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65" tabRatio="909" activeTab="0"/>
  </bookViews>
  <sheets>
    <sheet name="目次" sheetId="1" r:id="rId1"/>
    <sheet name="20-1" sheetId="2" r:id="rId2"/>
    <sheet name="20-2(1)" sheetId="3" r:id="rId3"/>
    <sheet name="20-2(2)" sheetId="4" r:id="rId4"/>
    <sheet name="20-2(3)" sheetId="5" r:id="rId5"/>
    <sheet name="20-2(4)" sheetId="6" r:id="rId6"/>
    <sheet name="20-3" sheetId="7" r:id="rId7"/>
    <sheet name="20-4" sheetId="8" r:id="rId8"/>
    <sheet name="20-5(1)" sheetId="9" r:id="rId9"/>
    <sheet name="20-5(2)" sheetId="10" r:id="rId10"/>
    <sheet name="20-5(3)" sheetId="11" r:id="rId11"/>
    <sheet name="20-5(4)" sheetId="12" r:id="rId12"/>
    <sheet name="20-5(5)" sheetId="13" r:id="rId13"/>
    <sheet name="20-5(6)" sheetId="14" r:id="rId14"/>
    <sheet name="20-5(7)" sheetId="15" r:id="rId15"/>
  </sheets>
  <definedNames/>
  <calcPr fullCalcOnLoad="1"/>
</workbook>
</file>

<file path=xl/sharedStrings.xml><?xml version="1.0" encoding="utf-8"?>
<sst xmlns="http://schemas.openxmlformats.org/spreadsheetml/2006/main" count="1174" uniqueCount="609">
  <si>
    <t>総数</t>
  </si>
  <si>
    <t>区</t>
  </si>
  <si>
    <t xml:space="preserve">            分</t>
  </si>
  <si>
    <t>人</t>
  </si>
  <si>
    <t xml:space="preserve">死者  </t>
  </si>
  <si>
    <t>(人）</t>
  </si>
  <si>
    <t>的</t>
  </si>
  <si>
    <t>行方不明者</t>
  </si>
  <si>
    <t>被</t>
  </si>
  <si>
    <t>負傷者重症</t>
  </si>
  <si>
    <t>害</t>
  </si>
  <si>
    <t>（棟）</t>
  </si>
  <si>
    <t>全壊</t>
  </si>
  <si>
    <t>(世帯）</t>
  </si>
  <si>
    <t>住</t>
  </si>
  <si>
    <t xml:space="preserve">                              </t>
  </si>
  <si>
    <t>半壊</t>
  </si>
  <si>
    <t>家</t>
  </si>
  <si>
    <t>一部破損</t>
  </si>
  <si>
    <t>床上浸水</t>
  </si>
  <si>
    <t>床下浸水</t>
  </si>
  <si>
    <t>公共建物</t>
  </si>
  <si>
    <t>その他</t>
  </si>
  <si>
    <t>(棟）</t>
  </si>
  <si>
    <t>田</t>
  </si>
  <si>
    <t>流失・埋没</t>
  </si>
  <si>
    <t>（ｈａ）</t>
  </si>
  <si>
    <t>冠水</t>
  </si>
  <si>
    <t>畑</t>
  </si>
  <si>
    <t>そ</t>
  </si>
  <si>
    <t>文教施設</t>
  </si>
  <si>
    <t>(箇所）</t>
  </si>
  <si>
    <t>病院</t>
  </si>
  <si>
    <t>道路</t>
  </si>
  <si>
    <t>河川</t>
  </si>
  <si>
    <t>の</t>
  </si>
  <si>
    <t>港湾</t>
  </si>
  <si>
    <t>砂防</t>
  </si>
  <si>
    <t>清掃施設</t>
  </si>
  <si>
    <t>がけ崩れ</t>
  </si>
  <si>
    <t>鉄道不通</t>
  </si>
  <si>
    <t>被害船舶</t>
  </si>
  <si>
    <t>( 隻 ）</t>
  </si>
  <si>
    <t>他</t>
  </si>
  <si>
    <t>水道</t>
  </si>
  <si>
    <t>( 戸 ）</t>
  </si>
  <si>
    <t>電話</t>
  </si>
  <si>
    <t>（回線）</t>
  </si>
  <si>
    <t>電気</t>
  </si>
  <si>
    <t>（ 戸 ）</t>
  </si>
  <si>
    <t>ガス</t>
  </si>
  <si>
    <t>ブロック塀</t>
  </si>
  <si>
    <t>（箇所）</t>
  </si>
  <si>
    <t>火</t>
  </si>
  <si>
    <t>災</t>
  </si>
  <si>
    <t>建物</t>
  </si>
  <si>
    <t>（ 件 ）</t>
  </si>
  <si>
    <t>危険物</t>
  </si>
  <si>
    <t>発</t>
  </si>
  <si>
    <t>生</t>
  </si>
  <si>
    <t>り災世帯数</t>
  </si>
  <si>
    <t>（世帯）</t>
  </si>
  <si>
    <t>り災者数</t>
  </si>
  <si>
    <t>（ 人 ）</t>
  </si>
  <si>
    <t>公立文教施設</t>
  </si>
  <si>
    <t>（千円）</t>
  </si>
  <si>
    <t>農林水産業施設</t>
  </si>
  <si>
    <t>公共土木施設</t>
  </si>
  <si>
    <t>その他の公共施設</t>
  </si>
  <si>
    <t>小計</t>
  </si>
  <si>
    <t>公共施設被害市町村数</t>
  </si>
  <si>
    <t>（団体）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</si>
  <si>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</si>
  <si>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</si>
  <si>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</si>
  <si>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</si>
  <si>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</si>
  <si>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</si>
  <si>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</si>
  <si>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</si>
  <si>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</si>
  <si>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</si>
  <si>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t>災        害        名</t>
  </si>
  <si>
    <t>第２０章　災害及び事故</t>
  </si>
  <si>
    <t>実　　　　　　　　　員</t>
  </si>
  <si>
    <t>消　　　防　　　ポ　　　ン　　　プ　　　自　　　動　　　車　　　等</t>
  </si>
  <si>
    <t>年別</t>
  </si>
  <si>
    <t>消防職員   (吏員＋職員)</t>
  </si>
  <si>
    <t>消防団員</t>
  </si>
  <si>
    <t>水槽付</t>
  </si>
  <si>
    <t>普    通</t>
  </si>
  <si>
    <t>はしご付</t>
  </si>
  <si>
    <t>化学消防</t>
  </si>
  <si>
    <t>救急車</t>
  </si>
  <si>
    <t>救助         工作車</t>
  </si>
  <si>
    <t>小型動力    ポンプ積載車</t>
  </si>
  <si>
    <t>消   防  ・ 救急業務用無線局</t>
  </si>
  <si>
    <t>電　　　話　（消防機関にあるもの）</t>
  </si>
  <si>
    <t>消　　　　防　　　　水　　　　利</t>
  </si>
  <si>
    <t>小型動力   ポンプ</t>
  </si>
  <si>
    <t>固定局</t>
  </si>
  <si>
    <t>基地局及    び携帯    基地局</t>
  </si>
  <si>
    <t>移動局</t>
  </si>
  <si>
    <t>火災専用  電話  （119）</t>
  </si>
  <si>
    <t>消防電話</t>
  </si>
  <si>
    <t>加入電話</t>
  </si>
  <si>
    <t>防火水槽</t>
  </si>
  <si>
    <t>井  戸</t>
  </si>
  <si>
    <t>消火栓</t>
  </si>
  <si>
    <t>プール     その他</t>
  </si>
  <si>
    <t>資料：県消防防災課　（２）～（４）について同じ</t>
  </si>
  <si>
    <t>単位：建物面積＝㎡、林野面積＝ａ、損害額＝千円</t>
  </si>
  <si>
    <t>項目</t>
  </si>
  <si>
    <t>焼　  損　  面  　積</t>
  </si>
  <si>
    <t>損　　　　　害　　　　　額</t>
  </si>
  <si>
    <t>船舶・</t>
  </si>
  <si>
    <t>月別</t>
  </si>
  <si>
    <t>林野</t>
  </si>
  <si>
    <t>車両</t>
  </si>
  <si>
    <t>船舶</t>
  </si>
  <si>
    <t>航空機</t>
  </si>
  <si>
    <t>床面積</t>
  </si>
  <si>
    <t>表面積</t>
  </si>
  <si>
    <t>爆発</t>
  </si>
  <si>
    <t>－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</si>
  <si>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</si>
  <si>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</si>
  <si>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</si>
  <si>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</si>
  <si>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</si>
  <si>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</si>
  <si>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</si>
  <si>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</si>
  <si>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</si>
  <si>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</si>
  <si>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</si>
  <si>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</si>
  <si>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爆発の</t>
  </si>
  <si>
    <t>り　災　世　帯　数</t>
  </si>
  <si>
    <t>建　　　　　物     (棟）</t>
  </si>
  <si>
    <t>り災</t>
  </si>
  <si>
    <t>負傷者</t>
  </si>
  <si>
    <t>全死者</t>
  </si>
  <si>
    <t>自殺</t>
  </si>
  <si>
    <t>全焼</t>
  </si>
  <si>
    <t>半焼</t>
  </si>
  <si>
    <t>ぼや</t>
  </si>
  <si>
    <t>損害数</t>
  </si>
  <si>
    <t>全損</t>
  </si>
  <si>
    <t>半損</t>
  </si>
  <si>
    <t>小損</t>
  </si>
  <si>
    <t>人員</t>
  </si>
  <si>
    <t>心中</t>
  </si>
  <si>
    <t xml:space="preserve">  </t>
  </si>
  <si>
    <t>出火原</t>
  </si>
  <si>
    <t>風　呂</t>
  </si>
  <si>
    <t>煙突</t>
  </si>
  <si>
    <t>電　灯</t>
  </si>
  <si>
    <t>マッチ</t>
  </si>
  <si>
    <t>放火の</t>
  </si>
  <si>
    <t>不　明</t>
  </si>
  <si>
    <t>こんろ</t>
  </si>
  <si>
    <t>因別</t>
  </si>
  <si>
    <t>たばこ</t>
  </si>
  <si>
    <t>ストーブ</t>
  </si>
  <si>
    <t>火遊び</t>
  </si>
  <si>
    <t>たき火</t>
  </si>
  <si>
    <t>放火</t>
  </si>
  <si>
    <t>かまど</t>
  </si>
  <si>
    <t>煙道</t>
  </si>
  <si>
    <t>配　線</t>
  </si>
  <si>
    <t>ライタ ー</t>
  </si>
  <si>
    <t>疑　い</t>
  </si>
  <si>
    <t>調査中</t>
  </si>
  <si>
    <t>油着火</t>
  </si>
  <si>
    <t>　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</si>
  <si>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</si>
  <si>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</si>
  <si>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</si>
  <si>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</si>
  <si>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</si>
  <si>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</si>
  <si>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</si>
  <si>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</si>
  <si>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</si>
  <si>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</si>
  <si>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</si>
  <si>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単位：面積＝㎡</t>
  </si>
  <si>
    <t>覚 知 方 法 別</t>
  </si>
  <si>
    <t>件　　数</t>
  </si>
  <si>
    <t>床 面 積</t>
  </si>
  <si>
    <t>1件当たり</t>
  </si>
  <si>
    <t>覚  知  方  法  別</t>
  </si>
  <si>
    <t>焼損面積</t>
  </si>
  <si>
    <t>総        数</t>
  </si>
  <si>
    <t>火災報知器</t>
  </si>
  <si>
    <t>火災報知専用電話</t>
  </si>
  <si>
    <t>一般加入電話</t>
  </si>
  <si>
    <t>救　　急　　事　　故　　種　　別</t>
  </si>
  <si>
    <t>そ　　　の　　　他</t>
  </si>
  <si>
    <t>区      分</t>
  </si>
  <si>
    <t>総 数</t>
  </si>
  <si>
    <t>火 災</t>
  </si>
  <si>
    <t>自 然          災 害</t>
  </si>
  <si>
    <t>水 難</t>
  </si>
  <si>
    <t>労 働          災 害</t>
  </si>
  <si>
    <t>運 動          競 技</t>
  </si>
  <si>
    <t>一 般          負 傷</t>
  </si>
  <si>
    <t>加 害</t>
  </si>
  <si>
    <t>自 損</t>
  </si>
  <si>
    <t>急 病</t>
  </si>
  <si>
    <t>転 院          搬 送</t>
  </si>
  <si>
    <t>医 師          搬 送</t>
  </si>
  <si>
    <t>資器材
等搬送</t>
  </si>
  <si>
    <t>救急出場件数</t>
  </si>
  <si>
    <t>搬送人員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</si>
  <si>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</si>
  <si>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</si>
  <si>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</si>
  <si>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</si>
  <si>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</si>
  <si>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</si>
  <si>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</si>
  <si>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総　数</t>
  </si>
  <si>
    <t>全</t>
  </si>
  <si>
    <t>半</t>
  </si>
  <si>
    <t>の損害</t>
  </si>
  <si>
    <t>（焼・壊）</t>
  </si>
  <si>
    <t>見積額</t>
  </si>
  <si>
    <t>２０－５．交通事故発生状況及び死傷者数</t>
  </si>
  <si>
    <t>単位：率＝％</t>
  </si>
  <si>
    <t>区分</t>
  </si>
  <si>
    <t>発　　生　　件　　数</t>
  </si>
  <si>
    <t>死　　　　　　　　者</t>
  </si>
  <si>
    <t>負　　　 傷 　　　者</t>
  </si>
  <si>
    <t>第一当事者の居住地別</t>
  </si>
  <si>
    <t>人口</t>
  </si>
  <si>
    <t>警察署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</si>
  <si>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</si>
  <si>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</si>
  <si>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</si>
  <si>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</si>
  <si>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</si>
  <si>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</si>
  <si>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</si>
  <si>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</si>
  <si>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</si>
  <si>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</si>
  <si>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</si>
  <si>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</si>
  <si>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</si>
  <si>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</si>
  <si>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</si>
  <si>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</si>
  <si>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</si>
  <si>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</si>
  <si>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</si>
  <si>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</si>
  <si>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</si>
  <si>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</si>
  <si>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</si>
  <si>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</si>
  <si>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</si>
  <si>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</si>
  <si>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</si>
  <si>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</si>
  <si>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</si>
  <si>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</si>
  <si>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</si>
  <si>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</si>
  <si>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</si>
  <si>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</si>
  <si>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余目</t>
  </si>
  <si>
    <t xml:space="preserve"> 立 川 町</t>
  </si>
  <si>
    <t xml:space="preserve"> 余 目 町</t>
  </si>
  <si>
    <t>酒田</t>
  </si>
  <si>
    <t xml:space="preserve"> 酒 田 市</t>
  </si>
  <si>
    <t xml:space="preserve"> 遊 佐 町</t>
  </si>
  <si>
    <t xml:space="preserve"> 八 幡 町</t>
  </si>
  <si>
    <t xml:space="preserve"> 松 山 町</t>
  </si>
  <si>
    <t xml:space="preserve"> 平 田 町</t>
  </si>
  <si>
    <t>鶴岡</t>
  </si>
  <si>
    <t xml:space="preserve"> 鶴 岡 市</t>
  </si>
  <si>
    <t xml:space="preserve"> 藤 島 町</t>
  </si>
  <si>
    <t xml:space="preserve"> 羽 黒 町</t>
  </si>
  <si>
    <t xml:space="preserve"> 櫛 引 町</t>
  </si>
  <si>
    <t xml:space="preserve"> 三 川 町</t>
  </si>
  <si>
    <t xml:space="preserve"> 朝 日 村</t>
  </si>
  <si>
    <t>温海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</si>
  <si>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</si>
  <si>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</si>
  <si>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</si>
  <si>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</si>
  <si>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</si>
  <si>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</si>
  <si>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</si>
  <si>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</si>
  <si>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</si>
  <si>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</si>
  <si>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</si>
  <si>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</si>
  <si>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注：１）最北地域は、新庄、村山、尾花沢署の所管区域である。２）地域計には高速隊を含まず、総数には高速隊を含む。</t>
  </si>
  <si>
    <t>　　３）上山、天童、温海、小国の各警察署は単独の市町を管轄</t>
  </si>
  <si>
    <t>資料：県警察本部「交通年鑑」　（２）～（６）についても同じ</t>
  </si>
  <si>
    <t>区　　分</t>
  </si>
  <si>
    <t>1月</t>
  </si>
  <si>
    <t>2月</t>
  </si>
  <si>
    <t>3月</t>
  </si>
  <si>
    <t xml:space="preserve">4月 </t>
  </si>
  <si>
    <t>5月</t>
  </si>
  <si>
    <t>6月</t>
  </si>
  <si>
    <t>7月</t>
  </si>
  <si>
    <t>8月</t>
  </si>
  <si>
    <t xml:space="preserve">9月 </t>
  </si>
  <si>
    <t>10月</t>
  </si>
  <si>
    <t>11月</t>
  </si>
  <si>
    <t>12月</t>
  </si>
  <si>
    <t>　発生件数</t>
  </si>
  <si>
    <t>区　分</t>
  </si>
  <si>
    <t>死 者 数</t>
  </si>
  <si>
    <t>負傷者数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</si>
  <si>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</si>
  <si>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</si>
  <si>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</si>
  <si>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</si>
  <si>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</si>
  <si>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</si>
  <si>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</si>
  <si>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</si>
  <si>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</si>
  <si>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</si>
  <si>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</si>
  <si>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</si>
  <si>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</si>
  <si>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</si>
  <si>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</si>
  <si>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</si>
  <si>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</si>
  <si>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</si>
  <si>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</si>
  <si>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</si>
  <si>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</si>
  <si>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当事者種別</t>
  </si>
  <si>
    <t>歩行者</t>
  </si>
  <si>
    <t>自転車</t>
  </si>
  <si>
    <t>二輪車</t>
  </si>
  <si>
    <t>自動二輪車</t>
  </si>
  <si>
    <t>その他車両</t>
  </si>
  <si>
    <t>16～19歳</t>
  </si>
  <si>
    <t>20～24歳</t>
  </si>
  <si>
    <t>25～29歳</t>
  </si>
  <si>
    <t>女性</t>
  </si>
  <si>
    <t>高校生</t>
  </si>
  <si>
    <t>安管選任事業所</t>
  </si>
  <si>
    <t>初心</t>
  </si>
  <si>
    <t>自動車計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</si>
  <si>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</si>
  <si>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</si>
  <si>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</si>
  <si>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</si>
  <si>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</si>
  <si>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</si>
  <si>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</si>
  <si>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</si>
  <si>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歩行者妨害</t>
  </si>
  <si>
    <t>一時不停止</t>
  </si>
  <si>
    <t>過労等</t>
  </si>
  <si>
    <t>運転操作</t>
  </si>
  <si>
    <t>前方不注意</t>
  </si>
  <si>
    <t>安全速度</t>
  </si>
  <si>
    <t>酒飲み(内数）</t>
  </si>
  <si>
    <t>自転車計</t>
  </si>
  <si>
    <t>横断・回転等</t>
  </si>
  <si>
    <t>酒飲み（内数）</t>
  </si>
  <si>
    <t>歩行者計</t>
  </si>
  <si>
    <t>直前横断</t>
  </si>
  <si>
    <t>飛び出し</t>
  </si>
  <si>
    <t>　　　自動車・二輪車を運転していて第１当事者となった交通事故をいう。</t>
  </si>
  <si>
    <t>経 験 年 数</t>
  </si>
  <si>
    <t>運転者の経験年数計</t>
  </si>
  <si>
    <t>１年未満</t>
  </si>
  <si>
    <t>２年未満</t>
  </si>
  <si>
    <t>３年未満</t>
  </si>
  <si>
    <t>５年未満</t>
  </si>
  <si>
    <t>１０年未満</t>
  </si>
  <si>
    <t>１０年以上</t>
  </si>
  <si>
    <t>調査不能</t>
  </si>
  <si>
    <t>歩　　行　　者</t>
  </si>
  <si>
    <t>自　　転　　車</t>
  </si>
  <si>
    <t>その他軽車両等</t>
  </si>
  <si>
    <t>不　　　　　明</t>
  </si>
  <si>
    <t>子供</t>
  </si>
  <si>
    <t>不明</t>
  </si>
  <si>
    <t>幼児</t>
  </si>
  <si>
    <t>小学生</t>
  </si>
  <si>
    <t>中学生</t>
  </si>
  <si>
    <t>死者</t>
  </si>
  <si>
    <t>歩行中</t>
  </si>
  <si>
    <t>道路横断中</t>
  </si>
  <si>
    <t>その他歩行</t>
  </si>
  <si>
    <t>右・左折</t>
  </si>
  <si>
    <t>直進（その他）</t>
  </si>
  <si>
    <t>運</t>
  </si>
  <si>
    <t>ﾍﾙﾒｯﾄ　着</t>
  </si>
  <si>
    <t>転</t>
  </si>
  <si>
    <t>同</t>
  </si>
  <si>
    <t>乗</t>
  </si>
  <si>
    <t>ｼｰﾄﾍﾞﾙﾄ着</t>
  </si>
  <si>
    <t>直進(その他)</t>
  </si>
  <si>
    <t>都道府県別</t>
  </si>
  <si>
    <t>死　　　者　　　数</t>
  </si>
  <si>
    <t>負　　傷　　者　　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</si>
  <si>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</si>
  <si>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</si>
  <si>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</si>
  <si>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</si>
  <si>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</si>
  <si>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</si>
  <si>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</si>
  <si>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</si>
  <si>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</si>
  <si>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</si>
  <si>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</si>
  <si>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</si>
  <si>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</si>
  <si>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</si>
  <si>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</si>
  <si>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</si>
  <si>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</si>
  <si>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</si>
  <si>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</si>
  <si>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</si>
  <si>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</si>
  <si>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</si>
  <si>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</si>
  <si>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</si>
  <si>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</si>
  <si>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</si>
  <si>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</si>
  <si>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</si>
  <si>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</si>
  <si>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</si>
  <si>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</si>
  <si>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</si>
  <si>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</si>
  <si>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</si>
  <si>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</si>
  <si>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</si>
  <si>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</si>
  <si>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</si>
  <si>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</si>
  <si>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</si>
  <si>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</si>
  <si>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</si>
  <si>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</si>
  <si>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</si>
  <si>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</si>
  <si>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</si>
  <si>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２０ － 1．災害(平成13年） </t>
  </si>
  <si>
    <t>（元データ入力作業シート）</t>
  </si>
  <si>
    <t>波浪</t>
  </si>
  <si>
    <t>雪害</t>
  </si>
  <si>
    <t>強風</t>
  </si>
  <si>
    <t>融雪による</t>
  </si>
  <si>
    <t>大雨</t>
  </si>
  <si>
    <t>台風11号</t>
  </si>
  <si>
    <t>台風15号</t>
  </si>
  <si>
    <t>合計</t>
  </si>
  <si>
    <t>台風</t>
  </si>
  <si>
    <t>土砂崩れ</t>
  </si>
  <si>
    <t>７／15～</t>
  </si>
  <si>
    <t>７／３１</t>
  </si>
  <si>
    <t>８／２１～</t>
  </si>
  <si>
    <t>for check</t>
  </si>
  <si>
    <t>1～4月上</t>
  </si>
  <si>
    <t>3/5</t>
  </si>
  <si>
    <t>6/25～26</t>
  </si>
  <si>
    <t>7／4～5</t>
  </si>
  <si>
    <t>７／１９</t>
  </si>
  <si>
    <t>～８／３</t>
  </si>
  <si>
    <t>8／26</t>
  </si>
  <si>
    <t>9／9～11</t>
  </si>
  <si>
    <t>10／10</t>
  </si>
  <si>
    <t>12月</t>
  </si>
  <si>
    <t>　　　　　　軽症</t>
  </si>
  <si>
    <t>　　　　　　　　　軽症</t>
  </si>
  <si>
    <t>非住家</t>
  </si>
  <si>
    <t>橋梁</t>
  </si>
  <si>
    <t>･･･</t>
  </si>
  <si>
    <t>資料：県消防防災課</t>
  </si>
  <si>
    <t>２０ － ２．   火                                    災</t>
  </si>
  <si>
    <t>（１）消防力の現状(平成12、13年）</t>
  </si>
  <si>
    <t>４月１日現在</t>
  </si>
  <si>
    <t>指揮車</t>
  </si>
  <si>
    <t>平成12年</t>
  </si>
  <si>
    <t>平成13年</t>
  </si>
  <si>
    <t>平成13年</t>
  </si>
  <si>
    <t>（２）月別火災発生件数及び損害額（平成12、13年）</t>
  </si>
  <si>
    <t>出     火    件    数</t>
  </si>
  <si>
    <t>平成12年</t>
  </si>
  <si>
    <t>平成13年</t>
  </si>
  <si>
    <t>-</t>
  </si>
  <si>
    <t>-</t>
  </si>
  <si>
    <t>焼      損      数</t>
  </si>
  <si>
    <t>総数</t>
  </si>
  <si>
    <t>部分焼</t>
  </si>
  <si>
    <t>（３）出火原因別出火件数（平成13年）</t>
  </si>
  <si>
    <t>参考</t>
  </si>
  <si>
    <t>電  話</t>
  </si>
  <si>
    <t>（４）覚知方法別建物火災件数及び焼損面積（平成13年）</t>
  </si>
  <si>
    <t>警察電話</t>
  </si>
  <si>
    <t>望楼発見</t>
  </si>
  <si>
    <t>駆付け通報</t>
  </si>
  <si>
    <t>（火事振れを含む）</t>
  </si>
  <si>
    <t>事後聞知</t>
  </si>
  <si>
    <t>２０－３．救急事故種別出場件数及び搬送人員（平成13年）</t>
  </si>
  <si>
    <t>２０－３．救急事故種別出場件数及び搬送人員（平成13年）</t>
  </si>
  <si>
    <t>交 通事 故</t>
  </si>
  <si>
    <t xml:space="preserve">   資料：県消防防災課</t>
  </si>
  <si>
    <t>２０－４．災害建築物の床面積及び損害見積額(平成12、13年）</t>
  </si>
  <si>
    <t>単位：面積＝㎡、見積額＝万円</t>
  </si>
  <si>
    <t>平成12年</t>
  </si>
  <si>
    <t>平成13年</t>
  </si>
  <si>
    <t>資料：(財）建設物価調査会 ｢建設統計月報」</t>
  </si>
  <si>
    <t>（１）警察署別市町村別発生状況（平成12、13年）</t>
  </si>
  <si>
    <t>１万人当りの
発生件数</t>
  </si>
  <si>
    <t>平成13年</t>
  </si>
  <si>
    <t>１万人当りの
発生件数</t>
  </si>
  <si>
    <t>H12.10.1現在</t>
  </si>
  <si>
    <t>注：平成12年10月1日現在の人口は総務省統計局「国勢調査報告」による</t>
  </si>
  <si>
    <t>（２）月別発生状況（平成12、13年）</t>
  </si>
  <si>
    <t>平成12年</t>
  </si>
  <si>
    <t>　死 者 数</t>
  </si>
  <si>
    <t>　負傷者数</t>
  </si>
  <si>
    <t>平成13年</t>
  </si>
  <si>
    <t>（３）道路別発生状況（平成12、13年）</t>
  </si>
  <si>
    <t>道  路</t>
  </si>
  <si>
    <t>平成12年</t>
  </si>
  <si>
    <t>（４）第1当事者別・原因別発生状況（平成12、13年）</t>
  </si>
  <si>
    <t>発 生 件 数</t>
  </si>
  <si>
    <t>死  者  数</t>
  </si>
  <si>
    <t>負 傷 者 数</t>
  </si>
  <si>
    <t>総　　　　数</t>
  </si>
  <si>
    <t>第１当事者</t>
  </si>
  <si>
    <t>原   付   車</t>
  </si>
  <si>
    <t>ドライバー種別</t>
  </si>
  <si>
    <t>青年(30歳未満)</t>
  </si>
  <si>
    <t>高齢者(65歳以上)</t>
  </si>
  <si>
    <t>第1当事者の法令違反</t>
  </si>
  <si>
    <t>酒酔い</t>
  </si>
  <si>
    <t>無免許（内数）</t>
  </si>
  <si>
    <t>携帯電話使用中（内数）</t>
  </si>
  <si>
    <t>注：１）ひき逃げ等で第１当事者が不明の場合を除く。</t>
  </si>
  <si>
    <t>　　２）｢初心｣とは免許取得後1年未満のものをいう。</t>
  </si>
  <si>
    <r>
      <t>　　３）</t>
    </r>
    <r>
      <rPr>
        <sz val="9"/>
        <color indexed="10"/>
        <rFont val="ＭＳ 明朝"/>
        <family val="1"/>
      </rPr>
      <t>｢安管選任事業所｣</t>
    </r>
    <r>
      <rPr>
        <sz val="9"/>
        <rFont val="ＭＳ 明朝"/>
        <family val="1"/>
      </rPr>
      <t>とは、安全運転管理者選任事業所に所属する運転手が</t>
    </r>
  </si>
  <si>
    <t>（５）死亡事故の第1当事者の運転経験年数と年齢別発生状況（平成13年）</t>
  </si>
  <si>
    <t>年  齢  層</t>
  </si>
  <si>
    <t>子供</t>
  </si>
  <si>
    <t>20歳</t>
  </si>
  <si>
    <t>20～</t>
  </si>
  <si>
    <t>25～</t>
  </si>
  <si>
    <t>30歳代</t>
  </si>
  <si>
    <t>40歳代</t>
  </si>
  <si>
    <t>50歳代</t>
  </si>
  <si>
    <t>60～</t>
  </si>
  <si>
    <t>65～</t>
  </si>
  <si>
    <t>70～</t>
  </si>
  <si>
    <t>75歳</t>
  </si>
  <si>
    <t>幼児</t>
  </si>
  <si>
    <t>小学生</t>
  </si>
  <si>
    <t>中学生</t>
  </si>
  <si>
    <t>未満</t>
  </si>
  <si>
    <t>24歳</t>
  </si>
  <si>
    <t>29歳</t>
  </si>
  <si>
    <t>64歳</t>
  </si>
  <si>
    <t>69歳</t>
  </si>
  <si>
    <t>74歳</t>
  </si>
  <si>
    <t>以上</t>
  </si>
  <si>
    <t>合　　　　計</t>
  </si>
  <si>
    <t xml:space="preserve"> </t>
  </si>
  <si>
    <t>無 免 許</t>
  </si>
  <si>
    <t>（６）死傷者の状態と年齢別発生状況（平成13年）</t>
  </si>
  <si>
    <t>20歳</t>
  </si>
  <si>
    <t>20～</t>
  </si>
  <si>
    <t>25～</t>
  </si>
  <si>
    <t>40歳代</t>
  </si>
  <si>
    <t>50歳代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</si>
  <si>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</si>
  <si>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</si>
  <si>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</si>
  <si>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</si>
  <si>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</si>
  <si>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</si>
  <si>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</si>
  <si>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</si>
  <si>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</si>
  <si>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</si>
  <si>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</si>
  <si>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 xml:space="preserve">    〃    非着</t>
  </si>
  <si>
    <t>四輪車</t>
  </si>
  <si>
    <t>（７）都道府県別発生状況(平成11～13年）</t>
  </si>
  <si>
    <t>発   生   件   数</t>
  </si>
  <si>
    <t>平成11年</t>
  </si>
  <si>
    <t>平成12年</t>
  </si>
  <si>
    <t>資料：警察庁</t>
  </si>
  <si>
    <t>２０－４．災害建築物の床面積及び損害見積額(平成12、13年）</t>
  </si>
  <si>
    <t>２０－５．交通事故発生状況及び死傷者数</t>
  </si>
  <si>
    <t>２０－２．火災</t>
  </si>
  <si>
    <t xml:space="preserve">２０－１．災害(平成13年）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</si>
</sst>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;&quot;△ &quot;#,##0"/>
    <numFmt numFmtId="178" formatCode="#,##0.0;&quot;△ &quot;#,##0.0"/>
    <numFmt numFmtId="179" formatCode="#,##0.0;[Red]\-#,##0.0"/>
    <numFmt numFmtId="180" formatCode="#,##0;[Red]&quot;△ &quot;#,##0"/>
    <numFmt numFmtId="181" formatCode="0.0;&quot;△ &quot;0.0"/>
    <numFmt numFmtId="182" formatCode="#,##0;\-#,##0;0;"/>
    <numFmt numFmtId="183" formatCode="#,##0;\-#,##0;;"/>
    <numFmt numFmtId="184" formatCode="0;0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4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8" fontId="3" fillId="0" borderId="0" xfId="16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13" fillId="0" borderId="0" xfId="16" applyFont="1" applyFill="1" applyAlignment="1">
      <alignment vertical="center" shrinkToFit="1"/>
    </xf>
    <xf numFmtId="38" fontId="2" fillId="0" borderId="0" xfId="16" applyFont="1" applyFill="1" applyAlignment="1">
      <alignment vertical="center" shrinkToFit="1"/>
    </xf>
    <xf numFmtId="38" fontId="2" fillId="0" borderId="0" xfId="16" applyFont="1" applyFill="1" applyAlignment="1">
      <alignment horizontal="center" vertical="center" shrinkToFit="1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13" fillId="0" borderId="0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vertical="center" shrinkToFit="1"/>
    </xf>
    <xf numFmtId="38" fontId="2" fillId="0" borderId="1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38" fontId="13" fillId="0" borderId="4" xfId="16" applyFont="1" applyFill="1" applyBorder="1" applyAlignment="1">
      <alignment horizontal="center" vertical="center" shrinkToFit="1"/>
    </xf>
    <xf numFmtId="38" fontId="2" fillId="0" borderId="5" xfId="16" applyFont="1" applyFill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11" fillId="0" borderId="11" xfId="16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3" xfId="16" applyFont="1" applyFill="1" applyBorder="1" applyAlignment="1">
      <alignment horizontal="center" vertical="center"/>
    </xf>
    <xf numFmtId="38" fontId="13" fillId="0" borderId="14" xfId="16" applyFont="1" applyFill="1" applyBorder="1" applyAlignment="1">
      <alignment horizontal="center" vertical="center" shrinkToFit="1"/>
    </xf>
    <xf numFmtId="38" fontId="2" fillId="0" borderId="15" xfId="16" applyFont="1" applyFill="1" applyBorder="1" applyAlignment="1">
      <alignment horizontal="center" vertical="center" shrinkToFit="1"/>
    </xf>
    <xf numFmtId="38" fontId="11" fillId="0" borderId="15" xfId="16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38" fontId="2" fillId="0" borderId="16" xfId="16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 quotePrefix="1">
      <alignment vertical="center"/>
    </xf>
    <xf numFmtId="0" fontId="2" fillId="0" borderId="15" xfId="0" applyFont="1" applyFill="1" applyBorder="1" applyAlignment="1" quotePrefix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38" fontId="2" fillId="0" borderId="18" xfId="16" applyFont="1" applyFill="1" applyBorder="1" applyAlignment="1">
      <alignment horizontal="center" vertical="center"/>
    </xf>
    <xf numFmtId="38" fontId="13" fillId="0" borderId="19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horizontal="center" vertical="center" shrinkToFit="1"/>
    </xf>
    <xf numFmtId="38" fontId="11" fillId="0" borderId="20" xfId="16" applyFont="1" applyFill="1" applyBorder="1" applyAlignment="1">
      <alignment horizontal="center" vertical="center" shrinkToFit="1"/>
    </xf>
    <xf numFmtId="38" fontId="2" fillId="0" borderId="21" xfId="16" applyFont="1" applyFill="1" applyBorder="1" applyAlignment="1">
      <alignment horizontal="center" vertical="center"/>
    </xf>
    <xf numFmtId="56" fontId="2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56" fontId="2" fillId="0" borderId="20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 quotePrefix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38" fontId="2" fillId="0" borderId="23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distributed" vertical="center"/>
    </xf>
    <xf numFmtId="41" fontId="13" fillId="0" borderId="10" xfId="16" applyNumberFormat="1" applyFont="1" applyFill="1" applyBorder="1" applyAlignment="1">
      <alignment horizontal="center" vertical="center" shrinkToFit="1"/>
    </xf>
    <xf numFmtId="41" fontId="2" fillId="0" borderId="24" xfId="16" applyNumberFormat="1" applyFont="1" applyFill="1" applyBorder="1" applyAlignment="1">
      <alignment vertical="center" shrinkToFit="1"/>
    </xf>
    <xf numFmtId="41" fontId="2" fillId="0" borderId="25" xfId="16" applyNumberFormat="1" applyFont="1" applyFill="1" applyBorder="1" applyAlignment="1">
      <alignment horizontal="center" vertical="center" shrinkToFit="1"/>
    </xf>
    <xf numFmtId="41" fontId="2" fillId="0" borderId="6" xfId="16" applyNumberFormat="1" applyFont="1" applyFill="1" applyBorder="1" applyAlignment="1">
      <alignment horizontal="center" vertical="center" shrinkToFit="1"/>
    </xf>
    <xf numFmtId="41" fontId="2" fillId="0" borderId="26" xfId="16" applyNumberFormat="1" applyFont="1" applyFill="1" applyBorder="1" applyAlignment="1">
      <alignment vertical="center" shrinkToFit="1"/>
    </xf>
    <xf numFmtId="41" fontId="2" fillId="0" borderId="27" xfId="16" applyNumberFormat="1" applyFont="1" applyFill="1" applyBorder="1" applyAlignment="1">
      <alignment vertical="center" shrinkToFit="1"/>
    </xf>
    <xf numFmtId="41" fontId="2" fillId="0" borderId="28" xfId="16" applyNumberFormat="1" applyFont="1" applyFill="1" applyBorder="1" applyAlignment="1">
      <alignment vertical="center" shrinkToFit="1"/>
    </xf>
    <xf numFmtId="41" fontId="2" fillId="0" borderId="0" xfId="16" applyNumberFormat="1" applyFont="1" applyFill="1" applyAlignment="1">
      <alignment vertical="center" shrinkToFit="1"/>
    </xf>
    <xf numFmtId="38" fontId="2" fillId="0" borderId="6" xfId="16" applyFont="1" applyFill="1" applyBorder="1" applyAlignment="1">
      <alignment vertical="center"/>
    </xf>
    <xf numFmtId="41" fontId="13" fillId="0" borderId="14" xfId="16" applyNumberFormat="1" applyFont="1" applyFill="1" applyBorder="1" applyAlignment="1">
      <alignment horizontal="center" vertical="center" shrinkToFit="1"/>
    </xf>
    <xf numFmtId="41" fontId="2" fillId="0" borderId="25" xfId="16" applyNumberFormat="1" applyFont="1" applyFill="1" applyBorder="1" applyAlignment="1">
      <alignment vertical="center" shrinkToFit="1"/>
    </xf>
    <xf numFmtId="41" fontId="2" fillId="0" borderId="29" xfId="16" applyNumberFormat="1" applyFont="1" applyFill="1" applyBorder="1" applyAlignment="1">
      <alignment vertical="center" shrinkToFit="1"/>
    </xf>
    <xf numFmtId="41" fontId="2" fillId="0" borderId="30" xfId="16" applyNumberFormat="1" applyFont="1" applyFill="1" applyBorder="1" applyAlignment="1">
      <alignment vertical="center" shrinkToFit="1"/>
    </xf>
    <xf numFmtId="41" fontId="2" fillId="0" borderId="31" xfId="16" applyNumberFormat="1" applyFont="1" applyFill="1" applyBorder="1" applyAlignment="1">
      <alignment vertical="center" shrinkToFit="1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vertical="center"/>
    </xf>
    <xf numFmtId="38" fontId="2" fillId="0" borderId="32" xfId="16" applyFont="1" applyFill="1" applyBorder="1" applyAlignment="1">
      <alignment horizontal="distributed" vertical="center"/>
    </xf>
    <xf numFmtId="38" fontId="2" fillId="0" borderId="34" xfId="16" applyFont="1" applyFill="1" applyBorder="1" applyAlignment="1">
      <alignment horizontal="center" vertical="center"/>
    </xf>
    <xf numFmtId="41" fontId="13" fillId="0" borderId="35" xfId="16" applyNumberFormat="1" applyFont="1" applyFill="1" applyBorder="1" applyAlignment="1">
      <alignment horizontal="center" vertical="center" shrinkToFit="1"/>
    </xf>
    <xf numFmtId="41" fontId="2" fillId="0" borderId="36" xfId="16" applyNumberFormat="1" applyFont="1" applyFill="1" applyBorder="1" applyAlignment="1">
      <alignment vertical="center" shrinkToFit="1"/>
    </xf>
    <xf numFmtId="41" fontId="2" fillId="0" borderId="36" xfId="16" applyNumberFormat="1" applyFont="1" applyFill="1" applyBorder="1" applyAlignment="1">
      <alignment horizontal="center" vertical="center" shrinkToFit="1"/>
    </xf>
    <xf numFmtId="38" fontId="2" fillId="0" borderId="37" xfId="16" applyFont="1" applyFill="1" applyBorder="1" applyAlignment="1">
      <alignment horizontal="center" vertical="center"/>
    </xf>
    <xf numFmtId="41" fontId="2" fillId="0" borderId="38" xfId="16" applyNumberFormat="1" applyFont="1" applyFill="1" applyBorder="1" applyAlignment="1">
      <alignment vertical="center" shrinkToFit="1"/>
    </xf>
    <xf numFmtId="41" fontId="13" fillId="0" borderId="39" xfId="16" applyNumberFormat="1" applyFont="1" applyFill="1" applyBorder="1" applyAlignment="1">
      <alignment horizontal="center" vertical="center" shrinkToFit="1"/>
    </xf>
    <xf numFmtId="38" fontId="2" fillId="0" borderId="0" xfId="16" applyFont="1" applyFill="1" applyBorder="1" applyAlignment="1">
      <alignment horizontal="centerContinuous" vertical="center"/>
    </xf>
    <xf numFmtId="38" fontId="2" fillId="0" borderId="40" xfId="16" applyFont="1" applyFill="1" applyBorder="1" applyAlignment="1">
      <alignment horizontal="distributed" vertical="center"/>
    </xf>
    <xf numFmtId="38" fontId="2" fillId="0" borderId="16" xfId="16" applyFont="1" applyFill="1" applyBorder="1" applyAlignment="1">
      <alignment horizontal="centerContinuous"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horizontal="distributed" vertical="center"/>
    </xf>
    <xf numFmtId="38" fontId="2" fillId="0" borderId="41" xfId="16" applyFont="1" applyFill="1" applyBorder="1" applyAlignment="1">
      <alignment horizontal="center" vertical="center"/>
    </xf>
    <xf numFmtId="38" fontId="2" fillId="0" borderId="42" xfId="16" applyFont="1" applyFill="1" applyBorder="1" applyAlignment="1">
      <alignment horizontal="distributed" vertical="center"/>
    </xf>
    <xf numFmtId="38" fontId="2" fillId="0" borderId="15" xfId="16" applyFont="1" applyFill="1" applyBorder="1" applyAlignment="1">
      <alignment vertical="center"/>
    </xf>
    <xf numFmtId="38" fontId="2" fillId="0" borderId="43" xfId="16" applyFont="1" applyFill="1" applyBorder="1" applyAlignment="1">
      <alignment horizontal="center" vertical="center"/>
    </xf>
    <xf numFmtId="38" fontId="2" fillId="0" borderId="38" xfId="16" applyFont="1" applyFill="1" applyBorder="1" applyAlignment="1">
      <alignment vertical="center"/>
    </xf>
    <xf numFmtId="41" fontId="13" fillId="0" borderId="14" xfId="16" applyNumberFormat="1" applyFont="1" applyFill="1" applyBorder="1" applyAlignment="1">
      <alignment horizontal="right" vertical="center" shrinkToFit="1"/>
    </xf>
    <xf numFmtId="38" fontId="2" fillId="0" borderId="6" xfId="16" applyFont="1" applyFill="1" applyBorder="1" applyAlignment="1">
      <alignment horizontal="distributed" vertical="center"/>
    </xf>
    <xf numFmtId="41" fontId="2" fillId="0" borderId="39" xfId="16" applyNumberFormat="1" applyFont="1" applyFill="1" applyBorder="1" applyAlignment="1">
      <alignment vertical="center" shrinkToFit="1"/>
    </xf>
    <xf numFmtId="41" fontId="2" fillId="0" borderId="41" xfId="16" applyNumberFormat="1" applyFont="1" applyFill="1" applyBorder="1" applyAlignment="1">
      <alignment vertical="center" shrinkToFit="1"/>
    </xf>
    <xf numFmtId="41" fontId="2" fillId="0" borderId="44" xfId="16" applyNumberFormat="1" applyFont="1" applyFill="1" applyBorder="1" applyAlignment="1">
      <alignment vertical="center" shrinkToFit="1"/>
    </xf>
    <xf numFmtId="38" fontId="2" fillId="0" borderId="45" xfId="16" applyFont="1" applyFill="1" applyBorder="1" applyAlignment="1">
      <alignment horizontal="center" vertical="center"/>
    </xf>
    <xf numFmtId="38" fontId="2" fillId="0" borderId="45" xfId="16" applyFont="1" applyFill="1" applyBorder="1" applyAlignment="1">
      <alignment vertical="center"/>
    </xf>
    <xf numFmtId="38" fontId="2" fillId="0" borderId="45" xfId="16" applyFont="1" applyFill="1" applyBorder="1" applyAlignment="1">
      <alignment horizontal="distributed" vertical="center"/>
    </xf>
    <xf numFmtId="38" fontId="2" fillId="0" borderId="46" xfId="16" applyFont="1" applyFill="1" applyBorder="1" applyAlignment="1">
      <alignment horizontal="center" vertical="center"/>
    </xf>
    <xf numFmtId="41" fontId="13" fillId="0" borderId="47" xfId="16" applyNumberFormat="1" applyFont="1" applyFill="1" applyBorder="1" applyAlignment="1">
      <alignment horizontal="center" vertical="center" shrinkToFit="1"/>
    </xf>
    <xf numFmtId="41" fontId="2" fillId="0" borderId="48" xfId="16" applyNumberFormat="1" applyFont="1" applyFill="1" applyBorder="1" applyAlignment="1">
      <alignment vertical="center" shrinkToFit="1"/>
    </xf>
    <xf numFmtId="41" fontId="2" fillId="0" borderId="48" xfId="16" applyNumberFormat="1" applyFont="1" applyFill="1" applyBorder="1" applyAlignment="1">
      <alignment horizontal="center" vertical="center" shrinkToFit="1"/>
    </xf>
    <xf numFmtId="38" fontId="2" fillId="0" borderId="49" xfId="16" applyFont="1" applyFill="1" applyBorder="1" applyAlignment="1">
      <alignment horizontal="center" vertical="center"/>
    </xf>
    <xf numFmtId="41" fontId="2" fillId="0" borderId="47" xfId="16" applyNumberFormat="1" applyFont="1" applyFill="1" applyBorder="1" applyAlignment="1">
      <alignment vertical="center" shrinkToFit="1"/>
    </xf>
    <xf numFmtId="41" fontId="2" fillId="0" borderId="50" xfId="16" applyNumberFormat="1" applyFont="1" applyFill="1" applyBorder="1" applyAlignment="1">
      <alignment vertical="center" shrinkToFit="1"/>
    </xf>
    <xf numFmtId="41" fontId="2" fillId="0" borderId="51" xfId="16" applyNumberFormat="1" applyFont="1" applyFill="1" applyBorder="1" applyAlignment="1">
      <alignment vertical="center" shrinkToFit="1"/>
    </xf>
    <xf numFmtId="41" fontId="2" fillId="0" borderId="35" xfId="16" applyNumberFormat="1" applyFont="1" applyFill="1" applyBorder="1" applyAlignment="1">
      <alignment vertical="center" shrinkToFit="1"/>
    </xf>
    <xf numFmtId="41" fontId="2" fillId="0" borderId="52" xfId="16" applyNumberFormat="1" applyFont="1" applyFill="1" applyBorder="1" applyAlignment="1">
      <alignment vertical="center" shrinkToFit="1"/>
    </xf>
    <xf numFmtId="41" fontId="2" fillId="0" borderId="50" xfId="16" applyNumberFormat="1" applyFont="1" applyFill="1" applyBorder="1" applyAlignment="1">
      <alignment horizontal="center" vertical="center" shrinkToFit="1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12" xfId="16" applyFont="1" applyFill="1" applyBorder="1" applyAlignment="1">
      <alignment vertical="center"/>
    </xf>
    <xf numFmtId="38" fontId="3" fillId="0" borderId="53" xfId="16" applyFont="1" applyFill="1" applyBorder="1" applyAlignment="1">
      <alignment horizontal="centerContinuous" vertical="center"/>
    </xf>
    <xf numFmtId="38" fontId="3" fillId="0" borderId="54" xfId="16" applyFont="1" applyFill="1" applyBorder="1" applyAlignment="1">
      <alignment horizontal="centerContinuous" vertical="center"/>
    </xf>
    <xf numFmtId="38" fontId="3" fillId="0" borderId="53" xfId="16" applyFont="1" applyFill="1" applyBorder="1" applyAlignment="1">
      <alignment vertical="center"/>
    </xf>
    <xf numFmtId="38" fontId="3" fillId="0" borderId="54" xfId="16" applyFont="1" applyFill="1" applyBorder="1" applyAlignment="1">
      <alignment vertical="center"/>
    </xf>
    <xf numFmtId="38" fontId="3" fillId="0" borderId="22" xfId="16" applyFont="1" applyFill="1" applyBorder="1" applyAlignment="1">
      <alignment horizontal="distributed" vertical="top"/>
    </xf>
    <xf numFmtId="38" fontId="3" fillId="0" borderId="55" xfId="16" applyFont="1" applyFill="1" applyBorder="1" applyAlignment="1">
      <alignment horizontal="distributed" vertical="center" wrapText="1"/>
    </xf>
    <xf numFmtId="38" fontId="3" fillId="0" borderId="18" xfId="16" applyFont="1" applyFill="1" applyBorder="1" applyAlignment="1">
      <alignment horizontal="distributed" vertical="center"/>
    </xf>
    <xf numFmtId="38" fontId="3" fillId="0" borderId="55" xfId="16" applyFont="1" applyFill="1" applyBorder="1" applyAlignment="1">
      <alignment horizontal="distributed" vertical="center"/>
    </xf>
    <xf numFmtId="38" fontId="3" fillId="0" borderId="18" xfId="16" applyFont="1" applyFill="1" applyBorder="1" applyAlignment="1">
      <alignment horizontal="distributed" vertical="center" wrapText="1"/>
    </xf>
    <xf numFmtId="38" fontId="3" fillId="0" borderId="17" xfId="16" applyFont="1" applyFill="1" applyBorder="1" applyAlignment="1">
      <alignment horizontal="distributed" vertical="center"/>
    </xf>
    <xf numFmtId="38" fontId="3" fillId="0" borderId="25" xfId="16" applyFont="1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distributed" vertical="center"/>
    </xf>
    <xf numFmtId="41" fontId="3" fillId="0" borderId="25" xfId="16" applyNumberFormat="1" applyFont="1" applyFill="1" applyBorder="1" applyAlignment="1">
      <alignment vertical="center"/>
    </xf>
    <xf numFmtId="41" fontId="3" fillId="0" borderId="13" xfId="16" applyNumberFormat="1" applyFont="1" applyFill="1" applyBorder="1" applyAlignment="1">
      <alignment vertical="center"/>
    </xf>
    <xf numFmtId="41" fontId="3" fillId="0" borderId="15" xfId="16" applyNumberFormat="1" applyFont="1" applyFill="1" applyBorder="1" applyAlignment="1">
      <alignment vertical="center"/>
    </xf>
    <xf numFmtId="41" fontId="3" fillId="0" borderId="56" xfId="16" applyNumberFormat="1" applyFont="1" applyFill="1" applyBorder="1" applyAlignment="1">
      <alignment vertical="center"/>
    </xf>
    <xf numFmtId="38" fontId="14" fillId="0" borderId="0" xfId="16" applyFont="1" applyFill="1" applyAlignment="1">
      <alignment vertical="center"/>
    </xf>
    <xf numFmtId="38" fontId="14" fillId="0" borderId="17" xfId="16" applyFont="1" applyFill="1" applyBorder="1" applyAlignment="1">
      <alignment horizontal="distributed" vertical="center"/>
    </xf>
    <xf numFmtId="41" fontId="14" fillId="0" borderId="25" xfId="16" applyNumberFormat="1" applyFont="1" applyFill="1" applyBorder="1" applyAlignment="1">
      <alignment vertical="center"/>
    </xf>
    <xf numFmtId="41" fontId="14" fillId="0" borderId="13" xfId="16" applyNumberFormat="1" applyFont="1" applyFill="1" applyBorder="1" applyAlignment="1">
      <alignment vertical="center"/>
    </xf>
    <xf numFmtId="41" fontId="14" fillId="0" borderId="15" xfId="16" applyNumberFormat="1" applyFont="1" applyFill="1" applyBorder="1" applyAlignment="1">
      <alignment vertical="center"/>
    </xf>
    <xf numFmtId="41" fontId="14" fillId="0" borderId="56" xfId="16" applyNumberFormat="1" applyFont="1" applyFill="1" applyBorder="1" applyAlignment="1">
      <alignment vertical="center"/>
    </xf>
    <xf numFmtId="38" fontId="3" fillId="0" borderId="22" xfId="16" applyFont="1" applyFill="1" applyBorder="1" applyAlignment="1">
      <alignment horizontal="distributed" vertical="center"/>
    </xf>
    <xf numFmtId="38" fontId="3" fillId="0" borderId="55" xfId="16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3" fillId="0" borderId="57" xfId="16" applyFont="1" applyFill="1" applyBorder="1" applyAlignment="1">
      <alignment vertical="center"/>
    </xf>
    <xf numFmtId="38" fontId="3" fillId="0" borderId="0" xfId="16" applyFont="1" applyFill="1" applyAlignment="1">
      <alignment horizontal="distributed" vertical="center"/>
    </xf>
    <xf numFmtId="38" fontId="3" fillId="0" borderId="12" xfId="16" applyFont="1" applyFill="1" applyBorder="1" applyAlignment="1">
      <alignment horizontal="distributed" vertical="center"/>
    </xf>
    <xf numFmtId="38" fontId="3" fillId="0" borderId="9" xfId="16" applyFont="1" applyFill="1" applyBorder="1" applyAlignment="1">
      <alignment horizontal="distributed" vertical="center"/>
    </xf>
    <xf numFmtId="38" fontId="3" fillId="0" borderId="54" xfId="16" applyFont="1" applyFill="1" applyBorder="1" applyAlignment="1">
      <alignment horizontal="centerContinuous"/>
    </xf>
    <xf numFmtId="38" fontId="3" fillId="0" borderId="18" xfId="16" applyFont="1" applyFill="1" applyBorder="1" applyAlignment="1">
      <alignment horizontal="distributed" vertical="top" wrapText="1"/>
    </xf>
    <xf numFmtId="38" fontId="5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5" fillId="0" borderId="0" xfId="16" applyFont="1" applyFill="1" applyAlignment="1">
      <alignment horizontal="right" vertical="center"/>
    </xf>
    <xf numFmtId="38" fontId="5" fillId="0" borderId="12" xfId="16" applyFont="1" applyFill="1" applyBorder="1" applyAlignment="1">
      <alignment horizontal="right" vertical="center"/>
    </xf>
    <xf numFmtId="38" fontId="5" fillId="0" borderId="53" xfId="16" applyFont="1" applyFill="1" applyBorder="1" applyAlignment="1">
      <alignment horizontal="centerContinuous" vertical="center"/>
    </xf>
    <xf numFmtId="38" fontId="5" fillId="0" borderId="58" xfId="16" applyFont="1" applyFill="1" applyBorder="1" applyAlignment="1">
      <alignment horizontal="centerContinuous" vertical="center"/>
    </xf>
    <xf numFmtId="0" fontId="5" fillId="0" borderId="53" xfId="0" applyFont="1" applyFill="1" applyBorder="1" applyAlignment="1">
      <alignment horizontal="centerContinuous"/>
    </xf>
    <xf numFmtId="38" fontId="5" fillId="0" borderId="54" xfId="16" applyFont="1" applyFill="1" applyBorder="1" applyAlignment="1">
      <alignment horizontal="centerContinuous" vertical="center"/>
    </xf>
    <xf numFmtId="38" fontId="5" fillId="0" borderId="0" xfId="16" applyFont="1" applyFill="1" applyBorder="1" applyAlignment="1">
      <alignment horizontal="distributed" vertical="center"/>
    </xf>
    <xf numFmtId="38" fontId="5" fillId="0" borderId="17" xfId="16" applyFont="1" applyFill="1" applyBorder="1" applyAlignment="1">
      <alignment vertical="center"/>
    </xf>
    <xf numFmtId="38" fontId="5" fillId="0" borderId="25" xfId="16" applyFont="1" applyFill="1" applyBorder="1" applyAlignment="1">
      <alignment horizontal="centerContinuous" vertical="center"/>
    </xf>
    <xf numFmtId="38" fontId="5" fillId="0" borderId="25" xfId="16" applyFont="1" applyFill="1" applyBorder="1" applyAlignment="1">
      <alignment horizontal="distributed" vertical="center"/>
    </xf>
    <xf numFmtId="38" fontId="6" fillId="0" borderId="25" xfId="16" applyFont="1" applyFill="1" applyBorder="1" applyAlignment="1">
      <alignment horizontal="distributed" vertical="center"/>
    </xf>
    <xf numFmtId="38" fontId="5" fillId="0" borderId="13" xfId="16" applyFont="1" applyFill="1" applyBorder="1" applyAlignment="1">
      <alignment horizontal="distributed" vertical="center"/>
    </xf>
    <xf numFmtId="38" fontId="5" fillId="0" borderId="22" xfId="16" applyFont="1" applyFill="1" applyBorder="1" applyAlignment="1">
      <alignment horizontal="left" vertical="center"/>
    </xf>
    <xf numFmtId="38" fontId="5" fillId="0" borderId="55" xfId="16" applyFont="1" applyFill="1" applyBorder="1" applyAlignment="1">
      <alignment horizontal="distributed" vertical="center"/>
    </xf>
    <xf numFmtId="38" fontId="6" fillId="0" borderId="55" xfId="16" applyFont="1" applyFill="1" applyBorder="1" applyAlignment="1">
      <alignment horizontal="distributed" vertical="center"/>
    </xf>
    <xf numFmtId="38" fontId="5" fillId="0" borderId="18" xfId="16" applyFont="1" applyFill="1" applyBorder="1" applyAlignment="1">
      <alignment horizontal="distributed" vertical="center"/>
    </xf>
    <xf numFmtId="38" fontId="5" fillId="0" borderId="17" xfId="16" applyFont="1" applyFill="1" applyBorder="1" applyAlignment="1">
      <alignment horizontal="distributed" vertical="center"/>
    </xf>
    <xf numFmtId="38" fontId="5" fillId="0" borderId="25" xfId="16" applyFont="1" applyFill="1" applyBorder="1" applyAlignment="1">
      <alignment vertical="center"/>
    </xf>
    <xf numFmtId="38" fontId="5" fillId="0" borderId="25" xfId="16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right" vertical="center"/>
    </xf>
    <xf numFmtId="38" fontId="7" fillId="0" borderId="17" xfId="16" applyFont="1" applyFill="1" applyBorder="1" applyAlignment="1">
      <alignment horizontal="center" vertical="center"/>
    </xf>
    <xf numFmtId="38" fontId="7" fillId="0" borderId="25" xfId="16" applyFont="1" applyFill="1" applyBorder="1" applyAlignment="1">
      <alignment horizontal="right" vertical="center"/>
    </xf>
    <xf numFmtId="38" fontId="7" fillId="0" borderId="13" xfId="16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vertical="center"/>
    </xf>
    <xf numFmtId="38" fontId="7" fillId="0" borderId="56" xfId="16" applyFont="1" applyFill="1" applyBorder="1" applyAlignment="1">
      <alignment horizontal="right" vertical="center"/>
    </xf>
    <xf numFmtId="38" fontId="5" fillId="0" borderId="17" xfId="16" applyFont="1" applyFill="1" applyBorder="1" applyAlignment="1">
      <alignment horizontal="right" vertical="center"/>
    </xf>
    <xf numFmtId="38" fontId="5" fillId="0" borderId="17" xfId="16" applyFont="1" applyFill="1" applyBorder="1" applyAlignment="1" quotePrefix="1">
      <alignment horizontal="right" vertical="center"/>
    </xf>
    <xf numFmtId="38" fontId="5" fillId="0" borderId="22" xfId="16" applyFont="1" applyFill="1" applyBorder="1" applyAlignment="1">
      <alignment horizontal="distributed" vertical="center"/>
    </xf>
    <xf numFmtId="38" fontId="5" fillId="0" borderId="55" xfId="16" applyFont="1" applyFill="1" applyBorder="1" applyAlignment="1">
      <alignment horizontal="right" vertical="center"/>
    </xf>
    <xf numFmtId="38" fontId="5" fillId="0" borderId="18" xfId="16" applyFont="1" applyFill="1" applyBorder="1" applyAlignment="1">
      <alignment horizontal="right" vertical="center"/>
    </xf>
    <xf numFmtId="38" fontId="5" fillId="0" borderId="0" xfId="16" applyFont="1" applyFill="1" applyAlignment="1">
      <alignment horizontal="distributed" vertical="center"/>
    </xf>
    <xf numFmtId="38" fontId="5" fillId="0" borderId="53" xfId="16" applyFont="1" applyFill="1" applyBorder="1" applyAlignment="1">
      <alignment horizontal="centerContinuous"/>
    </xf>
    <xf numFmtId="38" fontId="5" fillId="0" borderId="24" xfId="16" applyFont="1" applyFill="1" applyBorder="1" applyAlignment="1">
      <alignment vertical="center"/>
    </xf>
    <xf numFmtId="38" fontId="5" fillId="0" borderId="34" xfId="16" applyFont="1" applyFill="1" applyBorder="1" applyAlignment="1">
      <alignment vertical="center"/>
    </xf>
    <xf numFmtId="38" fontId="6" fillId="0" borderId="17" xfId="16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/>
    </xf>
    <xf numFmtId="38" fontId="5" fillId="0" borderId="32" xfId="16" applyFont="1" applyFill="1" applyBorder="1" applyAlignment="1">
      <alignment horizontal="centerContinuous" vertical="center"/>
    </xf>
    <xf numFmtId="38" fontId="5" fillId="0" borderId="36" xfId="16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"/>
    </xf>
    <xf numFmtId="38" fontId="6" fillId="0" borderId="25" xfId="16" applyFont="1" applyFill="1" applyBorder="1" applyAlignment="1">
      <alignment horizontal="center" vertical="center"/>
    </xf>
    <xf numFmtId="38" fontId="5" fillId="0" borderId="13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left" vertical="center"/>
    </xf>
    <xf numFmtId="38" fontId="5" fillId="0" borderId="55" xfId="16" applyFont="1" applyFill="1" applyBorder="1" applyAlignment="1">
      <alignment horizontal="center" vertical="center"/>
    </xf>
    <xf numFmtId="38" fontId="5" fillId="0" borderId="55" xfId="16" applyFont="1" applyFill="1" applyBorder="1" applyAlignment="1">
      <alignment vertical="center"/>
    </xf>
    <xf numFmtId="38" fontId="5" fillId="0" borderId="18" xfId="16" applyFont="1" applyFill="1" applyBorder="1" applyAlignment="1">
      <alignment horizontal="center" vertical="center"/>
    </xf>
    <xf numFmtId="38" fontId="5" fillId="0" borderId="18" xfId="16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41" fontId="3" fillId="0" borderId="25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quotePrefix="1">
      <alignment/>
    </xf>
    <xf numFmtId="0" fontId="3" fillId="0" borderId="18" xfId="0" applyFont="1" applyFill="1" applyBorder="1" applyAlignment="1" quotePrefix="1">
      <alignment/>
    </xf>
    <xf numFmtId="41" fontId="3" fillId="0" borderId="55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horizontal="right"/>
    </xf>
    <xf numFmtId="41" fontId="3" fillId="0" borderId="20" xfId="0" applyNumberFormat="1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right"/>
    </xf>
    <xf numFmtId="38" fontId="3" fillId="0" borderId="0" xfId="16" applyFont="1" applyFill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13" xfId="16" applyFont="1" applyFill="1" applyBorder="1" applyAlignment="1">
      <alignment/>
    </xf>
    <xf numFmtId="38" fontId="3" fillId="0" borderId="12" xfId="16" applyFont="1" applyFill="1" applyBorder="1" applyAlignment="1">
      <alignment horizontal="center"/>
    </xf>
    <xf numFmtId="38" fontId="3" fillId="0" borderId="24" xfId="16" applyFont="1" applyFill="1" applyBorder="1" applyAlignment="1">
      <alignment horizontal="center"/>
    </xf>
    <xf numFmtId="38" fontId="3" fillId="0" borderId="60" xfId="16" applyFont="1" applyFill="1" applyBorder="1" applyAlignment="1">
      <alignment horizontal="center"/>
    </xf>
    <xf numFmtId="38" fontId="3" fillId="0" borderId="61" xfId="16" applyFont="1" applyFill="1" applyBorder="1" applyAlignment="1">
      <alignment horizontal="center"/>
    </xf>
    <xf numFmtId="38" fontId="3" fillId="0" borderId="9" xfId="16" applyFont="1" applyFill="1" applyBorder="1" applyAlignment="1">
      <alignment horizontal="center"/>
    </xf>
    <xf numFmtId="38" fontId="3" fillId="0" borderId="22" xfId="16" applyFont="1" applyFill="1" applyBorder="1" applyAlignment="1">
      <alignment/>
    </xf>
    <xf numFmtId="38" fontId="3" fillId="0" borderId="55" xfId="16" applyFont="1" applyFill="1" applyBorder="1" applyAlignment="1">
      <alignment horizontal="center"/>
    </xf>
    <xf numFmtId="38" fontId="3" fillId="0" borderId="62" xfId="16" applyFont="1" applyFill="1" applyBorder="1" applyAlignment="1">
      <alignment horizontal="center"/>
    </xf>
    <xf numFmtId="38" fontId="3" fillId="0" borderId="63" xfId="16" applyFont="1" applyFill="1" applyBorder="1" applyAlignment="1">
      <alignment/>
    </xf>
    <xf numFmtId="38" fontId="3" fillId="0" borderId="18" xfId="16" applyFont="1" applyFill="1" applyBorder="1" applyAlignment="1">
      <alignment horizontal="center"/>
    </xf>
    <xf numFmtId="38" fontId="4" fillId="0" borderId="17" xfId="16" applyFont="1" applyFill="1" applyBorder="1" applyAlignment="1">
      <alignment horizontal="center"/>
    </xf>
    <xf numFmtId="41" fontId="3" fillId="0" borderId="25" xfId="16" applyNumberFormat="1" applyFont="1" applyFill="1" applyBorder="1" applyAlignment="1">
      <alignment/>
    </xf>
    <xf numFmtId="41" fontId="3" fillId="0" borderId="64" xfId="16" applyNumberFormat="1" applyFont="1" applyFill="1" applyBorder="1" applyAlignment="1">
      <alignment/>
    </xf>
    <xf numFmtId="41" fontId="3" fillId="0" borderId="65" xfId="16" applyNumberFormat="1" applyFont="1" applyFill="1" applyBorder="1" applyAlignment="1">
      <alignment horizontal="left"/>
    </xf>
    <xf numFmtId="41" fontId="3" fillId="0" borderId="25" xfId="16" applyNumberFormat="1" applyFont="1" applyFill="1" applyBorder="1" applyAlignment="1">
      <alignment horizontal="right"/>
    </xf>
    <xf numFmtId="176" fontId="3" fillId="0" borderId="13" xfId="16" applyNumberFormat="1" applyFont="1" applyFill="1" applyBorder="1" applyAlignment="1">
      <alignment horizontal="right"/>
    </xf>
    <xf numFmtId="41" fontId="4" fillId="0" borderId="25" xfId="16" applyNumberFormat="1" applyFont="1" applyFill="1" applyBorder="1" applyAlignment="1">
      <alignment/>
    </xf>
    <xf numFmtId="176" fontId="3" fillId="0" borderId="64" xfId="16" applyNumberFormat="1" applyFont="1" applyFill="1" applyBorder="1" applyAlignment="1">
      <alignment horizontal="right"/>
    </xf>
    <xf numFmtId="41" fontId="3" fillId="0" borderId="13" xfId="16" applyNumberFormat="1" applyFont="1" applyFill="1" applyBorder="1" applyAlignment="1">
      <alignment horizontal="right"/>
    </xf>
    <xf numFmtId="38" fontId="3" fillId="0" borderId="17" xfId="16" applyFont="1" applyFill="1" applyBorder="1" applyAlignment="1">
      <alignment horizontal="center"/>
    </xf>
    <xf numFmtId="38" fontId="3" fillId="0" borderId="17" xfId="16" applyFont="1" applyFill="1" applyBorder="1" applyAlignment="1">
      <alignment horizontal="distributed"/>
    </xf>
    <xf numFmtId="38" fontId="3" fillId="0" borderId="22" xfId="16" applyFont="1" applyFill="1" applyBorder="1" applyAlignment="1">
      <alignment horizontal="distributed"/>
    </xf>
    <xf numFmtId="41" fontId="3" fillId="0" borderId="55" xfId="16" applyNumberFormat="1" applyFont="1" applyFill="1" applyBorder="1" applyAlignment="1">
      <alignment/>
    </xf>
    <xf numFmtId="176" fontId="3" fillId="0" borderId="66" xfId="16" applyNumberFormat="1" applyFont="1" applyFill="1" applyBorder="1" applyAlignment="1">
      <alignment horizontal="right"/>
    </xf>
    <xf numFmtId="41" fontId="3" fillId="0" borderId="63" xfId="16" applyNumberFormat="1" applyFont="1" applyFill="1" applyBorder="1" applyAlignment="1">
      <alignment horizontal="left"/>
    </xf>
    <xf numFmtId="41" fontId="3" fillId="0" borderId="55" xfId="16" applyNumberFormat="1" applyFont="1" applyFill="1" applyBorder="1" applyAlignment="1">
      <alignment horizontal="right"/>
    </xf>
    <xf numFmtId="176" fontId="3" fillId="0" borderId="57" xfId="16" applyNumberFormat="1" applyFont="1" applyFill="1" applyBorder="1" applyAlignment="1">
      <alignment horizontal="right"/>
    </xf>
    <xf numFmtId="38" fontId="8" fillId="0" borderId="0" xfId="16" applyFont="1" applyFill="1" applyAlignment="1">
      <alignment/>
    </xf>
    <xf numFmtId="38" fontId="3" fillId="0" borderId="1" xfId="16" applyFont="1" applyFill="1" applyBorder="1" applyAlignment="1">
      <alignment/>
    </xf>
    <xf numFmtId="38" fontId="3" fillId="0" borderId="25" xfId="16" applyFont="1" applyFill="1" applyBorder="1" applyAlignment="1">
      <alignment/>
    </xf>
    <xf numFmtId="38" fontId="3" fillId="0" borderId="32" xfId="16" applyFont="1" applyFill="1" applyBorder="1" applyAlignment="1">
      <alignment horizontal="centerContinuous"/>
    </xf>
    <xf numFmtId="38" fontId="3" fillId="0" borderId="36" xfId="16" applyFont="1" applyFill="1" applyBorder="1" applyAlignment="1">
      <alignment horizontal="centerContinuous"/>
    </xf>
    <xf numFmtId="38" fontId="3" fillId="0" borderId="34" xfId="16" applyFont="1" applyFill="1" applyBorder="1" applyAlignment="1">
      <alignment horizontal="centerContinuous"/>
    </xf>
    <xf numFmtId="38" fontId="3" fillId="0" borderId="34" xfId="16" applyFont="1" applyFill="1" applyBorder="1" applyAlignment="1">
      <alignment horizontal="center" vertical="center"/>
    </xf>
    <xf numFmtId="38" fontId="4" fillId="0" borderId="36" xfId="16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horizontal="center" vertical="center" wrapText="1"/>
    </xf>
    <xf numFmtId="38" fontId="5" fillId="0" borderId="36" xfId="16" applyFont="1" applyFill="1" applyBorder="1" applyAlignment="1">
      <alignment horizontal="center" vertical="center" wrapText="1"/>
    </xf>
    <xf numFmtId="38" fontId="5" fillId="0" borderId="34" xfId="16" applyFont="1" applyFill="1" applyBorder="1" applyAlignment="1">
      <alignment horizontal="center" vertical="center"/>
    </xf>
    <xf numFmtId="38" fontId="4" fillId="0" borderId="25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38" fontId="3" fillId="0" borderId="25" xfId="16" applyFont="1" applyFill="1" applyBorder="1" applyAlignment="1">
      <alignment horizontal="right" vertical="center"/>
    </xf>
    <xf numFmtId="38" fontId="3" fillId="0" borderId="13" xfId="16" applyFont="1" applyFill="1" applyBorder="1" applyAlignment="1">
      <alignment vertical="center"/>
    </xf>
    <xf numFmtId="38" fontId="4" fillId="0" borderId="55" xfId="16" applyFont="1" applyFill="1" applyBorder="1" applyAlignment="1">
      <alignment vertical="center"/>
    </xf>
    <xf numFmtId="38" fontId="3" fillId="0" borderId="55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centerContinuous" vertical="center"/>
    </xf>
    <xf numFmtId="38" fontId="3" fillId="0" borderId="18" xfId="16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1" xfId="16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38" fontId="3" fillId="0" borderId="32" xfId="16" applyFont="1" applyFill="1" applyBorder="1" applyAlignment="1">
      <alignment horizontal="centerContinuous" vertical="center"/>
    </xf>
    <xf numFmtId="38" fontId="3" fillId="0" borderId="36" xfId="16" applyFont="1" applyFill="1" applyBorder="1" applyAlignment="1">
      <alignment horizontal="centerContinuous" vertical="center"/>
    </xf>
    <xf numFmtId="38" fontId="3" fillId="0" borderId="34" xfId="16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25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38" fontId="3" fillId="0" borderId="55" xfId="16" applyFont="1" applyFill="1" applyBorder="1" applyAlignment="1">
      <alignment horizontal="center" vertical="center"/>
    </xf>
    <xf numFmtId="38" fontId="2" fillId="0" borderId="55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3" fillId="0" borderId="13" xfId="0" applyFont="1" applyFill="1" applyBorder="1" applyAlignment="1" quotePrefix="1">
      <alignment vertical="center"/>
    </xf>
    <xf numFmtId="0" fontId="3" fillId="0" borderId="22" xfId="0" applyFont="1" applyFill="1" applyBorder="1" applyAlignment="1" quotePrefix="1">
      <alignment vertical="center"/>
    </xf>
    <xf numFmtId="41" fontId="3" fillId="0" borderId="55" xfId="16" applyNumberFormat="1" applyFont="1" applyFill="1" applyBorder="1" applyAlignment="1">
      <alignment vertical="center"/>
    </xf>
    <xf numFmtId="41" fontId="3" fillId="0" borderId="18" xfId="16" applyNumberFormat="1" applyFont="1" applyFill="1" applyBorder="1" applyAlignment="1">
      <alignment vertical="center"/>
    </xf>
    <xf numFmtId="38" fontId="3" fillId="0" borderId="13" xfId="16" applyFont="1" applyFill="1" applyBorder="1" applyAlignment="1">
      <alignment horizontal="right" vertical="center"/>
    </xf>
    <xf numFmtId="38" fontId="5" fillId="0" borderId="27" xfId="16" applyFont="1" applyFill="1" applyBorder="1" applyAlignment="1">
      <alignment horizontal="centerContinuous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67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distributed" vertical="center"/>
    </xf>
    <xf numFmtId="38" fontId="5" fillId="0" borderId="20" xfId="16" applyFont="1" applyFill="1" applyBorder="1" applyAlignment="1">
      <alignment horizontal="center" vertical="center" wrapText="1"/>
    </xf>
    <xf numFmtId="38" fontId="3" fillId="0" borderId="20" xfId="16" applyFont="1" applyFill="1" applyBorder="1" applyAlignment="1">
      <alignment horizontal="center" vertical="center"/>
    </xf>
    <xf numFmtId="38" fontId="3" fillId="0" borderId="68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56" xfId="16" applyFont="1" applyFill="1" applyBorder="1" applyAlignment="1">
      <alignment vertical="center"/>
    </xf>
    <xf numFmtId="38" fontId="14" fillId="0" borderId="13" xfId="16" applyFont="1" applyFill="1" applyBorder="1" applyAlignment="1">
      <alignment horizontal="distributed" vertical="center"/>
    </xf>
    <xf numFmtId="177" fontId="14" fillId="0" borderId="25" xfId="16" applyNumberFormat="1" applyFont="1" applyFill="1" applyBorder="1" applyAlignment="1">
      <alignment vertical="center"/>
    </xf>
    <xf numFmtId="178" fontId="14" fillId="0" borderId="25" xfId="16" applyNumberFormat="1" applyFont="1" applyFill="1" applyBorder="1" applyAlignment="1">
      <alignment vertical="center"/>
    </xf>
    <xf numFmtId="178" fontId="14" fillId="0" borderId="0" xfId="16" applyNumberFormat="1" applyFont="1" applyFill="1" applyBorder="1" applyAlignment="1">
      <alignment vertical="center"/>
    </xf>
    <xf numFmtId="179" fontId="14" fillId="0" borderId="68" xfId="16" applyNumberFormat="1" applyFont="1" applyFill="1" applyBorder="1" applyAlignment="1">
      <alignment vertical="center"/>
    </xf>
    <xf numFmtId="38" fontId="14" fillId="0" borderId="25" xfId="16" applyFont="1" applyFill="1" applyBorder="1" applyAlignment="1">
      <alignment vertical="center"/>
    </xf>
    <xf numFmtId="179" fontId="14" fillId="0" borderId="15" xfId="16" applyNumberFormat="1" applyFont="1" applyFill="1" applyBorder="1" applyAlignment="1">
      <alignment vertical="center"/>
    </xf>
    <xf numFmtId="38" fontId="14" fillId="0" borderId="15" xfId="16" applyFont="1" applyFill="1" applyBorder="1" applyAlignment="1">
      <alignment vertical="center"/>
    </xf>
    <xf numFmtId="38" fontId="14" fillId="0" borderId="56" xfId="16" applyFont="1" applyFill="1" applyBorder="1" applyAlignment="1">
      <alignment horizontal="distributed" vertical="center"/>
    </xf>
    <xf numFmtId="38" fontId="14" fillId="0" borderId="68" xfId="16" applyFont="1" applyFill="1" applyBorder="1" applyAlignment="1">
      <alignment vertical="center"/>
    </xf>
    <xf numFmtId="38" fontId="4" fillId="0" borderId="13" xfId="16" applyFont="1" applyFill="1" applyBorder="1" applyAlignment="1">
      <alignment horizontal="distributed" vertical="center"/>
    </xf>
    <xf numFmtId="177" fontId="4" fillId="0" borderId="25" xfId="16" applyNumberFormat="1" applyFont="1" applyFill="1" applyBorder="1" applyAlignment="1">
      <alignment vertical="center"/>
    </xf>
    <xf numFmtId="178" fontId="4" fillId="0" borderId="25" xfId="16" applyNumberFormat="1" applyFont="1" applyFill="1" applyBorder="1" applyAlignment="1">
      <alignment vertical="center"/>
    </xf>
    <xf numFmtId="178" fontId="4" fillId="0" borderId="0" xfId="16" applyNumberFormat="1" applyFont="1" applyFill="1" applyBorder="1" applyAlignment="1">
      <alignment vertical="center"/>
    </xf>
    <xf numFmtId="38" fontId="4" fillId="0" borderId="56" xfId="16" applyFont="1" applyFill="1" applyBorder="1" applyAlignment="1">
      <alignment horizontal="distributed" vertical="center"/>
    </xf>
    <xf numFmtId="177" fontId="3" fillId="0" borderId="25" xfId="16" applyNumberFormat="1" applyFont="1" applyFill="1" applyBorder="1" applyAlignment="1">
      <alignment vertical="center"/>
    </xf>
    <xf numFmtId="178" fontId="3" fillId="0" borderId="25" xfId="16" applyNumberFormat="1" applyFont="1" applyFill="1" applyBorder="1" applyAlignment="1">
      <alignment vertical="center"/>
    </xf>
    <xf numFmtId="178" fontId="3" fillId="0" borderId="0" xfId="16" applyNumberFormat="1" applyFont="1" applyFill="1" applyBorder="1" applyAlignment="1">
      <alignment vertical="center"/>
    </xf>
    <xf numFmtId="179" fontId="3" fillId="0" borderId="68" xfId="16" applyNumberFormat="1" applyFont="1" applyFill="1" applyBorder="1" applyAlignment="1">
      <alignment vertical="center"/>
    </xf>
    <xf numFmtId="179" fontId="3" fillId="0" borderId="15" xfId="16" applyNumberFormat="1" applyFont="1" applyFill="1" applyBorder="1" applyAlignment="1">
      <alignment vertical="center"/>
    </xf>
    <xf numFmtId="38" fontId="3" fillId="0" borderId="56" xfId="16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15" xfId="0" applyNumberFormat="1" applyFont="1" applyFill="1" applyBorder="1" applyAlignment="1" applyProtection="1">
      <alignment vertical="center"/>
      <protection locked="0"/>
    </xf>
    <xf numFmtId="177" fontId="3" fillId="0" borderId="55" xfId="16" applyNumberFormat="1" applyFont="1" applyFill="1" applyBorder="1" applyAlignment="1">
      <alignment vertical="center"/>
    </xf>
    <xf numFmtId="178" fontId="3" fillId="0" borderId="55" xfId="16" applyNumberFormat="1" applyFont="1" applyFill="1" applyBorder="1" applyAlignment="1">
      <alignment vertical="center"/>
    </xf>
    <xf numFmtId="178" fontId="3" fillId="0" borderId="55" xfId="16" applyNumberFormat="1" applyFont="1" applyFill="1" applyBorder="1" applyAlignment="1">
      <alignment horizontal="right" vertical="center"/>
    </xf>
    <xf numFmtId="178" fontId="3" fillId="0" borderId="1" xfId="16" applyNumberFormat="1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38" fontId="3" fillId="0" borderId="57" xfId="16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justify" vertical="center"/>
    </xf>
    <xf numFmtId="38" fontId="14" fillId="0" borderId="55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right" vertical="center"/>
    </xf>
    <xf numFmtId="38" fontId="3" fillId="0" borderId="69" xfId="16" applyFont="1" applyFill="1" applyBorder="1" applyAlignment="1">
      <alignment horizontal="centerContinuous" vertical="center"/>
    </xf>
    <xf numFmtId="38" fontId="3" fillId="0" borderId="70" xfId="16" applyFont="1" applyFill="1" applyBorder="1" applyAlignment="1">
      <alignment horizontal="centerContinuous" vertical="center"/>
    </xf>
    <xf numFmtId="38" fontId="3" fillId="0" borderId="58" xfId="16" applyFont="1" applyFill="1" applyBorder="1" applyAlignment="1">
      <alignment horizontal="centerContinuous" vertical="center"/>
    </xf>
    <xf numFmtId="38" fontId="3" fillId="0" borderId="22" xfId="16" applyFont="1" applyFill="1" applyBorder="1" applyAlignment="1">
      <alignment vertical="center"/>
    </xf>
    <xf numFmtId="38" fontId="7" fillId="0" borderId="25" xfId="16" applyFont="1" applyFill="1" applyBorder="1" applyAlignment="1">
      <alignment vertical="center"/>
    </xf>
    <xf numFmtId="177" fontId="7" fillId="0" borderId="25" xfId="16" applyNumberFormat="1" applyFont="1" applyFill="1" applyBorder="1" applyAlignment="1">
      <alignment vertical="center"/>
    </xf>
    <xf numFmtId="181" fontId="7" fillId="0" borderId="13" xfId="16" applyNumberFormat="1" applyFont="1" applyFill="1" applyBorder="1" applyAlignment="1">
      <alignment vertical="center"/>
    </xf>
    <xf numFmtId="177" fontId="5" fillId="0" borderId="25" xfId="16" applyNumberFormat="1" applyFont="1" applyFill="1" applyBorder="1" applyAlignment="1">
      <alignment vertical="center"/>
    </xf>
    <xf numFmtId="181" fontId="5" fillId="0" borderId="13" xfId="16" applyNumberFormat="1" applyFont="1" applyFill="1" applyBorder="1" applyAlignment="1">
      <alignment vertical="center"/>
    </xf>
    <xf numFmtId="38" fontId="3" fillId="0" borderId="17" xfId="16" applyFont="1" applyFill="1" applyBorder="1" applyAlignment="1">
      <alignment horizontal="center" vertical="center"/>
    </xf>
    <xf numFmtId="177" fontId="5" fillId="0" borderId="25" xfId="16" applyNumberFormat="1" applyFont="1" applyFill="1" applyBorder="1" applyAlignment="1">
      <alignment horizontal="right" vertical="center"/>
    </xf>
    <xf numFmtId="179" fontId="5" fillId="0" borderId="25" xfId="16" applyNumberFormat="1" applyFont="1" applyFill="1" applyBorder="1" applyAlignment="1">
      <alignment vertical="center"/>
    </xf>
    <xf numFmtId="179" fontId="5" fillId="0" borderId="13" xfId="16" applyNumberFormat="1" applyFont="1" applyFill="1" applyBorder="1" applyAlignment="1">
      <alignment vertical="center"/>
    </xf>
    <xf numFmtId="38" fontId="3" fillId="0" borderId="17" xfId="16" applyFont="1" applyFill="1" applyBorder="1" applyAlignment="1">
      <alignment horizontal="right" vertical="center"/>
    </xf>
    <xf numFmtId="40" fontId="5" fillId="0" borderId="25" xfId="16" applyNumberFormat="1" applyFont="1" applyFill="1" applyBorder="1" applyAlignment="1">
      <alignment vertical="center"/>
    </xf>
    <xf numFmtId="40" fontId="5" fillId="0" borderId="13" xfId="16" applyNumberFormat="1" applyFont="1" applyFill="1" applyBorder="1" applyAlignment="1">
      <alignment vertical="center"/>
    </xf>
    <xf numFmtId="179" fontId="5" fillId="0" borderId="55" xfId="16" applyNumberFormat="1" applyFont="1" applyFill="1" applyBorder="1" applyAlignment="1">
      <alignment vertical="center"/>
    </xf>
    <xf numFmtId="179" fontId="5" fillId="0" borderId="18" xfId="16" applyNumberFormat="1" applyFont="1" applyFill="1" applyBorder="1" applyAlignment="1">
      <alignment vertical="center"/>
    </xf>
    <xf numFmtId="38" fontId="5" fillId="0" borderId="1" xfId="16" applyFont="1" applyFill="1" applyBorder="1" applyAlignment="1">
      <alignment horizontal="right" vertical="center"/>
    </xf>
    <xf numFmtId="38" fontId="3" fillId="0" borderId="7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horizontal="right" vertical="center"/>
    </xf>
    <xf numFmtId="38" fontId="3" fillId="0" borderId="25" xfId="16" applyFont="1" applyFill="1" applyBorder="1" applyAlignment="1">
      <alignment horizontal="centerContinuous" vertical="center"/>
    </xf>
    <xf numFmtId="38" fontId="3" fillId="0" borderId="21" xfId="16" applyFont="1" applyFill="1" applyBorder="1" applyAlignment="1">
      <alignment vertical="center"/>
    </xf>
    <xf numFmtId="38" fontId="5" fillId="0" borderId="71" xfId="16" applyFont="1" applyFill="1" applyBorder="1" applyAlignment="1">
      <alignment horizontal="distributed" vertical="center"/>
    </xf>
    <xf numFmtId="38" fontId="9" fillId="0" borderId="25" xfId="16" applyFont="1" applyFill="1" applyBorder="1" applyAlignment="1">
      <alignment vertical="center"/>
    </xf>
    <xf numFmtId="177" fontId="9" fillId="0" borderId="25" xfId="16" applyNumberFormat="1" applyFont="1" applyFill="1" applyBorder="1" applyAlignment="1">
      <alignment vertical="center"/>
    </xf>
    <xf numFmtId="178" fontId="9" fillId="0" borderId="11" xfId="16" applyNumberFormat="1" applyFont="1" applyFill="1" applyBorder="1" applyAlignment="1">
      <alignment vertical="center"/>
    </xf>
    <xf numFmtId="38" fontId="9" fillId="0" borderId="11" xfId="16" applyFont="1" applyFill="1" applyBorder="1" applyAlignment="1">
      <alignment vertical="center"/>
    </xf>
    <xf numFmtId="177" fontId="9" fillId="0" borderId="11" xfId="16" applyNumberFormat="1" applyFont="1" applyFill="1" applyBorder="1" applyAlignment="1">
      <alignment vertical="center"/>
    </xf>
    <xf numFmtId="178" fontId="9" fillId="0" borderId="67" xfId="16" applyNumberFormat="1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2" fillId="0" borderId="13" xfId="16" applyFont="1" applyFill="1" applyBorder="1" applyAlignment="1">
      <alignment horizontal="distributed" vertical="center"/>
    </xf>
    <xf numFmtId="38" fontId="5" fillId="0" borderId="15" xfId="16" applyFont="1" applyFill="1" applyBorder="1" applyAlignment="1">
      <alignment vertical="center"/>
    </xf>
    <xf numFmtId="177" fontId="5" fillId="0" borderId="15" xfId="16" applyNumberFormat="1" applyFont="1" applyFill="1" applyBorder="1" applyAlignment="1">
      <alignment vertical="center"/>
    </xf>
    <xf numFmtId="178" fontId="5" fillId="0" borderId="15" xfId="16" applyNumberFormat="1" applyFont="1" applyFill="1" applyBorder="1" applyAlignment="1">
      <alignment vertical="center"/>
    </xf>
    <xf numFmtId="178" fontId="5" fillId="0" borderId="56" xfId="16" applyNumberFormat="1" applyFon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10" fillId="0" borderId="25" xfId="16" applyFont="1" applyFill="1" applyBorder="1" applyAlignment="1">
      <alignment vertical="center"/>
    </xf>
    <xf numFmtId="177" fontId="10" fillId="0" borderId="25" xfId="16" applyNumberFormat="1" applyFont="1" applyFill="1" applyBorder="1" applyAlignment="1">
      <alignment vertical="center"/>
    </xf>
    <xf numFmtId="178" fontId="10" fillId="0" borderId="15" xfId="16" applyNumberFormat="1" applyFont="1" applyFill="1" applyBorder="1" applyAlignment="1">
      <alignment vertical="center"/>
    </xf>
    <xf numFmtId="38" fontId="10" fillId="0" borderId="15" xfId="16" applyFont="1" applyFill="1" applyBorder="1" applyAlignment="1">
      <alignment vertical="center"/>
    </xf>
    <xf numFmtId="177" fontId="10" fillId="0" borderId="15" xfId="16" applyNumberFormat="1" applyFont="1" applyFill="1" applyBorder="1" applyAlignment="1">
      <alignment vertical="center"/>
    </xf>
    <xf numFmtId="178" fontId="10" fillId="0" borderId="56" xfId="16" applyNumberFormat="1" applyFont="1" applyFill="1" applyBorder="1" applyAlignment="1">
      <alignment vertical="center"/>
    </xf>
    <xf numFmtId="38" fontId="15" fillId="0" borderId="13" xfId="16" applyFont="1" applyFill="1" applyBorder="1" applyAlignment="1">
      <alignment horizontal="distributed" vertical="center"/>
    </xf>
    <xf numFmtId="38" fontId="9" fillId="0" borderId="16" xfId="16" applyFont="1" applyFill="1" applyBorder="1" applyAlignment="1">
      <alignment vertical="center"/>
    </xf>
    <xf numFmtId="178" fontId="10" fillId="0" borderId="15" xfId="16" applyNumberFormat="1" applyFont="1" applyFill="1" applyBorder="1" applyAlignment="1">
      <alignment horizontal="right" vertical="center"/>
    </xf>
    <xf numFmtId="178" fontId="10" fillId="0" borderId="56" xfId="16" applyNumberFormat="1" applyFont="1" applyFill="1" applyBorder="1" applyAlignment="1">
      <alignment horizontal="right" vertical="center"/>
    </xf>
    <xf numFmtId="38" fontId="10" fillId="0" borderId="25" xfId="16" applyFont="1" applyFill="1" applyBorder="1" applyAlignment="1">
      <alignment horizontal="right" vertical="center"/>
    </xf>
    <xf numFmtId="38" fontId="10" fillId="0" borderId="15" xfId="16" applyFont="1" applyFill="1" applyBorder="1" applyAlignment="1">
      <alignment horizontal="right" vertical="center"/>
    </xf>
    <xf numFmtId="38" fontId="10" fillId="0" borderId="13" xfId="16" applyFont="1" applyFill="1" applyBorder="1" applyAlignment="1">
      <alignment horizontal="distributed" vertical="center"/>
    </xf>
    <xf numFmtId="177" fontId="10" fillId="0" borderId="15" xfId="16" applyNumberFormat="1" applyFont="1" applyFill="1" applyBorder="1" applyAlignment="1">
      <alignment horizontal="right" vertical="center"/>
    </xf>
    <xf numFmtId="177" fontId="10" fillId="0" borderId="25" xfId="16" applyNumberFormat="1" applyFont="1" applyFill="1" applyBorder="1" applyAlignment="1">
      <alignment horizontal="right" vertical="center"/>
    </xf>
    <xf numFmtId="38" fontId="10" fillId="0" borderId="55" xfId="16" applyFont="1" applyFill="1" applyBorder="1" applyAlignment="1">
      <alignment horizontal="right" vertical="center"/>
    </xf>
    <xf numFmtId="177" fontId="10" fillId="0" borderId="20" xfId="16" applyNumberFormat="1" applyFont="1" applyFill="1" applyBorder="1" applyAlignment="1">
      <alignment vertical="center"/>
    </xf>
    <xf numFmtId="178" fontId="10" fillId="0" borderId="20" xfId="16" applyNumberFormat="1" applyFont="1" applyFill="1" applyBorder="1" applyAlignment="1">
      <alignment horizontal="right" vertical="center"/>
    </xf>
    <xf numFmtId="38" fontId="10" fillId="0" borderId="20" xfId="16" applyFont="1" applyFill="1" applyBorder="1" applyAlignment="1">
      <alignment horizontal="right" vertical="center"/>
    </xf>
    <xf numFmtId="177" fontId="10" fillId="0" borderId="20" xfId="16" applyNumberFormat="1" applyFont="1" applyFill="1" applyBorder="1" applyAlignment="1">
      <alignment horizontal="right" vertical="center"/>
    </xf>
    <xf numFmtId="178" fontId="10" fillId="0" borderId="20" xfId="16" applyNumberFormat="1" applyFont="1" applyFill="1" applyBorder="1" applyAlignment="1">
      <alignment vertical="center"/>
    </xf>
    <xf numFmtId="178" fontId="10" fillId="0" borderId="57" xfId="16" applyNumberFormat="1" applyFont="1" applyFill="1" applyBorder="1" applyAlignment="1">
      <alignment horizontal="right" vertical="center"/>
    </xf>
    <xf numFmtId="38" fontId="16" fillId="0" borderId="0" xfId="16" applyFont="1" applyFill="1" applyAlignment="1">
      <alignment vertical="center"/>
    </xf>
    <xf numFmtId="38" fontId="3" fillId="0" borderId="8" xfId="16" applyFont="1" applyFill="1" applyBorder="1" applyAlignment="1">
      <alignment horizontal="right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5" fillId="0" borderId="66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38" fontId="6" fillId="0" borderId="55" xfId="16" applyFont="1" applyFill="1" applyBorder="1" applyAlignment="1">
      <alignment horizontal="center" vertical="center"/>
    </xf>
    <xf numFmtId="38" fontId="6" fillId="0" borderId="15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67" xfId="16" applyFont="1" applyFill="1" applyBorder="1" applyAlignment="1">
      <alignment vertical="center"/>
    </xf>
    <xf numFmtId="38" fontId="6" fillId="0" borderId="0" xfId="16" applyFont="1" applyFill="1" applyBorder="1" applyAlignment="1">
      <alignment horizontal="left" vertical="center"/>
    </xf>
    <xf numFmtId="38" fontId="6" fillId="0" borderId="13" xfId="16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horizontal="centerContinuous"/>
    </xf>
    <xf numFmtId="38" fontId="6" fillId="0" borderId="13" xfId="16" applyFont="1" applyFill="1" applyBorder="1" applyAlignment="1">
      <alignment vertical="center"/>
    </xf>
    <xf numFmtId="38" fontId="3" fillId="0" borderId="25" xfId="16" applyNumberFormat="1" applyFont="1" applyFill="1" applyBorder="1" applyAlignment="1">
      <alignment vertical="center"/>
    </xf>
    <xf numFmtId="38" fontId="3" fillId="0" borderId="13" xfId="16" applyNumberFormat="1" applyFont="1" applyFill="1" applyBorder="1" applyAlignment="1">
      <alignment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13" xfId="16" applyFont="1" applyFill="1" applyBorder="1" applyAlignment="1">
      <alignment horizontal="left"/>
    </xf>
    <xf numFmtId="38" fontId="6" fillId="0" borderId="17" xfId="16" applyFont="1" applyFill="1" applyBorder="1" applyAlignment="1">
      <alignment horizontal="distributed"/>
    </xf>
    <xf numFmtId="38" fontId="6" fillId="0" borderId="13" xfId="16" applyFont="1" applyFill="1" applyBorder="1" applyAlignment="1">
      <alignment horizontal="left" vertical="center"/>
    </xf>
    <xf numFmtId="38" fontId="6" fillId="0" borderId="17" xfId="16" applyFont="1" applyFill="1" applyBorder="1" applyAlignment="1">
      <alignment horizontal="distributed" vertical="center"/>
    </xf>
    <xf numFmtId="38" fontId="3" fillId="0" borderId="25" xfId="16" applyNumberFormat="1" applyFont="1" applyFill="1" applyBorder="1" applyAlignment="1">
      <alignment/>
    </xf>
    <xf numFmtId="38" fontId="3" fillId="0" borderId="13" xfId="16" applyNumberFormat="1" applyFont="1" applyFill="1" applyBorder="1" applyAlignment="1">
      <alignment/>
    </xf>
    <xf numFmtId="38" fontId="6" fillId="0" borderId="18" xfId="16" applyFont="1" applyFill="1" applyBorder="1" applyAlignment="1">
      <alignment horizontal="left" vertical="center"/>
    </xf>
    <xf numFmtId="38" fontId="6" fillId="0" borderId="22" xfId="16" applyFont="1" applyFill="1" applyBorder="1" applyAlignment="1">
      <alignment horizontal="distributed" vertical="top"/>
    </xf>
    <xf numFmtId="38" fontId="3" fillId="0" borderId="55" xfId="16" applyNumberFormat="1" applyFont="1" applyFill="1" applyBorder="1" applyAlignment="1">
      <alignment vertical="center"/>
    </xf>
    <xf numFmtId="38" fontId="3" fillId="0" borderId="18" xfId="16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38" fontId="5" fillId="0" borderId="72" xfId="16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Continuous" vertical="center"/>
    </xf>
    <xf numFmtId="38" fontId="14" fillId="0" borderId="56" xfId="16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25" xfId="16" applyFont="1" applyFill="1" applyBorder="1" applyAlignment="1">
      <alignment vertical="center"/>
    </xf>
    <xf numFmtId="38" fontId="2" fillId="0" borderId="56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84" fontId="2" fillId="0" borderId="25" xfId="16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38" fontId="2" fillId="0" borderId="55" xfId="16" applyFont="1" applyFill="1" applyBorder="1" applyAlignment="1">
      <alignment vertical="center"/>
    </xf>
    <xf numFmtId="38" fontId="2" fillId="0" borderId="57" xfId="16" applyFont="1" applyFill="1" applyBorder="1" applyAlignment="1">
      <alignment vertical="center"/>
    </xf>
    <xf numFmtId="38" fontId="3" fillId="0" borderId="1" xfId="16" applyFont="1" applyFill="1" applyBorder="1" applyAlignment="1">
      <alignment horizontal="right"/>
    </xf>
    <xf numFmtId="38" fontId="3" fillId="0" borderId="13" xfId="16" applyFont="1" applyFill="1" applyBorder="1" applyAlignment="1">
      <alignment horizontal="distributed"/>
    </xf>
    <xf numFmtId="38" fontId="3" fillId="0" borderId="18" xfId="16" applyFont="1" applyFill="1" applyBorder="1" applyAlignment="1">
      <alignment/>
    </xf>
    <xf numFmtId="38" fontId="3" fillId="0" borderId="73" xfId="16" applyFont="1" applyFill="1" applyBorder="1" applyAlignment="1">
      <alignment horizontal="center"/>
    </xf>
    <xf numFmtId="38" fontId="3" fillId="0" borderId="71" xfId="16" applyFont="1" applyFill="1" applyBorder="1" applyAlignment="1">
      <alignment horizontal="center"/>
    </xf>
    <xf numFmtId="38" fontId="3" fillId="0" borderId="74" xfId="16" applyFont="1" applyFill="1" applyBorder="1" applyAlignment="1">
      <alignment horizontal="center"/>
    </xf>
    <xf numFmtId="38" fontId="3" fillId="0" borderId="25" xfId="16" applyFont="1" applyFill="1" applyBorder="1" applyAlignment="1">
      <alignment horizontal="center"/>
    </xf>
    <xf numFmtId="179" fontId="3" fillId="0" borderId="25" xfId="16" applyNumberFormat="1" applyFont="1" applyFill="1" applyBorder="1" applyAlignment="1">
      <alignment horizontal="center"/>
    </xf>
    <xf numFmtId="179" fontId="3" fillId="0" borderId="15" xfId="16" applyNumberFormat="1" applyFont="1" applyFill="1" applyBorder="1" applyAlignment="1">
      <alignment/>
    </xf>
    <xf numFmtId="179" fontId="3" fillId="0" borderId="13" xfId="16" applyNumberFormat="1" applyFont="1" applyFill="1" applyBorder="1" applyAlignment="1">
      <alignment/>
    </xf>
    <xf numFmtId="38" fontId="14" fillId="0" borderId="13" xfId="16" applyFont="1" applyFill="1" applyBorder="1" applyAlignment="1">
      <alignment/>
    </xf>
    <xf numFmtId="38" fontId="14" fillId="0" borderId="25" xfId="16" applyFont="1" applyFill="1" applyBorder="1" applyAlignment="1">
      <alignment horizontal="right"/>
    </xf>
    <xf numFmtId="38" fontId="14" fillId="0" borderId="15" xfId="16" applyFont="1" applyFill="1" applyBorder="1" applyAlignment="1">
      <alignment/>
    </xf>
    <xf numFmtId="38" fontId="14" fillId="0" borderId="0" xfId="16" applyFont="1" applyFill="1" applyAlignment="1">
      <alignment/>
    </xf>
    <xf numFmtId="38" fontId="3" fillId="0" borderId="15" xfId="16" applyFont="1" applyFill="1" applyBorder="1" applyAlignment="1">
      <alignment/>
    </xf>
    <xf numFmtId="38" fontId="3" fillId="0" borderId="55" xfId="16" applyFont="1" applyFill="1" applyBorder="1" applyAlignment="1">
      <alignment/>
    </xf>
    <xf numFmtId="38" fontId="3" fillId="0" borderId="20" xfId="16" applyFont="1" applyFill="1" applyBorder="1" applyAlignment="1">
      <alignment/>
    </xf>
    <xf numFmtId="38" fontId="5" fillId="0" borderId="69" xfId="16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57" fontId="6" fillId="0" borderId="67" xfId="16" applyNumberFormat="1" applyFont="1" applyFill="1" applyBorder="1" applyAlignment="1">
      <alignment horizontal="center" vertical="center"/>
    </xf>
    <xf numFmtId="57" fontId="6" fillId="0" borderId="57" xfId="16" applyNumberFormat="1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/>
    </xf>
    <xf numFmtId="38" fontId="6" fillId="0" borderId="70" xfId="16" applyFont="1" applyFill="1" applyBorder="1" applyAlignment="1">
      <alignment horizontal="center" vertical="center"/>
    </xf>
    <xf numFmtId="38" fontId="6" fillId="0" borderId="53" xfId="16" applyFont="1" applyFill="1" applyBorder="1" applyAlignment="1">
      <alignment horizontal="center" vertical="center"/>
    </xf>
    <xf numFmtId="38" fontId="6" fillId="0" borderId="58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  <xf numFmtId="38" fontId="6" fillId="0" borderId="75" xfId="16" applyFont="1" applyFill="1" applyBorder="1" applyAlignment="1">
      <alignment horizontal="center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38" fontId="3" fillId="0" borderId="69" xfId="16" applyFont="1" applyFill="1" applyBorder="1" applyAlignment="1">
      <alignment horizontal="center"/>
    </xf>
    <xf numFmtId="38" fontId="3" fillId="0" borderId="53" xfId="16" applyFont="1" applyFill="1" applyBorder="1" applyAlignment="1">
      <alignment horizontal="center"/>
    </xf>
    <xf numFmtId="38" fontId="3" fillId="0" borderId="58" xfId="16" applyFont="1" applyFill="1" applyBorder="1" applyAlignment="1">
      <alignment horizontal="center"/>
    </xf>
    <xf numFmtId="38" fontId="3" fillId="0" borderId="70" xfId="16" applyFont="1" applyFill="1" applyBorder="1" applyAlignment="1">
      <alignment horizontal="center"/>
    </xf>
    <xf numFmtId="38" fontId="3" fillId="0" borderId="5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573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438150"/>
          <a:ext cx="21336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438150"/>
          <a:ext cx="21336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7124700" y="438150"/>
          <a:ext cx="2362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124700" y="438150"/>
          <a:ext cx="2362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828675</xdr:colOff>
      <xdr:row>8</xdr:row>
      <xdr:rowOff>9525</xdr:rowOff>
    </xdr:from>
    <xdr:to>
      <xdr:col>16</xdr:col>
      <xdr:colOff>904875</xdr:colOff>
      <xdr:row>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8391525" y="11620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552450"/>
          <a:ext cx="5715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933950"/>
          <a:ext cx="57150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9550" y="466725"/>
          <a:ext cx="609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962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7334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61950"/>
          <a:ext cx="7334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61950"/>
          <a:ext cx="7334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0025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19050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00025" y="3143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152400</xdr:rowOff>
    </xdr:from>
    <xdr:to>
      <xdr:col>1</xdr:col>
      <xdr:colOff>200025</xdr:colOff>
      <xdr:row>2</xdr:row>
      <xdr:rowOff>9525</xdr:rowOff>
    </xdr:to>
    <xdr:sp>
      <xdr:nvSpPr>
        <xdr:cNvPr id="10" name="Line 10"/>
        <xdr:cNvSpPr>
          <a:spLocks/>
        </xdr:cNvSpPr>
      </xdr:nvSpPr>
      <xdr:spPr>
        <a:xfrm flipH="1" flipV="1">
          <a:off x="400050" y="31432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200025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" y="31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152400</xdr:rowOff>
    </xdr:from>
    <xdr:to>
      <xdr:col>1</xdr:col>
      <xdr:colOff>200025</xdr:colOff>
      <xdr:row>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00050" y="31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0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2</xdr:col>
      <xdr:colOff>9525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466725"/>
          <a:ext cx="10096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83</v>
      </c>
    </row>
    <row r="3" ht="13.5">
      <c r="A3" s="1" t="s">
        <v>608</v>
      </c>
    </row>
    <row r="4" ht="13.5">
      <c r="A4" s="1" t="s">
        <v>607</v>
      </c>
    </row>
    <row r="5" ht="13.5">
      <c r="A5" s="1" t="s">
        <v>515</v>
      </c>
    </row>
    <row r="6" ht="13.5">
      <c r="A6" s="1" t="s">
        <v>605</v>
      </c>
    </row>
    <row r="7" ht="13.5">
      <c r="A7" s="1" t="s">
        <v>606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9.00390625" defaultRowHeight="13.5"/>
  <cols>
    <col min="1" max="1" width="2.625" style="276" customWidth="1"/>
    <col min="2" max="2" width="9.625" style="276" customWidth="1"/>
    <col min="3" max="15" width="6.625" style="276" customWidth="1"/>
    <col min="16" max="16384" width="9.00390625" style="276" customWidth="1"/>
  </cols>
  <sheetData>
    <row r="2" spans="2:15" ht="23.25" customHeight="1">
      <c r="B2" s="278" t="s">
        <v>530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8" customHeight="1">
      <c r="A3" s="281"/>
      <c r="B3" s="339" t="s">
        <v>304</v>
      </c>
      <c r="C3" s="340" t="s">
        <v>223</v>
      </c>
      <c r="D3" s="341" t="s">
        <v>305</v>
      </c>
      <c r="E3" s="341" t="s">
        <v>306</v>
      </c>
      <c r="F3" s="341" t="s">
        <v>307</v>
      </c>
      <c r="G3" s="341" t="s">
        <v>308</v>
      </c>
      <c r="H3" s="341" t="s">
        <v>309</v>
      </c>
      <c r="I3" s="341" t="s">
        <v>310</v>
      </c>
      <c r="J3" s="341" t="s">
        <v>311</v>
      </c>
      <c r="K3" s="341" t="s">
        <v>312</v>
      </c>
      <c r="L3" s="341" t="s">
        <v>313</v>
      </c>
      <c r="M3" s="341" t="s">
        <v>314</v>
      </c>
      <c r="N3" s="341" t="s">
        <v>315</v>
      </c>
      <c r="O3" s="339" t="s">
        <v>316</v>
      </c>
    </row>
    <row r="4" spans="1:15" ht="18" customHeight="1">
      <c r="A4" s="281"/>
      <c r="B4" s="292" t="s">
        <v>531</v>
      </c>
      <c r="C4" s="342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281"/>
    </row>
    <row r="5" spans="1:15" ht="18" customHeight="1">
      <c r="A5" s="281"/>
      <c r="B5" s="344" t="s">
        <v>317</v>
      </c>
      <c r="C5" s="315">
        <v>7253</v>
      </c>
      <c r="D5" s="269">
        <v>422</v>
      </c>
      <c r="E5" s="269">
        <v>533</v>
      </c>
      <c r="F5" s="269">
        <v>591</v>
      </c>
      <c r="G5" s="269">
        <v>497</v>
      </c>
      <c r="H5" s="269">
        <v>552</v>
      </c>
      <c r="I5" s="269">
        <v>649</v>
      </c>
      <c r="J5" s="269">
        <v>606</v>
      </c>
      <c r="K5" s="269">
        <v>703</v>
      </c>
      <c r="L5" s="269">
        <v>558</v>
      </c>
      <c r="M5" s="269">
        <v>702</v>
      </c>
      <c r="N5" s="269">
        <v>641</v>
      </c>
      <c r="O5" s="271">
        <v>799</v>
      </c>
    </row>
    <row r="6" spans="1:15" ht="18" customHeight="1">
      <c r="A6" s="281"/>
      <c r="B6" s="344" t="s">
        <v>532</v>
      </c>
      <c r="C6" s="315">
        <v>91</v>
      </c>
      <c r="D6" s="269">
        <v>6</v>
      </c>
      <c r="E6" s="269">
        <v>4</v>
      </c>
      <c r="F6" s="269">
        <v>4</v>
      </c>
      <c r="G6" s="269">
        <v>12</v>
      </c>
      <c r="H6" s="269">
        <v>11</v>
      </c>
      <c r="I6" s="269">
        <v>4</v>
      </c>
      <c r="J6" s="269">
        <v>8</v>
      </c>
      <c r="K6" s="269">
        <v>11</v>
      </c>
      <c r="L6" s="269">
        <v>3</v>
      </c>
      <c r="M6" s="269">
        <v>11</v>
      </c>
      <c r="N6" s="269">
        <v>7</v>
      </c>
      <c r="O6" s="271">
        <v>10</v>
      </c>
    </row>
    <row r="7" spans="1:15" ht="18" customHeight="1">
      <c r="A7" s="281"/>
      <c r="B7" s="345" t="s">
        <v>533</v>
      </c>
      <c r="C7" s="315">
        <v>9183</v>
      </c>
      <c r="D7" s="269">
        <v>545</v>
      </c>
      <c r="E7" s="269">
        <v>687</v>
      </c>
      <c r="F7" s="269">
        <v>769</v>
      </c>
      <c r="G7" s="269">
        <v>606</v>
      </c>
      <c r="H7" s="269">
        <v>692</v>
      </c>
      <c r="I7" s="269">
        <v>809</v>
      </c>
      <c r="J7" s="269">
        <v>775</v>
      </c>
      <c r="K7" s="269">
        <v>930</v>
      </c>
      <c r="L7" s="269">
        <v>711</v>
      </c>
      <c r="M7" s="269">
        <v>858</v>
      </c>
      <c r="N7" s="269">
        <v>799</v>
      </c>
      <c r="O7" s="271">
        <v>1002</v>
      </c>
    </row>
    <row r="8" spans="1:15" s="5" customFormat="1" ht="18" customHeight="1">
      <c r="A8" s="281"/>
      <c r="B8" s="281"/>
      <c r="C8" s="315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1"/>
    </row>
    <row r="9" spans="1:15" ht="18" customHeight="1">
      <c r="A9" s="281"/>
      <c r="B9" s="292" t="s">
        <v>534</v>
      </c>
      <c r="C9" s="315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1"/>
    </row>
    <row r="10" spans="1:15" ht="18" customHeight="1">
      <c r="A10" s="281"/>
      <c r="B10" s="344" t="s">
        <v>317</v>
      </c>
      <c r="C10" s="315">
        <v>8546</v>
      </c>
      <c r="D10" s="269">
        <v>689</v>
      </c>
      <c r="E10" s="269">
        <v>641</v>
      </c>
      <c r="F10" s="269">
        <v>654</v>
      </c>
      <c r="G10" s="269">
        <v>641</v>
      </c>
      <c r="H10" s="269">
        <v>710</v>
      </c>
      <c r="I10" s="269">
        <v>688</v>
      </c>
      <c r="J10" s="269">
        <v>748</v>
      </c>
      <c r="K10" s="269">
        <v>782</v>
      </c>
      <c r="L10" s="269">
        <v>642</v>
      </c>
      <c r="M10" s="269">
        <v>766</v>
      </c>
      <c r="N10" s="269">
        <v>770</v>
      </c>
      <c r="O10" s="271">
        <v>815</v>
      </c>
    </row>
    <row r="11" spans="1:15" ht="18" customHeight="1">
      <c r="A11" s="281"/>
      <c r="B11" s="344" t="s">
        <v>532</v>
      </c>
      <c r="C11" s="315">
        <v>86</v>
      </c>
      <c r="D11" s="269">
        <v>2</v>
      </c>
      <c r="E11" s="269">
        <v>2</v>
      </c>
      <c r="F11" s="269">
        <v>7</v>
      </c>
      <c r="G11" s="269">
        <v>7</v>
      </c>
      <c r="H11" s="269">
        <v>7</v>
      </c>
      <c r="I11" s="269">
        <v>11</v>
      </c>
      <c r="J11" s="269">
        <v>6</v>
      </c>
      <c r="K11" s="269">
        <v>9</v>
      </c>
      <c r="L11" s="269">
        <v>7</v>
      </c>
      <c r="M11" s="269">
        <v>9</v>
      </c>
      <c r="N11" s="269">
        <v>9</v>
      </c>
      <c r="O11" s="271">
        <v>10</v>
      </c>
    </row>
    <row r="12" spans="1:15" ht="18" customHeight="1">
      <c r="A12" s="281"/>
      <c r="B12" s="346" t="s">
        <v>533</v>
      </c>
      <c r="C12" s="347">
        <v>10779</v>
      </c>
      <c r="D12" s="143">
        <v>888</v>
      </c>
      <c r="E12" s="143">
        <v>798</v>
      </c>
      <c r="F12" s="143">
        <v>842</v>
      </c>
      <c r="G12" s="143">
        <v>776</v>
      </c>
      <c r="H12" s="143">
        <v>903</v>
      </c>
      <c r="I12" s="143">
        <v>869</v>
      </c>
      <c r="J12" s="143">
        <v>963</v>
      </c>
      <c r="K12" s="143">
        <v>1006</v>
      </c>
      <c r="L12" s="143">
        <v>784</v>
      </c>
      <c r="M12" s="143">
        <v>947</v>
      </c>
      <c r="N12" s="143">
        <v>989</v>
      </c>
      <c r="O12" s="144">
        <v>1014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32"/>
  <sheetViews>
    <sheetView workbookViewId="0" topLeftCell="A1">
      <selection activeCell="A1" sqref="A1"/>
    </sheetView>
  </sheetViews>
  <sheetFormatPr defaultColWidth="9.00390625" defaultRowHeight="13.5"/>
  <cols>
    <col min="1" max="1" width="2.625" style="116" customWidth="1"/>
    <col min="2" max="2" width="9.625" style="116" customWidth="1"/>
    <col min="3" max="4" width="7.375" style="116" customWidth="1"/>
    <col min="5" max="6" width="6.625" style="116" customWidth="1"/>
    <col min="7" max="8" width="7.375" style="116" customWidth="1"/>
    <col min="9" max="9" width="6.625" style="116" customWidth="1"/>
    <col min="10" max="10" width="7.125" style="116" customWidth="1"/>
    <col min="11" max="12" width="7.375" style="116" customWidth="1"/>
    <col min="13" max="13" width="6.625" style="116" customWidth="1"/>
    <col min="14" max="14" width="7.125" style="116" customWidth="1"/>
    <col min="15" max="16384" width="9.00390625" style="116" customWidth="1"/>
  </cols>
  <sheetData>
    <row r="1" ht="12.75" customHeight="1"/>
    <row r="2" spans="2:14" ht="15" customHeight="1">
      <c r="B2" s="116" t="s">
        <v>535</v>
      </c>
      <c r="K2" s="279"/>
      <c r="L2" s="4"/>
      <c r="M2" s="4"/>
      <c r="N2" s="155" t="s">
        <v>230</v>
      </c>
    </row>
    <row r="3" spans="2:14" ht="15" customHeight="1">
      <c r="B3" s="348" t="s">
        <v>318</v>
      </c>
      <c r="C3" s="349" t="s">
        <v>240</v>
      </c>
      <c r="D3" s="120"/>
      <c r="E3" s="120"/>
      <c r="F3" s="120"/>
      <c r="G3" s="350" t="s">
        <v>319</v>
      </c>
      <c r="H3" s="120"/>
      <c r="I3" s="120"/>
      <c r="J3" s="351"/>
      <c r="K3" s="120" t="s">
        <v>320</v>
      </c>
      <c r="L3" s="120"/>
      <c r="M3" s="120"/>
      <c r="N3" s="121"/>
    </row>
    <row r="4" spans="2:14" ht="15" customHeight="1">
      <c r="B4" s="352" t="s">
        <v>536</v>
      </c>
      <c r="C4" s="168" t="s">
        <v>537</v>
      </c>
      <c r="D4" s="168" t="s">
        <v>534</v>
      </c>
      <c r="E4" s="168" t="s">
        <v>238</v>
      </c>
      <c r="F4" s="168" t="s">
        <v>239</v>
      </c>
      <c r="G4" s="168" t="s">
        <v>537</v>
      </c>
      <c r="H4" s="168" t="s">
        <v>534</v>
      </c>
      <c r="I4" s="168" t="s">
        <v>238</v>
      </c>
      <c r="J4" s="168" t="s">
        <v>239</v>
      </c>
      <c r="K4" s="168" t="s">
        <v>537</v>
      </c>
      <c r="L4" s="168" t="s">
        <v>534</v>
      </c>
      <c r="M4" s="168" t="s">
        <v>238</v>
      </c>
      <c r="N4" s="170" t="s">
        <v>239</v>
      </c>
    </row>
    <row r="5" spans="2:14" s="136" customFormat="1" ht="19.5" customHeight="1">
      <c r="B5" s="137" t="s">
        <v>0</v>
      </c>
      <c r="C5" s="353">
        <v>7253</v>
      </c>
      <c r="D5" s="353">
        <v>8546</v>
      </c>
      <c r="E5" s="354">
        <v>1293</v>
      </c>
      <c r="F5" s="355">
        <v>17.827106025093077</v>
      </c>
      <c r="G5" s="353">
        <v>91</v>
      </c>
      <c r="H5" s="353">
        <v>86</v>
      </c>
      <c r="I5" s="354">
        <v>-5</v>
      </c>
      <c r="J5" s="355">
        <v>-5.494505494505497</v>
      </c>
      <c r="K5" s="353">
        <v>9183</v>
      </c>
      <c r="L5" s="353">
        <v>10779</v>
      </c>
      <c r="M5" s="354">
        <v>1596</v>
      </c>
      <c r="N5" s="355">
        <v>17.379941195687685</v>
      </c>
    </row>
    <row r="6" spans="2:14" ht="19.5" customHeight="1">
      <c r="B6" s="129" t="s">
        <v>321</v>
      </c>
      <c r="C6" s="172">
        <v>2153</v>
      </c>
      <c r="D6" s="172">
        <v>2557</v>
      </c>
      <c r="E6" s="356">
        <v>404</v>
      </c>
      <c r="F6" s="357">
        <v>18.764514630747797</v>
      </c>
      <c r="G6" s="172">
        <v>48</v>
      </c>
      <c r="H6" s="172">
        <v>36</v>
      </c>
      <c r="I6" s="356">
        <v>-12</v>
      </c>
      <c r="J6" s="357">
        <v>-25</v>
      </c>
      <c r="K6" s="172">
        <v>2941</v>
      </c>
      <c r="L6" s="172">
        <v>3449</v>
      </c>
      <c r="M6" s="356">
        <v>508</v>
      </c>
      <c r="N6" s="357">
        <v>17.273036382182937</v>
      </c>
    </row>
    <row r="7" spans="2:14" ht="15" customHeight="1">
      <c r="B7" s="358" t="s">
        <v>322</v>
      </c>
      <c r="C7" s="172">
        <v>201</v>
      </c>
      <c r="D7" s="172">
        <v>280</v>
      </c>
      <c r="E7" s="356">
        <v>79</v>
      </c>
      <c r="F7" s="357">
        <v>39.303482587064686</v>
      </c>
      <c r="G7" s="172">
        <v>7</v>
      </c>
      <c r="H7" s="172">
        <v>4</v>
      </c>
      <c r="I7" s="356">
        <v>-3</v>
      </c>
      <c r="J7" s="357">
        <v>-42.85714285714286</v>
      </c>
      <c r="K7" s="172">
        <v>290</v>
      </c>
      <c r="L7" s="172">
        <v>351</v>
      </c>
      <c r="M7" s="356">
        <v>61</v>
      </c>
      <c r="N7" s="357">
        <v>21.034482758620697</v>
      </c>
    </row>
    <row r="8" spans="2:14" ht="15" customHeight="1">
      <c r="B8" s="358" t="s">
        <v>323</v>
      </c>
      <c r="C8" s="172">
        <v>698</v>
      </c>
      <c r="D8" s="172">
        <v>845</v>
      </c>
      <c r="E8" s="356">
        <v>147</v>
      </c>
      <c r="F8" s="357">
        <v>21.060171919770767</v>
      </c>
      <c r="G8" s="172">
        <v>9</v>
      </c>
      <c r="H8" s="172">
        <v>12</v>
      </c>
      <c r="I8" s="356">
        <v>3</v>
      </c>
      <c r="J8" s="357">
        <v>33.33333333333333</v>
      </c>
      <c r="K8" s="172">
        <v>958</v>
      </c>
      <c r="L8" s="172">
        <v>1186</v>
      </c>
      <c r="M8" s="356">
        <v>228</v>
      </c>
      <c r="N8" s="357">
        <v>23.799582463465562</v>
      </c>
    </row>
    <row r="9" spans="2:14" ht="15" customHeight="1">
      <c r="B9" s="358" t="s">
        <v>324</v>
      </c>
      <c r="C9" s="172">
        <v>109</v>
      </c>
      <c r="D9" s="172">
        <v>150</v>
      </c>
      <c r="E9" s="356">
        <v>41</v>
      </c>
      <c r="F9" s="357">
        <v>37.61467889908256</v>
      </c>
      <c r="G9" s="172">
        <v>7</v>
      </c>
      <c r="H9" s="172">
        <v>0</v>
      </c>
      <c r="I9" s="356">
        <v>-7</v>
      </c>
      <c r="J9" s="357">
        <v>-100</v>
      </c>
      <c r="K9" s="172">
        <v>146</v>
      </c>
      <c r="L9" s="172">
        <v>215</v>
      </c>
      <c r="M9" s="356">
        <v>69</v>
      </c>
      <c r="N9" s="357">
        <v>47.26027397260273</v>
      </c>
    </row>
    <row r="10" spans="2:14" ht="15" customHeight="1">
      <c r="B10" s="358" t="s">
        <v>325</v>
      </c>
      <c r="C10" s="172">
        <v>41</v>
      </c>
      <c r="D10" s="172">
        <v>38</v>
      </c>
      <c r="E10" s="356">
        <v>-3</v>
      </c>
      <c r="F10" s="357">
        <v>-7.317073170731703</v>
      </c>
      <c r="G10" s="172">
        <v>1</v>
      </c>
      <c r="H10" s="172">
        <v>1</v>
      </c>
      <c r="I10" s="359">
        <v>0</v>
      </c>
      <c r="J10" s="357">
        <v>0</v>
      </c>
      <c r="K10" s="172">
        <v>73</v>
      </c>
      <c r="L10" s="172">
        <v>57</v>
      </c>
      <c r="M10" s="359">
        <v>-16</v>
      </c>
      <c r="N10" s="357">
        <v>-21.91780821917808</v>
      </c>
    </row>
    <row r="11" spans="2:14" ht="15" customHeight="1">
      <c r="B11" s="358" t="s">
        <v>326</v>
      </c>
      <c r="C11" s="172">
        <v>386</v>
      </c>
      <c r="D11" s="172">
        <v>447</v>
      </c>
      <c r="E11" s="356">
        <v>61</v>
      </c>
      <c r="F11" s="357">
        <v>15.803108808290144</v>
      </c>
      <c r="G11" s="172">
        <v>6</v>
      </c>
      <c r="H11" s="172">
        <v>3</v>
      </c>
      <c r="I11" s="356">
        <v>-3</v>
      </c>
      <c r="J11" s="357">
        <v>-50</v>
      </c>
      <c r="K11" s="172">
        <v>559</v>
      </c>
      <c r="L11" s="172">
        <v>593</v>
      </c>
      <c r="M11" s="356">
        <v>34</v>
      </c>
      <c r="N11" s="357">
        <v>6.082289803220031</v>
      </c>
    </row>
    <row r="12" spans="2:14" ht="15" customHeight="1">
      <c r="B12" s="358" t="s">
        <v>327</v>
      </c>
      <c r="C12" s="172">
        <v>115</v>
      </c>
      <c r="D12" s="172">
        <v>126</v>
      </c>
      <c r="E12" s="356">
        <v>11</v>
      </c>
      <c r="F12" s="357">
        <v>9.565217391304337</v>
      </c>
      <c r="G12" s="172">
        <v>4</v>
      </c>
      <c r="H12" s="172">
        <v>3</v>
      </c>
      <c r="I12" s="356">
        <v>-1</v>
      </c>
      <c r="J12" s="357">
        <v>-25</v>
      </c>
      <c r="K12" s="172">
        <v>150</v>
      </c>
      <c r="L12" s="172">
        <v>176</v>
      </c>
      <c r="M12" s="356">
        <v>26</v>
      </c>
      <c r="N12" s="357">
        <v>17.333333333333336</v>
      </c>
    </row>
    <row r="13" spans="2:14" ht="15" customHeight="1">
      <c r="B13" s="358" t="s">
        <v>328</v>
      </c>
      <c r="C13" s="172">
        <v>89</v>
      </c>
      <c r="D13" s="172">
        <v>73</v>
      </c>
      <c r="E13" s="356">
        <v>-16</v>
      </c>
      <c r="F13" s="357">
        <v>-17.97752808988764</v>
      </c>
      <c r="G13" s="172">
        <v>4</v>
      </c>
      <c r="H13" s="172">
        <v>1</v>
      </c>
      <c r="I13" s="356">
        <v>-3</v>
      </c>
      <c r="J13" s="357">
        <v>-75</v>
      </c>
      <c r="K13" s="172">
        <v>103</v>
      </c>
      <c r="L13" s="172">
        <v>94</v>
      </c>
      <c r="M13" s="356">
        <v>-9</v>
      </c>
      <c r="N13" s="357">
        <v>-8.737864077669899</v>
      </c>
    </row>
    <row r="14" spans="2:14" ht="15" customHeight="1">
      <c r="B14" s="358" t="s">
        <v>329</v>
      </c>
      <c r="C14" s="172">
        <v>66</v>
      </c>
      <c r="D14" s="172">
        <v>50</v>
      </c>
      <c r="E14" s="356">
        <v>-16</v>
      </c>
      <c r="F14" s="357">
        <v>-24.242424242424242</v>
      </c>
      <c r="G14" s="172">
        <v>1</v>
      </c>
      <c r="H14" s="172">
        <v>0</v>
      </c>
      <c r="I14" s="359">
        <v>-1</v>
      </c>
      <c r="J14" s="357">
        <v>-100</v>
      </c>
      <c r="K14" s="172">
        <v>86</v>
      </c>
      <c r="L14" s="172">
        <v>71</v>
      </c>
      <c r="M14" s="359">
        <v>-15</v>
      </c>
      <c r="N14" s="357">
        <v>-17.441860465116278</v>
      </c>
    </row>
    <row r="15" spans="2:14" ht="15" customHeight="1">
      <c r="B15" s="358" t="s">
        <v>330</v>
      </c>
      <c r="C15" s="172">
        <v>169</v>
      </c>
      <c r="D15" s="172">
        <v>147</v>
      </c>
      <c r="E15" s="356">
        <v>-22</v>
      </c>
      <c r="F15" s="357">
        <v>-13.017751479289942</v>
      </c>
      <c r="G15" s="172">
        <v>6</v>
      </c>
      <c r="H15" s="172">
        <v>1</v>
      </c>
      <c r="I15" s="356">
        <v>-5</v>
      </c>
      <c r="J15" s="357">
        <v>-83.33333333333334</v>
      </c>
      <c r="K15" s="172">
        <v>219</v>
      </c>
      <c r="L15" s="172">
        <v>188</v>
      </c>
      <c r="M15" s="356">
        <v>-31</v>
      </c>
      <c r="N15" s="357">
        <v>-14.155251141552515</v>
      </c>
    </row>
    <row r="16" spans="2:14" ht="15" customHeight="1">
      <c r="B16" s="358" t="s">
        <v>331</v>
      </c>
      <c r="C16" s="172">
        <v>19</v>
      </c>
      <c r="D16" s="172">
        <v>32</v>
      </c>
      <c r="E16" s="356">
        <v>13</v>
      </c>
      <c r="F16" s="357">
        <v>68.42105263157893</v>
      </c>
      <c r="G16" s="172">
        <v>1</v>
      </c>
      <c r="H16" s="172">
        <v>1</v>
      </c>
      <c r="I16" s="359">
        <v>0</v>
      </c>
      <c r="J16" s="357">
        <v>0</v>
      </c>
      <c r="K16" s="172">
        <v>25</v>
      </c>
      <c r="L16" s="172">
        <v>41</v>
      </c>
      <c r="M16" s="359">
        <v>16</v>
      </c>
      <c r="N16" s="357">
        <v>64</v>
      </c>
    </row>
    <row r="17" spans="2:14" ht="15" customHeight="1">
      <c r="B17" s="358" t="s">
        <v>332</v>
      </c>
      <c r="C17" s="172">
        <v>83</v>
      </c>
      <c r="D17" s="172">
        <v>99</v>
      </c>
      <c r="E17" s="356">
        <v>16</v>
      </c>
      <c r="F17" s="357">
        <v>19.277108433734934</v>
      </c>
      <c r="G17" s="172">
        <v>1</v>
      </c>
      <c r="H17" s="172">
        <v>2</v>
      </c>
      <c r="I17" s="356">
        <v>1</v>
      </c>
      <c r="J17" s="357">
        <v>100</v>
      </c>
      <c r="K17" s="172">
        <v>108</v>
      </c>
      <c r="L17" s="172">
        <v>127</v>
      </c>
      <c r="M17" s="356">
        <v>19</v>
      </c>
      <c r="N17" s="357">
        <v>17.59259259259258</v>
      </c>
    </row>
    <row r="18" spans="2:14" ht="15" customHeight="1">
      <c r="B18" s="358" t="s">
        <v>333</v>
      </c>
      <c r="C18" s="172">
        <v>30</v>
      </c>
      <c r="D18" s="172">
        <v>69</v>
      </c>
      <c r="E18" s="356">
        <v>39</v>
      </c>
      <c r="F18" s="357">
        <v>130</v>
      </c>
      <c r="G18" s="172">
        <v>0</v>
      </c>
      <c r="H18" s="172">
        <v>0</v>
      </c>
      <c r="I18" s="356">
        <v>0</v>
      </c>
      <c r="J18" s="357"/>
      <c r="K18" s="172">
        <v>35</v>
      </c>
      <c r="L18" s="172">
        <v>93</v>
      </c>
      <c r="M18" s="356">
        <v>58</v>
      </c>
      <c r="N18" s="357">
        <v>165.7142857142857</v>
      </c>
    </row>
    <row r="19" spans="2:14" ht="15" customHeight="1">
      <c r="B19" s="358" t="s">
        <v>334</v>
      </c>
      <c r="C19" s="172">
        <v>82</v>
      </c>
      <c r="D19" s="172">
        <v>100</v>
      </c>
      <c r="E19" s="356">
        <v>18</v>
      </c>
      <c r="F19" s="357">
        <v>21.95121951219512</v>
      </c>
      <c r="G19" s="172">
        <v>1</v>
      </c>
      <c r="H19" s="172">
        <v>4</v>
      </c>
      <c r="I19" s="356">
        <v>3</v>
      </c>
      <c r="J19" s="357">
        <v>300</v>
      </c>
      <c r="K19" s="172">
        <v>112</v>
      </c>
      <c r="L19" s="172">
        <v>133</v>
      </c>
      <c r="M19" s="356">
        <v>21</v>
      </c>
      <c r="N19" s="357">
        <v>18.75</v>
      </c>
    </row>
    <row r="20" spans="2:14" ht="15" customHeight="1">
      <c r="B20" s="358" t="s">
        <v>335</v>
      </c>
      <c r="C20" s="172">
        <v>10</v>
      </c>
      <c r="D20" s="172">
        <v>7</v>
      </c>
      <c r="E20" s="356">
        <v>-3</v>
      </c>
      <c r="F20" s="357">
        <v>-30</v>
      </c>
      <c r="G20" s="172">
        <v>0</v>
      </c>
      <c r="H20" s="172">
        <v>0</v>
      </c>
      <c r="I20" s="359">
        <v>0</v>
      </c>
      <c r="J20" s="357"/>
      <c r="K20" s="172">
        <v>10</v>
      </c>
      <c r="L20" s="172">
        <v>8</v>
      </c>
      <c r="M20" s="359">
        <v>-2</v>
      </c>
      <c r="N20" s="357">
        <v>-20</v>
      </c>
    </row>
    <row r="21" spans="2:14" ht="15" customHeight="1">
      <c r="B21" s="358" t="s">
        <v>336</v>
      </c>
      <c r="C21" s="172">
        <v>55</v>
      </c>
      <c r="D21" s="172">
        <v>94</v>
      </c>
      <c r="E21" s="356">
        <v>39</v>
      </c>
      <c r="F21" s="357">
        <v>70.9090909090909</v>
      </c>
      <c r="G21" s="172">
        <v>0</v>
      </c>
      <c r="H21" s="172">
        <v>4</v>
      </c>
      <c r="I21" s="359">
        <v>4</v>
      </c>
      <c r="J21" s="357"/>
      <c r="K21" s="172">
        <v>67</v>
      </c>
      <c r="L21" s="172">
        <v>116</v>
      </c>
      <c r="M21" s="359">
        <v>49</v>
      </c>
      <c r="N21" s="357">
        <v>73.13432835820895</v>
      </c>
    </row>
    <row r="22" spans="2:14" ht="9.75" customHeight="1">
      <c r="B22" s="358"/>
      <c r="C22" s="172"/>
      <c r="D22" s="172"/>
      <c r="E22" s="360"/>
      <c r="F22" s="357"/>
      <c r="G22" s="172"/>
      <c r="H22" s="172"/>
      <c r="I22" s="173"/>
      <c r="J22" s="357"/>
      <c r="K22" s="172"/>
      <c r="L22" s="172"/>
      <c r="M22" s="173"/>
      <c r="N22" s="361"/>
    </row>
    <row r="23" spans="2:14" ht="19.5" customHeight="1">
      <c r="B23" s="129" t="s">
        <v>337</v>
      </c>
      <c r="C23" s="172">
        <v>2130</v>
      </c>
      <c r="D23" s="172">
        <v>2489</v>
      </c>
      <c r="E23" s="356">
        <v>359</v>
      </c>
      <c r="F23" s="357">
        <v>16.854460093896705</v>
      </c>
      <c r="G23" s="172">
        <v>26</v>
      </c>
      <c r="H23" s="172">
        <v>25</v>
      </c>
      <c r="I23" s="359">
        <v>-1</v>
      </c>
      <c r="J23" s="357">
        <v>-3.8461538461538436</v>
      </c>
      <c r="K23" s="172">
        <v>2651</v>
      </c>
      <c r="L23" s="172">
        <v>3172</v>
      </c>
      <c r="M23" s="359">
        <v>521</v>
      </c>
      <c r="N23" s="357">
        <v>19.65296114673709</v>
      </c>
    </row>
    <row r="24" spans="2:14" ht="15" customHeight="1">
      <c r="B24" s="358" t="s">
        <v>338</v>
      </c>
      <c r="C24" s="172">
        <v>613</v>
      </c>
      <c r="D24" s="172">
        <v>560</v>
      </c>
      <c r="E24" s="356">
        <v>-53</v>
      </c>
      <c r="F24" s="357">
        <v>-8.646003262642743</v>
      </c>
      <c r="G24" s="172">
        <v>13</v>
      </c>
      <c r="H24" s="172">
        <v>15</v>
      </c>
      <c r="I24" s="359">
        <v>2</v>
      </c>
      <c r="J24" s="357">
        <v>15.384615384615374</v>
      </c>
      <c r="K24" s="172">
        <v>783</v>
      </c>
      <c r="L24" s="172">
        <v>730</v>
      </c>
      <c r="M24" s="359">
        <v>-53</v>
      </c>
      <c r="N24" s="357">
        <v>-6.76883780332056</v>
      </c>
    </row>
    <row r="25" spans="2:14" ht="15" customHeight="1">
      <c r="B25" s="358" t="s">
        <v>339</v>
      </c>
      <c r="C25" s="172">
        <v>1517</v>
      </c>
      <c r="D25" s="172">
        <v>1929</v>
      </c>
      <c r="E25" s="356">
        <v>412</v>
      </c>
      <c r="F25" s="357">
        <v>27.158866183256425</v>
      </c>
      <c r="G25" s="172">
        <v>13</v>
      </c>
      <c r="H25" s="172">
        <v>10</v>
      </c>
      <c r="I25" s="359">
        <v>-3</v>
      </c>
      <c r="J25" s="357">
        <v>-23.076923076923073</v>
      </c>
      <c r="K25" s="172">
        <v>1868</v>
      </c>
      <c r="L25" s="172">
        <v>2442</v>
      </c>
      <c r="M25" s="359">
        <v>574</v>
      </c>
      <c r="N25" s="357">
        <v>30.728051391862966</v>
      </c>
    </row>
    <row r="26" spans="2:14" ht="9.75" customHeight="1">
      <c r="B26" s="362"/>
      <c r="C26" s="172"/>
      <c r="D26" s="172"/>
      <c r="E26" s="363"/>
      <c r="F26" s="357"/>
      <c r="G26" s="172"/>
      <c r="H26" s="172"/>
      <c r="I26" s="173"/>
      <c r="J26" s="357"/>
      <c r="K26" s="172"/>
      <c r="L26" s="172"/>
      <c r="M26" s="173"/>
      <c r="N26" s="364"/>
    </row>
    <row r="27" spans="2:14" ht="19.5" customHeight="1">
      <c r="B27" s="129" t="s">
        <v>340</v>
      </c>
      <c r="C27" s="172">
        <v>2777</v>
      </c>
      <c r="D27" s="172">
        <v>3263</v>
      </c>
      <c r="E27" s="356">
        <v>486</v>
      </c>
      <c r="F27" s="357">
        <v>17.500900252070583</v>
      </c>
      <c r="G27" s="172">
        <v>13</v>
      </c>
      <c r="H27" s="172">
        <v>23</v>
      </c>
      <c r="I27" s="359">
        <v>10</v>
      </c>
      <c r="J27" s="357">
        <v>76.92307692307692</v>
      </c>
      <c r="K27" s="172">
        <v>3356</v>
      </c>
      <c r="L27" s="172">
        <v>3877</v>
      </c>
      <c r="M27" s="359">
        <v>521</v>
      </c>
      <c r="N27" s="357">
        <v>15.524433849821207</v>
      </c>
    </row>
    <row r="28" spans="2:14" ht="9.75" customHeight="1">
      <c r="B28" s="362"/>
      <c r="C28" s="172"/>
      <c r="D28" s="172"/>
      <c r="E28" s="363"/>
      <c r="F28" s="357"/>
      <c r="G28" s="172"/>
      <c r="H28" s="172"/>
      <c r="I28" s="173"/>
      <c r="J28" s="357"/>
      <c r="K28" s="172"/>
      <c r="L28" s="172"/>
      <c r="M28" s="173"/>
      <c r="N28" s="364"/>
    </row>
    <row r="29" spans="2:14" ht="19.5" customHeight="1">
      <c r="B29" s="129" t="s">
        <v>341</v>
      </c>
      <c r="C29" s="172">
        <v>18</v>
      </c>
      <c r="D29" s="172">
        <v>24</v>
      </c>
      <c r="E29" s="356">
        <v>6</v>
      </c>
      <c r="F29" s="357">
        <v>33.33333333333333</v>
      </c>
      <c r="G29" s="172">
        <v>0</v>
      </c>
      <c r="H29" s="172">
        <v>1</v>
      </c>
      <c r="I29" s="359">
        <v>1</v>
      </c>
      <c r="J29" s="357"/>
      <c r="K29" s="172">
        <v>33</v>
      </c>
      <c r="L29" s="172">
        <v>37</v>
      </c>
      <c r="M29" s="359">
        <v>4</v>
      </c>
      <c r="N29" s="357">
        <v>12.12121212121211</v>
      </c>
    </row>
    <row r="30" spans="2:14" ht="9.75" customHeight="1">
      <c r="B30" s="362"/>
      <c r="C30" s="172"/>
      <c r="D30" s="172"/>
      <c r="E30" s="363"/>
      <c r="F30" s="357"/>
      <c r="G30" s="172"/>
      <c r="H30" s="172"/>
      <c r="I30" s="173"/>
      <c r="J30" s="357"/>
      <c r="K30" s="172"/>
      <c r="L30" s="172"/>
      <c r="M30" s="173"/>
      <c r="N30" s="364"/>
    </row>
    <row r="31" spans="2:14" ht="19.5" customHeight="1">
      <c r="B31" s="129" t="s">
        <v>22</v>
      </c>
      <c r="C31" s="172">
        <v>175</v>
      </c>
      <c r="D31" s="172">
        <v>213</v>
      </c>
      <c r="E31" s="356">
        <v>38</v>
      </c>
      <c r="F31" s="357">
        <v>21.714285714285708</v>
      </c>
      <c r="G31" s="172">
        <v>4</v>
      </c>
      <c r="H31" s="172">
        <v>1</v>
      </c>
      <c r="I31" s="359">
        <v>-3</v>
      </c>
      <c r="J31" s="357">
        <v>-75</v>
      </c>
      <c r="K31" s="172">
        <v>202</v>
      </c>
      <c r="L31" s="172">
        <v>244</v>
      </c>
      <c r="M31" s="359">
        <v>42</v>
      </c>
      <c r="N31" s="357">
        <v>20.79207920792079</v>
      </c>
    </row>
    <row r="32" spans="2:14" ht="8.25" customHeight="1">
      <c r="B32" s="142"/>
      <c r="C32" s="198"/>
      <c r="D32" s="198"/>
      <c r="E32" s="198"/>
      <c r="F32" s="198"/>
      <c r="G32" s="198"/>
      <c r="H32" s="198"/>
      <c r="I32" s="198"/>
      <c r="J32" s="365"/>
      <c r="K32" s="198"/>
      <c r="L32" s="198"/>
      <c r="M32" s="198"/>
      <c r="N32" s="366"/>
    </row>
    <row r="33" ht="15" customHeight="1"/>
    <row r="34" ht="15" customHeight="1"/>
  </sheetData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66"/>
  <sheetViews>
    <sheetView workbookViewId="0" topLeftCell="A1">
      <selection activeCell="A1" sqref="A1"/>
    </sheetView>
  </sheetViews>
  <sheetFormatPr defaultColWidth="9.00390625" defaultRowHeight="13.5"/>
  <cols>
    <col min="1" max="3" width="2.625" style="116" customWidth="1"/>
    <col min="4" max="4" width="13.625" style="116" customWidth="1"/>
    <col min="5" max="6" width="7.375" style="116" customWidth="1"/>
    <col min="7" max="8" width="6.125" style="116" customWidth="1"/>
    <col min="9" max="10" width="7.375" style="116" customWidth="1"/>
    <col min="11" max="11" width="6.125" style="116" customWidth="1"/>
    <col min="12" max="12" width="6.625" style="116" customWidth="1"/>
    <col min="13" max="14" width="7.375" style="116" customWidth="1"/>
    <col min="15" max="15" width="6.125" style="116" customWidth="1"/>
    <col min="16" max="16" width="6.25390625" style="116" customWidth="1"/>
    <col min="17" max="16384" width="9.00390625" style="116" customWidth="1"/>
  </cols>
  <sheetData>
    <row r="2" spans="2:16" ht="12">
      <c r="B2" s="4" t="s">
        <v>538</v>
      </c>
      <c r="C2" s="4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367" t="s">
        <v>230</v>
      </c>
    </row>
    <row r="3" spans="1:16" ht="12.75" customHeight="1">
      <c r="A3" s="271"/>
      <c r="B3" s="368"/>
      <c r="C3" s="369"/>
      <c r="D3" s="370"/>
      <c r="E3" s="371" t="s">
        <v>539</v>
      </c>
      <c r="F3" s="371"/>
      <c r="G3" s="371"/>
      <c r="H3" s="282"/>
      <c r="I3" s="350" t="s">
        <v>540</v>
      </c>
      <c r="J3" s="120"/>
      <c r="K3" s="120"/>
      <c r="L3" s="351"/>
      <c r="M3" s="282" t="s">
        <v>541</v>
      </c>
      <c r="N3" s="282"/>
      <c r="O3" s="282"/>
      <c r="P3" s="121"/>
    </row>
    <row r="4" spans="1:16" ht="12.75" customHeight="1">
      <c r="A4" s="271"/>
      <c r="B4" s="372"/>
      <c r="C4" s="279"/>
      <c r="D4" s="144"/>
      <c r="E4" s="373" t="s">
        <v>531</v>
      </c>
      <c r="F4" s="373" t="s">
        <v>495</v>
      </c>
      <c r="G4" s="373" t="s">
        <v>238</v>
      </c>
      <c r="H4" s="168" t="s">
        <v>239</v>
      </c>
      <c r="I4" s="373" t="s">
        <v>531</v>
      </c>
      <c r="J4" s="373" t="s">
        <v>495</v>
      </c>
      <c r="K4" s="168" t="s">
        <v>238</v>
      </c>
      <c r="L4" s="168" t="s">
        <v>239</v>
      </c>
      <c r="M4" s="373" t="s">
        <v>531</v>
      </c>
      <c r="N4" s="373" t="s">
        <v>495</v>
      </c>
      <c r="O4" s="168" t="s">
        <v>238</v>
      </c>
      <c r="P4" s="170" t="s">
        <v>239</v>
      </c>
    </row>
    <row r="5" spans="1:16" ht="19.5" customHeight="1">
      <c r="A5" s="271"/>
      <c r="B5" s="497" t="s">
        <v>542</v>
      </c>
      <c r="C5" s="498"/>
      <c r="D5" s="499"/>
      <c r="E5" s="374">
        <v>7253</v>
      </c>
      <c r="F5" s="374">
        <v>8546</v>
      </c>
      <c r="G5" s="375">
        <v>1293</v>
      </c>
      <c r="H5" s="376">
        <v>17.827106025093077</v>
      </c>
      <c r="I5" s="377">
        <v>91</v>
      </c>
      <c r="J5" s="377">
        <v>86</v>
      </c>
      <c r="K5" s="378">
        <v>-5</v>
      </c>
      <c r="L5" s="376">
        <v>-5.494505494505497</v>
      </c>
      <c r="M5" s="377">
        <v>9183</v>
      </c>
      <c r="N5" s="377">
        <v>10779</v>
      </c>
      <c r="O5" s="378">
        <v>1596</v>
      </c>
      <c r="P5" s="379">
        <v>17.379941195687685</v>
      </c>
    </row>
    <row r="6" spans="1:16" ht="15" customHeight="1">
      <c r="A6" s="271"/>
      <c r="B6" s="380" t="s">
        <v>543</v>
      </c>
      <c r="C6" s="4"/>
      <c r="D6" s="381"/>
      <c r="E6" s="172"/>
      <c r="F6" s="172"/>
      <c r="G6" s="356"/>
      <c r="H6" s="382"/>
      <c r="I6" s="382"/>
      <c r="J6" s="382"/>
      <c r="K6" s="383"/>
      <c r="L6" s="384"/>
      <c r="M6" s="382"/>
      <c r="N6" s="382"/>
      <c r="O6" s="383"/>
      <c r="P6" s="385"/>
    </row>
    <row r="7" spans="1:16" ht="15" customHeight="1">
      <c r="A7" s="271"/>
      <c r="B7" s="386"/>
      <c r="C7" s="4" t="s">
        <v>342</v>
      </c>
      <c r="D7" s="381"/>
      <c r="E7" s="172"/>
      <c r="F7" s="172"/>
      <c r="G7" s="356"/>
      <c r="H7" s="384"/>
      <c r="I7" s="382"/>
      <c r="J7" s="382"/>
      <c r="K7" s="383"/>
      <c r="L7" s="384"/>
      <c r="M7" s="382"/>
      <c r="N7" s="382"/>
      <c r="O7" s="383"/>
      <c r="P7" s="385"/>
    </row>
    <row r="8" spans="1:16" ht="12.75" customHeight="1">
      <c r="A8" s="271"/>
      <c r="B8" s="386"/>
      <c r="C8" s="4"/>
      <c r="D8" s="381" t="s">
        <v>343</v>
      </c>
      <c r="E8" s="387">
        <v>47</v>
      </c>
      <c r="F8" s="387">
        <v>69</v>
      </c>
      <c r="G8" s="388">
        <v>22</v>
      </c>
      <c r="H8" s="389">
        <v>46.808510638297875</v>
      </c>
      <c r="I8" s="390">
        <v>0</v>
      </c>
      <c r="J8" s="390">
        <v>2</v>
      </c>
      <c r="K8" s="391">
        <v>2</v>
      </c>
      <c r="L8" s="389"/>
      <c r="M8" s="390">
        <v>48</v>
      </c>
      <c r="N8" s="390">
        <v>68</v>
      </c>
      <c r="O8" s="391">
        <v>20</v>
      </c>
      <c r="P8" s="392">
        <v>41.66666666666667</v>
      </c>
    </row>
    <row r="9" spans="1:16" ht="12.75" customHeight="1">
      <c r="A9" s="271"/>
      <c r="B9" s="386"/>
      <c r="C9" s="4"/>
      <c r="D9" s="381" t="s">
        <v>344</v>
      </c>
      <c r="E9" s="387">
        <v>184</v>
      </c>
      <c r="F9" s="387">
        <v>141</v>
      </c>
      <c r="G9" s="388">
        <v>-43</v>
      </c>
      <c r="H9" s="389">
        <v>-23.369565217391308</v>
      </c>
      <c r="I9" s="390">
        <v>1</v>
      </c>
      <c r="J9" s="390">
        <v>2</v>
      </c>
      <c r="K9" s="391">
        <v>1</v>
      </c>
      <c r="L9" s="389">
        <v>100</v>
      </c>
      <c r="M9" s="390">
        <v>192</v>
      </c>
      <c r="N9" s="390">
        <v>153</v>
      </c>
      <c r="O9" s="391">
        <v>-39</v>
      </c>
      <c r="P9" s="392">
        <v>-20.3125</v>
      </c>
    </row>
    <row r="10" spans="1:16" ht="12.75" customHeight="1">
      <c r="A10" s="271"/>
      <c r="B10" s="386"/>
      <c r="C10" s="4"/>
      <c r="D10" s="381" t="s">
        <v>345</v>
      </c>
      <c r="E10" s="387">
        <v>302</v>
      </c>
      <c r="F10" s="387">
        <v>314</v>
      </c>
      <c r="G10" s="388">
        <v>12</v>
      </c>
      <c r="H10" s="389">
        <v>3.9735099337748325</v>
      </c>
      <c r="I10" s="390">
        <v>5</v>
      </c>
      <c r="J10" s="390">
        <v>7</v>
      </c>
      <c r="K10" s="391">
        <v>2</v>
      </c>
      <c r="L10" s="389">
        <v>40</v>
      </c>
      <c r="M10" s="390">
        <v>326</v>
      </c>
      <c r="N10" s="390">
        <v>337</v>
      </c>
      <c r="O10" s="391">
        <v>11</v>
      </c>
      <c r="P10" s="392">
        <v>3.3742331288343586</v>
      </c>
    </row>
    <row r="11" spans="1:16" ht="12.75" customHeight="1">
      <c r="A11" s="271"/>
      <c r="B11" s="386"/>
      <c r="C11" s="4"/>
      <c r="D11" s="35" t="s">
        <v>346</v>
      </c>
      <c r="E11" s="387">
        <v>98</v>
      </c>
      <c r="F11" s="387">
        <v>116</v>
      </c>
      <c r="G11" s="388">
        <v>18</v>
      </c>
      <c r="H11" s="389">
        <v>18.36734693877551</v>
      </c>
      <c r="I11" s="390">
        <v>1</v>
      </c>
      <c r="J11" s="390">
        <v>4</v>
      </c>
      <c r="K11" s="391">
        <v>3</v>
      </c>
      <c r="L11" s="389">
        <v>300</v>
      </c>
      <c r="M11" s="390">
        <v>109</v>
      </c>
      <c r="N11" s="390">
        <v>130</v>
      </c>
      <c r="O11" s="391">
        <v>21</v>
      </c>
      <c r="P11" s="392">
        <v>19.266055045871553</v>
      </c>
    </row>
    <row r="12" spans="1:16" ht="12.75" customHeight="1">
      <c r="A12" s="271"/>
      <c r="B12" s="386"/>
      <c r="C12" s="4"/>
      <c r="D12" s="35" t="s">
        <v>544</v>
      </c>
      <c r="E12" s="387">
        <v>204</v>
      </c>
      <c r="F12" s="387">
        <v>198</v>
      </c>
      <c r="G12" s="388">
        <v>-6</v>
      </c>
      <c r="H12" s="389">
        <v>-2.941176470588236</v>
      </c>
      <c r="I12" s="390">
        <v>4</v>
      </c>
      <c r="J12" s="390">
        <v>3</v>
      </c>
      <c r="K12" s="391">
        <v>-1</v>
      </c>
      <c r="L12" s="389">
        <v>-25</v>
      </c>
      <c r="M12" s="390">
        <v>217</v>
      </c>
      <c r="N12" s="390">
        <v>207</v>
      </c>
      <c r="O12" s="391">
        <v>-10</v>
      </c>
      <c r="P12" s="392">
        <v>-4.608294930875578</v>
      </c>
    </row>
    <row r="13" spans="1:16" ht="12.75" customHeight="1">
      <c r="A13" s="271"/>
      <c r="B13" s="386"/>
      <c r="C13" s="4"/>
      <c r="D13" s="381" t="s">
        <v>347</v>
      </c>
      <c r="E13" s="387">
        <v>6711</v>
      </c>
      <c r="F13" s="387">
        <v>7992</v>
      </c>
      <c r="G13" s="388">
        <v>1281</v>
      </c>
      <c r="H13" s="389">
        <v>19.088064371926695</v>
      </c>
      <c r="I13" s="390">
        <v>85</v>
      </c>
      <c r="J13" s="390">
        <v>75</v>
      </c>
      <c r="K13" s="391">
        <v>-10</v>
      </c>
      <c r="L13" s="389">
        <v>-11.764705882352944</v>
      </c>
      <c r="M13" s="390">
        <v>8608</v>
      </c>
      <c r="N13" s="390">
        <v>10191</v>
      </c>
      <c r="O13" s="391">
        <v>1583</v>
      </c>
      <c r="P13" s="392">
        <v>18.38986988847584</v>
      </c>
    </row>
    <row r="14" spans="1:16" ht="15" customHeight="1">
      <c r="A14" s="271"/>
      <c r="B14" s="386"/>
      <c r="C14" s="4" t="s">
        <v>545</v>
      </c>
      <c r="D14" s="381"/>
      <c r="E14" s="387"/>
      <c r="F14" s="387"/>
      <c r="G14" s="388"/>
      <c r="H14" s="389"/>
      <c r="I14" s="390"/>
      <c r="J14" s="390"/>
      <c r="K14" s="391"/>
      <c r="L14" s="389"/>
      <c r="M14" s="390"/>
      <c r="N14" s="390"/>
      <c r="O14" s="391"/>
      <c r="P14" s="392"/>
    </row>
    <row r="15" spans="1:16" ht="12.75" customHeight="1">
      <c r="A15" s="271"/>
      <c r="B15" s="386"/>
      <c r="C15" s="4"/>
      <c r="D15" s="393" t="s">
        <v>546</v>
      </c>
      <c r="E15" s="387">
        <v>2428</v>
      </c>
      <c r="F15" s="387">
        <v>2789</v>
      </c>
      <c r="G15" s="388">
        <v>361</v>
      </c>
      <c r="H15" s="389">
        <v>14.868204283360797</v>
      </c>
      <c r="I15" s="390">
        <v>37</v>
      </c>
      <c r="J15" s="390">
        <v>26</v>
      </c>
      <c r="K15" s="391">
        <v>-11</v>
      </c>
      <c r="L15" s="389">
        <v>-29.729729729729726</v>
      </c>
      <c r="M15" s="390">
        <v>3153</v>
      </c>
      <c r="N15" s="390">
        <v>3586</v>
      </c>
      <c r="O15" s="391">
        <v>433</v>
      </c>
      <c r="P15" s="392">
        <v>13.73295274341897</v>
      </c>
    </row>
    <row r="16" spans="1:16" ht="12.75" customHeight="1">
      <c r="A16" s="271"/>
      <c r="B16" s="386"/>
      <c r="C16" s="4"/>
      <c r="D16" s="35" t="s">
        <v>348</v>
      </c>
      <c r="E16" s="387">
        <v>540</v>
      </c>
      <c r="F16" s="387">
        <v>541</v>
      </c>
      <c r="G16" s="388">
        <v>1</v>
      </c>
      <c r="H16" s="389">
        <v>0.18518518518517713</v>
      </c>
      <c r="I16" s="390">
        <v>11</v>
      </c>
      <c r="J16" s="390">
        <v>8</v>
      </c>
      <c r="K16" s="391">
        <v>-3</v>
      </c>
      <c r="L16" s="389">
        <v>-27.27272727272727</v>
      </c>
      <c r="M16" s="390">
        <v>737</v>
      </c>
      <c r="N16" s="390">
        <v>726</v>
      </c>
      <c r="O16" s="391">
        <v>-11</v>
      </c>
      <c r="P16" s="392">
        <v>-1.4925373134328401</v>
      </c>
    </row>
    <row r="17" spans="1:16" ht="12.75" customHeight="1">
      <c r="A17" s="271"/>
      <c r="B17" s="386"/>
      <c r="C17" s="4"/>
      <c r="D17" s="35" t="s">
        <v>349</v>
      </c>
      <c r="E17" s="387">
        <v>1127</v>
      </c>
      <c r="F17" s="387">
        <v>1264</v>
      </c>
      <c r="G17" s="388">
        <v>137</v>
      </c>
      <c r="H17" s="389">
        <v>12.156166814551916</v>
      </c>
      <c r="I17" s="390">
        <v>13</v>
      </c>
      <c r="J17" s="390">
        <v>13</v>
      </c>
      <c r="K17" s="391">
        <v>0</v>
      </c>
      <c r="L17" s="389">
        <v>0</v>
      </c>
      <c r="M17" s="390">
        <v>1461</v>
      </c>
      <c r="N17" s="390">
        <v>1628</v>
      </c>
      <c r="O17" s="391">
        <v>167</v>
      </c>
      <c r="P17" s="392">
        <v>11.430527036276516</v>
      </c>
    </row>
    <row r="18" spans="1:16" ht="12.75" customHeight="1">
      <c r="A18" s="271"/>
      <c r="B18" s="386"/>
      <c r="C18" s="4"/>
      <c r="D18" s="35" t="s">
        <v>350</v>
      </c>
      <c r="E18" s="387">
        <v>761</v>
      </c>
      <c r="F18" s="387">
        <v>984</v>
      </c>
      <c r="G18" s="388">
        <v>223</v>
      </c>
      <c r="H18" s="389">
        <v>29.303547963206313</v>
      </c>
      <c r="I18" s="390">
        <v>13</v>
      </c>
      <c r="J18" s="390">
        <v>5</v>
      </c>
      <c r="K18" s="391">
        <v>-8</v>
      </c>
      <c r="L18" s="389">
        <v>-61.53846153846154</v>
      </c>
      <c r="M18" s="390">
        <v>955</v>
      </c>
      <c r="N18" s="390">
        <v>1232</v>
      </c>
      <c r="O18" s="391">
        <v>277</v>
      </c>
      <c r="P18" s="392">
        <v>29.00523560209425</v>
      </c>
    </row>
    <row r="19" spans="1:16" ht="12" customHeight="1">
      <c r="A19" s="271"/>
      <c r="B19" s="386"/>
      <c r="C19" s="4"/>
      <c r="D19" s="393" t="s">
        <v>547</v>
      </c>
      <c r="E19" s="387">
        <v>883</v>
      </c>
      <c r="F19" s="387">
        <v>1024</v>
      </c>
      <c r="G19" s="388">
        <v>141</v>
      </c>
      <c r="H19" s="389">
        <v>15.96828992072481</v>
      </c>
      <c r="I19" s="390">
        <v>13</v>
      </c>
      <c r="J19" s="390">
        <v>15</v>
      </c>
      <c r="K19" s="391">
        <v>2</v>
      </c>
      <c r="L19" s="389">
        <v>15.384615384615374</v>
      </c>
      <c r="M19" s="390">
        <v>1149</v>
      </c>
      <c r="N19" s="390">
        <v>1279</v>
      </c>
      <c r="O19" s="391">
        <v>130</v>
      </c>
      <c r="P19" s="392">
        <v>11.314186248912094</v>
      </c>
    </row>
    <row r="20" spans="1:16" ht="12" customHeight="1">
      <c r="A20" s="271"/>
      <c r="B20" s="386"/>
      <c r="C20" s="4"/>
      <c r="D20" s="381" t="s">
        <v>351</v>
      </c>
      <c r="E20" s="387">
        <v>2267</v>
      </c>
      <c r="F20" s="387">
        <v>2711</v>
      </c>
      <c r="G20" s="388">
        <v>444</v>
      </c>
      <c r="H20" s="389">
        <v>19.585355094838985</v>
      </c>
      <c r="I20" s="390">
        <v>16</v>
      </c>
      <c r="J20" s="390">
        <v>15</v>
      </c>
      <c r="K20" s="391">
        <v>-1</v>
      </c>
      <c r="L20" s="389">
        <v>-6.25</v>
      </c>
      <c r="M20" s="390">
        <v>2855</v>
      </c>
      <c r="N20" s="390">
        <v>3408</v>
      </c>
      <c r="O20" s="391">
        <v>553</v>
      </c>
      <c r="P20" s="392">
        <v>19.369527145359022</v>
      </c>
    </row>
    <row r="21" spans="1:16" ht="12" customHeight="1">
      <c r="A21" s="271"/>
      <c r="B21" s="386"/>
      <c r="C21" s="4"/>
      <c r="D21" s="381" t="s">
        <v>352</v>
      </c>
      <c r="E21" s="387">
        <v>35</v>
      </c>
      <c r="F21" s="387">
        <v>27</v>
      </c>
      <c r="G21" s="388">
        <v>-8</v>
      </c>
      <c r="H21" s="389">
        <v>-22.857142857142854</v>
      </c>
      <c r="I21" s="390">
        <v>0</v>
      </c>
      <c r="J21" s="390">
        <v>1</v>
      </c>
      <c r="K21" s="391">
        <v>1</v>
      </c>
      <c r="L21" s="389"/>
      <c r="M21" s="390">
        <v>49</v>
      </c>
      <c r="N21" s="390">
        <v>34</v>
      </c>
      <c r="O21" s="391">
        <v>-15</v>
      </c>
      <c r="P21" s="392">
        <v>-30.612244897959183</v>
      </c>
    </row>
    <row r="22" spans="1:16" ht="12" customHeight="1">
      <c r="A22" s="271"/>
      <c r="B22" s="386"/>
      <c r="C22" s="4"/>
      <c r="D22" s="381" t="s">
        <v>353</v>
      </c>
      <c r="E22" s="387">
        <v>1354</v>
      </c>
      <c r="F22" s="387">
        <v>1595</v>
      </c>
      <c r="G22" s="388">
        <v>241</v>
      </c>
      <c r="H22" s="389">
        <v>17.799113737075324</v>
      </c>
      <c r="I22" s="390">
        <v>13</v>
      </c>
      <c r="J22" s="390">
        <v>17</v>
      </c>
      <c r="K22" s="391">
        <v>4</v>
      </c>
      <c r="L22" s="389">
        <v>30.76923076923077</v>
      </c>
      <c r="M22" s="390">
        <v>1682</v>
      </c>
      <c r="N22" s="390">
        <v>1978</v>
      </c>
      <c r="O22" s="391">
        <v>296</v>
      </c>
      <c r="P22" s="392">
        <v>17.598097502972653</v>
      </c>
    </row>
    <row r="23" spans="1:16" ht="12" customHeight="1">
      <c r="A23" s="271"/>
      <c r="B23" s="386"/>
      <c r="C23" s="4"/>
      <c r="D23" s="381" t="s">
        <v>354</v>
      </c>
      <c r="E23" s="387">
        <v>499</v>
      </c>
      <c r="F23" s="387">
        <v>515</v>
      </c>
      <c r="G23" s="388">
        <v>16</v>
      </c>
      <c r="H23" s="389">
        <v>3.206412825651306</v>
      </c>
      <c r="I23" s="390">
        <v>7</v>
      </c>
      <c r="J23" s="390">
        <v>8</v>
      </c>
      <c r="K23" s="391">
        <v>1</v>
      </c>
      <c r="L23" s="389">
        <v>14.28571428571428</v>
      </c>
      <c r="M23" s="390">
        <v>690</v>
      </c>
      <c r="N23" s="390">
        <v>702</v>
      </c>
      <c r="O23" s="391">
        <v>12</v>
      </c>
      <c r="P23" s="392">
        <v>1.7391304347825987</v>
      </c>
    </row>
    <row r="24" spans="1:16" ht="9.75" customHeight="1">
      <c r="A24" s="271"/>
      <c r="B24" s="386"/>
      <c r="C24" s="4"/>
      <c r="D24" s="381"/>
      <c r="E24" s="387"/>
      <c r="F24" s="387"/>
      <c r="G24" s="388"/>
      <c r="H24" s="390"/>
      <c r="I24" s="390"/>
      <c r="J24" s="390"/>
      <c r="K24" s="391"/>
      <c r="L24" s="389"/>
      <c r="M24" s="390"/>
      <c r="N24" s="390"/>
      <c r="O24" s="391"/>
      <c r="P24" s="392"/>
    </row>
    <row r="25" spans="1:16" ht="15" customHeight="1">
      <c r="A25" s="271"/>
      <c r="B25" s="394" t="s">
        <v>548</v>
      </c>
      <c r="C25" s="4"/>
      <c r="D25" s="381"/>
      <c r="E25" s="387"/>
      <c r="F25" s="387"/>
      <c r="G25" s="388"/>
      <c r="H25" s="390"/>
      <c r="I25" s="390"/>
      <c r="J25" s="390"/>
      <c r="K25" s="391"/>
      <c r="L25" s="389"/>
      <c r="M25" s="390"/>
      <c r="N25" s="390"/>
      <c r="O25" s="391"/>
      <c r="P25" s="392"/>
    </row>
    <row r="26" spans="1:16" ht="15" customHeight="1">
      <c r="A26" s="271"/>
      <c r="B26" s="386"/>
      <c r="C26" s="4" t="s">
        <v>355</v>
      </c>
      <c r="D26" s="381"/>
      <c r="E26" s="387">
        <v>7013</v>
      </c>
      <c r="F26" s="387">
        <v>8306</v>
      </c>
      <c r="G26" s="388">
        <v>1293</v>
      </c>
      <c r="H26" s="389">
        <v>18.43718807928134</v>
      </c>
      <c r="I26" s="390">
        <v>90</v>
      </c>
      <c r="J26" s="390">
        <v>82</v>
      </c>
      <c r="K26" s="391">
        <v>-8</v>
      </c>
      <c r="L26" s="389">
        <v>-8.888888888888891</v>
      </c>
      <c r="M26" s="390">
        <v>8934</v>
      </c>
      <c r="N26" s="390">
        <v>10528</v>
      </c>
      <c r="O26" s="391">
        <v>1594</v>
      </c>
      <c r="P26" s="392">
        <v>17.84195209312738</v>
      </c>
    </row>
    <row r="27" spans="1:16" ht="12.75" customHeight="1">
      <c r="A27" s="271"/>
      <c r="B27" s="386"/>
      <c r="C27" s="4"/>
      <c r="D27" s="381" t="s">
        <v>356</v>
      </c>
      <c r="E27" s="387">
        <v>313</v>
      </c>
      <c r="F27" s="387">
        <v>339</v>
      </c>
      <c r="G27" s="388">
        <v>26</v>
      </c>
      <c r="H27" s="395">
        <v>8.306709265175716</v>
      </c>
      <c r="I27" s="390">
        <v>1</v>
      </c>
      <c r="J27" s="390">
        <v>1</v>
      </c>
      <c r="K27" s="391">
        <v>0</v>
      </c>
      <c r="L27" s="389">
        <v>0</v>
      </c>
      <c r="M27" s="390">
        <v>453</v>
      </c>
      <c r="N27" s="390">
        <v>449</v>
      </c>
      <c r="O27" s="391">
        <v>-4</v>
      </c>
      <c r="P27" s="396">
        <v>-0.8830022075055233</v>
      </c>
    </row>
    <row r="28" spans="1:16" ht="12.75" customHeight="1">
      <c r="A28" s="271"/>
      <c r="B28" s="386"/>
      <c r="C28" s="4"/>
      <c r="D28" s="381" t="s">
        <v>357</v>
      </c>
      <c r="E28" s="387">
        <v>105</v>
      </c>
      <c r="F28" s="387">
        <v>98</v>
      </c>
      <c r="G28" s="388">
        <v>-7</v>
      </c>
      <c r="H28" s="395">
        <v>-6.666666666666665</v>
      </c>
      <c r="I28" s="390">
        <v>14</v>
      </c>
      <c r="J28" s="390">
        <v>10</v>
      </c>
      <c r="K28" s="391">
        <v>-4</v>
      </c>
      <c r="L28" s="389">
        <v>-28.57142857142857</v>
      </c>
      <c r="M28" s="390">
        <v>143</v>
      </c>
      <c r="N28" s="390">
        <v>142</v>
      </c>
      <c r="O28" s="391">
        <v>-1</v>
      </c>
      <c r="P28" s="392">
        <v>-0.6993006993006978</v>
      </c>
    </row>
    <row r="29" spans="1:16" ht="12.75" customHeight="1">
      <c r="A29" s="271"/>
      <c r="B29" s="386"/>
      <c r="C29" s="4"/>
      <c r="D29" s="381" t="s">
        <v>358</v>
      </c>
      <c r="E29" s="387">
        <v>57</v>
      </c>
      <c r="F29" s="387">
        <v>50</v>
      </c>
      <c r="G29" s="388">
        <v>-7</v>
      </c>
      <c r="H29" s="395">
        <v>-12.28070175438597</v>
      </c>
      <c r="I29" s="390">
        <v>14</v>
      </c>
      <c r="J29" s="390">
        <v>10</v>
      </c>
      <c r="K29" s="391">
        <v>-4</v>
      </c>
      <c r="L29" s="389">
        <v>-28.57142857142857</v>
      </c>
      <c r="M29" s="390">
        <v>65</v>
      </c>
      <c r="N29" s="390">
        <v>64</v>
      </c>
      <c r="O29" s="391">
        <v>-1</v>
      </c>
      <c r="P29" s="392">
        <v>-1.538461538461533</v>
      </c>
    </row>
    <row r="30" spans="1:16" ht="12.75" customHeight="1">
      <c r="A30" s="271"/>
      <c r="B30" s="386"/>
      <c r="C30" s="4"/>
      <c r="D30" s="381" t="s">
        <v>359</v>
      </c>
      <c r="E30" s="387">
        <v>59</v>
      </c>
      <c r="F30" s="387">
        <v>18</v>
      </c>
      <c r="G30" s="388">
        <v>-41</v>
      </c>
      <c r="H30" s="395">
        <v>-69.4915254237288</v>
      </c>
      <c r="I30" s="390">
        <v>0</v>
      </c>
      <c r="J30" s="390">
        <v>0</v>
      </c>
      <c r="K30" s="391">
        <v>0</v>
      </c>
      <c r="L30" s="389"/>
      <c r="M30" s="390">
        <v>66</v>
      </c>
      <c r="N30" s="390">
        <v>19</v>
      </c>
      <c r="O30" s="391">
        <v>-47</v>
      </c>
      <c r="P30" s="396">
        <v>-71.21212121212122</v>
      </c>
    </row>
    <row r="31" spans="1:16" ht="12.75" customHeight="1">
      <c r="A31" s="271"/>
      <c r="B31" s="386"/>
      <c r="C31" s="4"/>
      <c r="D31" s="381" t="s">
        <v>360</v>
      </c>
      <c r="E31" s="397">
        <v>51</v>
      </c>
      <c r="F31" s="397">
        <v>60</v>
      </c>
      <c r="G31" s="388">
        <v>9</v>
      </c>
      <c r="H31" s="395">
        <v>17.647058823529417</v>
      </c>
      <c r="I31" s="398">
        <v>0</v>
      </c>
      <c r="J31" s="398">
        <v>0</v>
      </c>
      <c r="K31" s="391">
        <v>0</v>
      </c>
      <c r="L31" s="389"/>
      <c r="M31" s="398">
        <v>68</v>
      </c>
      <c r="N31" s="398">
        <v>75</v>
      </c>
      <c r="O31" s="391">
        <v>7</v>
      </c>
      <c r="P31" s="396">
        <v>10.294117647058831</v>
      </c>
    </row>
    <row r="32" spans="1:16" ht="12.75" customHeight="1">
      <c r="A32" s="271"/>
      <c r="B32" s="386"/>
      <c r="C32" s="4"/>
      <c r="D32" s="381" t="s">
        <v>361</v>
      </c>
      <c r="E32" s="387">
        <v>46</v>
      </c>
      <c r="F32" s="387">
        <v>42</v>
      </c>
      <c r="G32" s="388">
        <v>-4</v>
      </c>
      <c r="H32" s="389">
        <v>-8.695652173913048</v>
      </c>
      <c r="I32" s="390">
        <v>5</v>
      </c>
      <c r="J32" s="390">
        <v>1</v>
      </c>
      <c r="K32" s="391">
        <v>-4</v>
      </c>
      <c r="L32" s="389">
        <v>-80</v>
      </c>
      <c r="M32" s="390">
        <v>48</v>
      </c>
      <c r="N32" s="390">
        <v>54</v>
      </c>
      <c r="O32" s="391">
        <v>6</v>
      </c>
      <c r="P32" s="392">
        <v>12.5</v>
      </c>
    </row>
    <row r="33" spans="1:16" ht="12.75" customHeight="1">
      <c r="A33" s="271"/>
      <c r="B33" s="386"/>
      <c r="C33" s="4"/>
      <c r="D33" s="381" t="s">
        <v>362</v>
      </c>
      <c r="E33" s="387">
        <v>73</v>
      </c>
      <c r="F33" s="387">
        <v>55</v>
      </c>
      <c r="G33" s="388">
        <v>-18</v>
      </c>
      <c r="H33" s="395">
        <v>-24.65753424657534</v>
      </c>
      <c r="I33" s="390">
        <v>0</v>
      </c>
      <c r="J33" s="390">
        <v>1</v>
      </c>
      <c r="K33" s="391">
        <v>1</v>
      </c>
      <c r="L33" s="389"/>
      <c r="M33" s="390">
        <v>90</v>
      </c>
      <c r="N33" s="390">
        <v>70</v>
      </c>
      <c r="O33" s="391">
        <v>-20</v>
      </c>
      <c r="P33" s="396">
        <v>-22.22222222222222</v>
      </c>
    </row>
    <row r="34" spans="1:16" ht="12.75" customHeight="1">
      <c r="A34" s="271"/>
      <c r="B34" s="386"/>
      <c r="C34" s="4"/>
      <c r="D34" s="381" t="s">
        <v>363</v>
      </c>
      <c r="E34" s="387">
        <v>313</v>
      </c>
      <c r="F34" s="387">
        <v>235</v>
      </c>
      <c r="G34" s="388">
        <v>-78</v>
      </c>
      <c r="H34" s="395">
        <v>-24.920127795527158</v>
      </c>
      <c r="I34" s="390">
        <v>4</v>
      </c>
      <c r="J34" s="390">
        <v>7</v>
      </c>
      <c r="K34" s="391">
        <v>3</v>
      </c>
      <c r="L34" s="389">
        <v>75</v>
      </c>
      <c r="M34" s="390">
        <v>450</v>
      </c>
      <c r="N34" s="390">
        <v>308</v>
      </c>
      <c r="O34" s="391">
        <v>-142</v>
      </c>
      <c r="P34" s="392">
        <v>-31.555555555555557</v>
      </c>
    </row>
    <row r="35" spans="1:16" ht="12.75" customHeight="1">
      <c r="A35" s="271"/>
      <c r="B35" s="386"/>
      <c r="C35" s="4"/>
      <c r="D35" s="381" t="s">
        <v>364</v>
      </c>
      <c r="E35" s="387">
        <v>198</v>
      </c>
      <c r="F35" s="387">
        <v>149</v>
      </c>
      <c r="G35" s="388">
        <v>-49</v>
      </c>
      <c r="H35" s="389">
        <v>-24.74747474747475</v>
      </c>
      <c r="I35" s="390">
        <v>11</v>
      </c>
      <c r="J35" s="390">
        <v>7</v>
      </c>
      <c r="K35" s="391">
        <v>-4</v>
      </c>
      <c r="L35" s="389">
        <v>-36.36363636363637</v>
      </c>
      <c r="M35" s="390">
        <v>198</v>
      </c>
      <c r="N35" s="390">
        <v>148</v>
      </c>
      <c r="O35" s="391">
        <v>-50</v>
      </c>
      <c r="P35" s="396">
        <v>-25.25252525252525</v>
      </c>
    </row>
    <row r="36" spans="1:16" ht="12.75" customHeight="1">
      <c r="A36" s="271"/>
      <c r="B36" s="386"/>
      <c r="C36" s="4"/>
      <c r="D36" s="381" t="s">
        <v>365</v>
      </c>
      <c r="E36" s="387">
        <v>528</v>
      </c>
      <c r="F36" s="387">
        <v>510</v>
      </c>
      <c r="G36" s="388">
        <v>-18</v>
      </c>
      <c r="H36" s="395">
        <v>-3.409090909090906</v>
      </c>
      <c r="I36" s="390">
        <v>4</v>
      </c>
      <c r="J36" s="390">
        <v>7</v>
      </c>
      <c r="K36" s="391">
        <v>3</v>
      </c>
      <c r="L36" s="389">
        <v>75</v>
      </c>
      <c r="M36" s="390">
        <v>773</v>
      </c>
      <c r="N36" s="390">
        <v>738</v>
      </c>
      <c r="O36" s="391">
        <v>-35</v>
      </c>
      <c r="P36" s="392">
        <v>-4.52781371280725</v>
      </c>
    </row>
    <row r="37" spans="1:16" ht="12.75" customHeight="1">
      <c r="A37" s="271"/>
      <c r="B37" s="386"/>
      <c r="C37" s="4"/>
      <c r="D37" s="381" t="s">
        <v>549</v>
      </c>
      <c r="E37" s="387">
        <v>16</v>
      </c>
      <c r="F37" s="387">
        <v>16</v>
      </c>
      <c r="G37" s="388">
        <v>0</v>
      </c>
      <c r="H37" s="395">
        <v>0</v>
      </c>
      <c r="I37" s="390">
        <v>5</v>
      </c>
      <c r="J37" s="390">
        <v>9</v>
      </c>
      <c r="K37" s="391">
        <v>4</v>
      </c>
      <c r="L37" s="395">
        <v>80</v>
      </c>
      <c r="M37" s="390">
        <v>15</v>
      </c>
      <c r="N37" s="390">
        <v>15</v>
      </c>
      <c r="O37" s="391">
        <v>0</v>
      </c>
      <c r="P37" s="396">
        <v>0</v>
      </c>
    </row>
    <row r="38" spans="1:16" ht="12.75" customHeight="1">
      <c r="A38" s="271"/>
      <c r="B38" s="386"/>
      <c r="C38" s="4"/>
      <c r="D38" s="381" t="s">
        <v>366</v>
      </c>
      <c r="E38" s="387">
        <v>8</v>
      </c>
      <c r="F38" s="387">
        <v>8</v>
      </c>
      <c r="G38" s="388">
        <v>0</v>
      </c>
      <c r="H38" s="395">
        <v>0</v>
      </c>
      <c r="I38" s="390">
        <v>5</v>
      </c>
      <c r="J38" s="390">
        <v>4</v>
      </c>
      <c r="K38" s="391">
        <v>-1</v>
      </c>
      <c r="L38" s="389">
        <v>-20</v>
      </c>
      <c r="M38" s="390">
        <v>12</v>
      </c>
      <c r="N38" s="390">
        <v>16</v>
      </c>
      <c r="O38" s="391">
        <v>4</v>
      </c>
      <c r="P38" s="396">
        <v>33.33333333333333</v>
      </c>
    </row>
    <row r="39" spans="1:16" ht="12.75" customHeight="1">
      <c r="A39" s="271"/>
      <c r="B39" s="386"/>
      <c r="C39" s="4"/>
      <c r="D39" s="381" t="s">
        <v>367</v>
      </c>
      <c r="E39" s="387">
        <v>393</v>
      </c>
      <c r="F39" s="387">
        <v>396</v>
      </c>
      <c r="G39" s="388">
        <v>3</v>
      </c>
      <c r="H39" s="395">
        <v>0.7633587786259444</v>
      </c>
      <c r="I39" s="390">
        <v>5</v>
      </c>
      <c r="J39" s="390">
        <v>2</v>
      </c>
      <c r="K39" s="391">
        <v>-3</v>
      </c>
      <c r="L39" s="389">
        <v>-60</v>
      </c>
      <c r="M39" s="390">
        <v>495</v>
      </c>
      <c r="N39" s="390">
        <v>509</v>
      </c>
      <c r="O39" s="391">
        <v>14</v>
      </c>
      <c r="P39" s="396">
        <v>2.8282828282828243</v>
      </c>
    </row>
    <row r="40" spans="1:16" ht="12.75" customHeight="1">
      <c r="A40" s="271"/>
      <c r="B40" s="386"/>
      <c r="C40" s="4"/>
      <c r="D40" s="381" t="s">
        <v>368</v>
      </c>
      <c r="E40" s="387">
        <v>1758</v>
      </c>
      <c r="F40" s="387">
        <v>2069</v>
      </c>
      <c r="G40" s="388">
        <v>311</v>
      </c>
      <c r="H40" s="395">
        <v>17.690557451649603</v>
      </c>
      <c r="I40" s="390">
        <v>12</v>
      </c>
      <c r="J40" s="390">
        <v>13</v>
      </c>
      <c r="K40" s="391">
        <v>1</v>
      </c>
      <c r="L40" s="389">
        <v>8.333333333333325</v>
      </c>
      <c r="M40" s="390">
        <v>2338</v>
      </c>
      <c r="N40" s="390">
        <v>2750</v>
      </c>
      <c r="O40" s="391">
        <v>412</v>
      </c>
      <c r="P40" s="396">
        <v>17.621899059024805</v>
      </c>
    </row>
    <row r="41" spans="1:16" ht="12.75" customHeight="1">
      <c r="A41" s="271"/>
      <c r="B41" s="386"/>
      <c r="C41" s="4"/>
      <c r="D41" s="381" t="s">
        <v>369</v>
      </c>
      <c r="E41" s="387">
        <v>301</v>
      </c>
      <c r="F41" s="387">
        <v>440</v>
      </c>
      <c r="G41" s="388">
        <v>139</v>
      </c>
      <c r="H41" s="389">
        <v>46.179401993355484</v>
      </c>
      <c r="I41" s="390">
        <v>5</v>
      </c>
      <c r="J41" s="390">
        <v>5</v>
      </c>
      <c r="K41" s="391">
        <v>0</v>
      </c>
      <c r="L41" s="389">
        <v>0</v>
      </c>
      <c r="M41" s="390">
        <v>417</v>
      </c>
      <c r="N41" s="390">
        <v>577</v>
      </c>
      <c r="O41" s="391">
        <v>160</v>
      </c>
      <c r="P41" s="392">
        <v>38.36930455635492</v>
      </c>
    </row>
    <row r="42" spans="1:16" ht="12.75" customHeight="1">
      <c r="A42" s="271"/>
      <c r="B42" s="386"/>
      <c r="C42" s="4"/>
      <c r="D42" s="381" t="s">
        <v>22</v>
      </c>
      <c r="E42" s="387">
        <v>2794</v>
      </c>
      <c r="F42" s="387">
        <v>3821</v>
      </c>
      <c r="G42" s="388">
        <v>1027</v>
      </c>
      <c r="H42" s="389">
        <v>36.75733715103793</v>
      </c>
      <c r="I42" s="390">
        <v>5</v>
      </c>
      <c r="J42" s="390">
        <v>5</v>
      </c>
      <c r="K42" s="391">
        <v>0</v>
      </c>
      <c r="L42" s="389">
        <v>0</v>
      </c>
      <c r="M42" s="390">
        <v>3303</v>
      </c>
      <c r="N42" s="390">
        <v>4594</v>
      </c>
      <c r="O42" s="391">
        <v>1291</v>
      </c>
      <c r="P42" s="396">
        <v>39.08567968513472</v>
      </c>
    </row>
    <row r="43" spans="1:16" ht="12.75" customHeight="1">
      <c r="A43" s="271"/>
      <c r="B43" s="386"/>
      <c r="C43" s="4"/>
      <c r="D43" s="381" t="s">
        <v>370</v>
      </c>
      <c r="E43" s="387">
        <v>163</v>
      </c>
      <c r="F43" s="387">
        <v>218</v>
      </c>
      <c r="G43" s="388">
        <v>55</v>
      </c>
      <c r="H43" s="395">
        <v>33.742331288343564</v>
      </c>
      <c r="I43" s="390">
        <v>9</v>
      </c>
      <c r="J43" s="390">
        <v>15</v>
      </c>
      <c r="K43" s="391">
        <v>6</v>
      </c>
      <c r="L43" s="395">
        <v>66.66666666666667</v>
      </c>
      <c r="M43" s="390">
        <v>225</v>
      </c>
      <c r="N43" s="390">
        <v>292</v>
      </c>
      <c r="O43" s="391">
        <v>67</v>
      </c>
      <c r="P43" s="396">
        <v>29.77777777777777</v>
      </c>
    </row>
    <row r="44" spans="1:16" ht="12.75" customHeight="1">
      <c r="A44" s="271"/>
      <c r="B44" s="386"/>
      <c r="C44" s="4"/>
      <c r="D44" s="399" t="s">
        <v>550</v>
      </c>
      <c r="E44" s="397">
        <v>35</v>
      </c>
      <c r="F44" s="397">
        <v>16</v>
      </c>
      <c r="G44" s="388">
        <v>-19</v>
      </c>
      <c r="H44" s="395">
        <v>-54.28571428571429</v>
      </c>
      <c r="I44" s="398">
        <v>5</v>
      </c>
      <c r="J44" s="398">
        <v>1</v>
      </c>
      <c r="K44" s="391">
        <v>-4</v>
      </c>
      <c r="L44" s="395">
        <v>-80</v>
      </c>
      <c r="M44" s="398">
        <v>43</v>
      </c>
      <c r="N44" s="398">
        <v>21</v>
      </c>
      <c r="O44" s="391">
        <v>-22</v>
      </c>
      <c r="P44" s="392">
        <v>-51.162790697674424</v>
      </c>
    </row>
    <row r="45" spans="1:16" ht="9.75" customHeight="1">
      <c r="A45" s="271"/>
      <c r="B45" s="386"/>
      <c r="C45" s="4"/>
      <c r="D45" s="399"/>
      <c r="E45" s="397"/>
      <c r="F45" s="397"/>
      <c r="G45" s="388"/>
      <c r="H45" s="395"/>
      <c r="I45" s="398"/>
      <c r="J45" s="398"/>
      <c r="K45" s="391"/>
      <c r="L45" s="395"/>
      <c r="M45" s="398"/>
      <c r="N45" s="398"/>
      <c r="O45" s="391"/>
      <c r="P45" s="392"/>
    </row>
    <row r="46" spans="1:16" ht="15" customHeight="1">
      <c r="A46" s="271"/>
      <c r="B46" s="386"/>
      <c r="C46" s="4" t="s">
        <v>371</v>
      </c>
      <c r="D46" s="381"/>
      <c r="E46" s="387">
        <v>184</v>
      </c>
      <c r="F46" s="387">
        <v>141</v>
      </c>
      <c r="G46" s="388">
        <v>-43</v>
      </c>
      <c r="H46" s="389">
        <v>-23.369565217391308</v>
      </c>
      <c r="I46" s="390">
        <v>1</v>
      </c>
      <c r="J46" s="390">
        <v>2</v>
      </c>
      <c r="K46" s="391">
        <v>1</v>
      </c>
      <c r="L46" s="389">
        <v>100</v>
      </c>
      <c r="M46" s="390">
        <v>192</v>
      </c>
      <c r="N46" s="390">
        <v>153</v>
      </c>
      <c r="O46" s="391">
        <v>-39</v>
      </c>
      <c r="P46" s="392">
        <v>-20.3125</v>
      </c>
    </row>
    <row r="47" spans="1:16" ht="12.75" customHeight="1">
      <c r="A47" s="271"/>
      <c r="B47" s="386"/>
      <c r="C47" s="4"/>
      <c r="D47" s="381" t="s">
        <v>356</v>
      </c>
      <c r="E47" s="397">
        <v>24</v>
      </c>
      <c r="F47" s="397">
        <v>12</v>
      </c>
      <c r="G47" s="388">
        <v>-12</v>
      </c>
      <c r="H47" s="395">
        <v>-50</v>
      </c>
      <c r="I47" s="398">
        <v>0</v>
      </c>
      <c r="J47" s="398">
        <v>0</v>
      </c>
      <c r="K47" s="400">
        <v>0</v>
      </c>
      <c r="L47" s="389"/>
      <c r="M47" s="398">
        <v>24</v>
      </c>
      <c r="N47" s="398">
        <v>12</v>
      </c>
      <c r="O47" s="400">
        <v>-12</v>
      </c>
      <c r="P47" s="396">
        <v>-50</v>
      </c>
    </row>
    <row r="48" spans="1:16" ht="12.75" customHeight="1">
      <c r="A48" s="271"/>
      <c r="B48" s="386"/>
      <c r="C48" s="4"/>
      <c r="D48" s="381" t="s">
        <v>357</v>
      </c>
      <c r="E48" s="397">
        <v>3</v>
      </c>
      <c r="F48" s="397">
        <v>6</v>
      </c>
      <c r="G48" s="401">
        <v>3</v>
      </c>
      <c r="H48" s="395">
        <v>100</v>
      </c>
      <c r="I48" s="398">
        <v>0</v>
      </c>
      <c r="J48" s="398">
        <v>0</v>
      </c>
      <c r="K48" s="400">
        <v>0</v>
      </c>
      <c r="L48" s="389"/>
      <c r="M48" s="398">
        <v>3</v>
      </c>
      <c r="N48" s="398">
        <v>6</v>
      </c>
      <c r="O48" s="400">
        <v>3</v>
      </c>
      <c r="P48" s="396">
        <v>100</v>
      </c>
    </row>
    <row r="49" spans="1:16" ht="12.75" customHeight="1">
      <c r="A49" s="271"/>
      <c r="B49" s="386"/>
      <c r="C49" s="4"/>
      <c r="D49" s="381" t="s">
        <v>372</v>
      </c>
      <c r="E49" s="397">
        <v>2</v>
      </c>
      <c r="F49" s="397">
        <v>2</v>
      </c>
      <c r="G49" s="388">
        <v>0</v>
      </c>
      <c r="H49" s="395">
        <v>0</v>
      </c>
      <c r="I49" s="398">
        <v>0</v>
      </c>
      <c r="J49" s="398">
        <v>1</v>
      </c>
      <c r="K49" s="400">
        <v>1</v>
      </c>
      <c r="L49" s="389"/>
      <c r="M49" s="398">
        <v>2</v>
      </c>
      <c r="N49" s="398">
        <v>1</v>
      </c>
      <c r="O49" s="400">
        <v>-1</v>
      </c>
      <c r="P49" s="396">
        <v>-50</v>
      </c>
    </row>
    <row r="50" spans="1:16" ht="12.75" customHeight="1">
      <c r="A50" s="271"/>
      <c r="B50" s="386"/>
      <c r="C50" s="4"/>
      <c r="D50" s="381" t="s">
        <v>362</v>
      </c>
      <c r="E50" s="387">
        <v>2</v>
      </c>
      <c r="F50" s="387">
        <v>4</v>
      </c>
      <c r="G50" s="388">
        <v>2</v>
      </c>
      <c r="H50" s="395">
        <v>100</v>
      </c>
      <c r="I50" s="390">
        <v>0</v>
      </c>
      <c r="J50" s="390">
        <v>0</v>
      </c>
      <c r="K50" s="400">
        <v>0</v>
      </c>
      <c r="L50" s="389"/>
      <c r="M50" s="390">
        <v>2</v>
      </c>
      <c r="N50" s="390">
        <v>4</v>
      </c>
      <c r="O50" s="400">
        <v>2</v>
      </c>
      <c r="P50" s="396">
        <v>100</v>
      </c>
    </row>
    <row r="51" spans="1:16" ht="12.75" customHeight="1">
      <c r="A51" s="271"/>
      <c r="B51" s="386"/>
      <c r="C51" s="4"/>
      <c r="D51" s="381" t="s">
        <v>363</v>
      </c>
      <c r="E51" s="397">
        <v>8</v>
      </c>
      <c r="F51" s="397">
        <v>6</v>
      </c>
      <c r="G51" s="388">
        <v>-2</v>
      </c>
      <c r="H51" s="395">
        <v>-25</v>
      </c>
      <c r="I51" s="398">
        <v>0</v>
      </c>
      <c r="J51" s="398">
        <v>0</v>
      </c>
      <c r="K51" s="400">
        <v>0</v>
      </c>
      <c r="L51" s="389"/>
      <c r="M51" s="398">
        <v>9</v>
      </c>
      <c r="N51" s="398">
        <v>6</v>
      </c>
      <c r="O51" s="400">
        <v>-3</v>
      </c>
      <c r="P51" s="396">
        <v>-33.333333333333336</v>
      </c>
    </row>
    <row r="52" spans="1:16" ht="12.75" customHeight="1">
      <c r="A52" s="271"/>
      <c r="B52" s="386"/>
      <c r="C52" s="4"/>
      <c r="D52" s="381" t="s">
        <v>365</v>
      </c>
      <c r="E52" s="397">
        <v>44</v>
      </c>
      <c r="F52" s="397">
        <v>33</v>
      </c>
      <c r="G52" s="388">
        <v>-11</v>
      </c>
      <c r="H52" s="395">
        <v>-25</v>
      </c>
      <c r="I52" s="398">
        <v>0</v>
      </c>
      <c r="J52" s="398">
        <v>1</v>
      </c>
      <c r="K52" s="400">
        <v>1</v>
      </c>
      <c r="L52" s="389"/>
      <c r="M52" s="398">
        <v>45</v>
      </c>
      <c r="N52" s="398">
        <v>42</v>
      </c>
      <c r="O52" s="400">
        <v>-3</v>
      </c>
      <c r="P52" s="396">
        <v>-6.666666666666665</v>
      </c>
    </row>
    <row r="53" spans="1:16" ht="12.75" customHeight="1">
      <c r="A53" s="271"/>
      <c r="B53" s="386"/>
      <c r="C53" s="4"/>
      <c r="D53" s="381" t="s">
        <v>368</v>
      </c>
      <c r="E53" s="397">
        <v>3</v>
      </c>
      <c r="F53" s="397">
        <v>6</v>
      </c>
      <c r="G53" s="388">
        <v>3</v>
      </c>
      <c r="H53" s="395">
        <v>100</v>
      </c>
      <c r="I53" s="398">
        <v>0</v>
      </c>
      <c r="J53" s="398">
        <v>0</v>
      </c>
      <c r="K53" s="400">
        <v>0</v>
      </c>
      <c r="L53" s="389"/>
      <c r="M53" s="398">
        <v>4</v>
      </c>
      <c r="N53" s="398">
        <v>6</v>
      </c>
      <c r="O53" s="400">
        <v>2</v>
      </c>
      <c r="P53" s="396">
        <v>50</v>
      </c>
    </row>
    <row r="54" spans="1:16" ht="12.75" customHeight="1">
      <c r="A54" s="271"/>
      <c r="B54" s="386"/>
      <c r="C54" s="4"/>
      <c r="D54" s="381" t="s">
        <v>22</v>
      </c>
      <c r="E54" s="397">
        <v>98</v>
      </c>
      <c r="F54" s="397">
        <v>72</v>
      </c>
      <c r="G54" s="388">
        <v>-26</v>
      </c>
      <c r="H54" s="395">
        <v>-26.530612244897956</v>
      </c>
      <c r="I54" s="398">
        <v>1</v>
      </c>
      <c r="J54" s="398">
        <v>0</v>
      </c>
      <c r="K54" s="400">
        <v>-1</v>
      </c>
      <c r="L54" s="389">
        <v>-100</v>
      </c>
      <c r="M54" s="398">
        <v>103</v>
      </c>
      <c r="N54" s="398">
        <v>76</v>
      </c>
      <c r="O54" s="400">
        <v>-27</v>
      </c>
      <c r="P54" s="396">
        <v>-26.21359223300971</v>
      </c>
    </row>
    <row r="55" spans="1:16" ht="12.75" customHeight="1">
      <c r="A55" s="271"/>
      <c r="B55" s="386"/>
      <c r="C55" s="4"/>
      <c r="D55" s="381" t="s">
        <v>373</v>
      </c>
      <c r="E55" s="387">
        <v>3</v>
      </c>
      <c r="F55" s="387">
        <v>5</v>
      </c>
      <c r="G55" s="388">
        <v>2</v>
      </c>
      <c r="H55" s="395">
        <v>66.66666666666667</v>
      </c>
      <c r="I55" s="390">
        <v>1</v>
      </c>
      <c r="J55" s="390">
        <v>1</v>
      </c>
      <c r="K55" s="391">
        <v>0</v>
      </c>
      <c r="L55" s="389">
        <v>0</v>
      </c>
      <c r="M55" s="390">
        <v>2</v>
      </c>
      <c r="N55" s="390">
        <v>4</v>
      </c>
      <c r="O55" s="400">
        <v>2</v>
      </c>
      <c r="P55" s="396">
        <v>100</v>
      </c>
    </row>
    <row r="56" spans="1:16" ht="9.75" customHeight="1">
      <c r="A56" s="271"/>
      <c r="B56" s="386"/>
      <c r="C56" s="4"/>
      <c r="D56" s="381"/>
      <c r="E56" s="387"/>
      <c r="F56" s="387"/>
      <c r="G56" s="388"/>
      <c r="H56" s="395"/>
      <c r="I56" s="390"/>
      <c r="J56" s="390"/>
      <c r="K56" s="391"/>
      <c r="L56" s="389"/>
      <c r="M56" s="390"/>
      <c r="N56" s="390"/>
      <c r="O56" s="400"/>
      <c r="P56" s="396"/>
    </row>
    <row r="57" spans="1:16" ht="15" customHeight="1">
      <c r="A57" s="271"/>
      <c r="B57" s="386"/>
      <c r="C57" s="4" t="s">
        <v>374</v>
      </c>
      <c r="D57" s="381"/>
      <c r="E57" s="387">
        <v>47</v>
      </c>
      <c r="F57" s="387">
        <v>69</v>
      </c>
      <c r="G57" s="388">
        <v>22</v>
      </c>
      <c r="H57" s="395">
        <v>46.808510638297875</v>
      </c>
      <c r="I57" s="390">
        <v>0</v>
      </c>
      <c r="J57" s="390">
        <v>2</v>
      </c>
      <c r="K57" s="391">
        <v>2</v>
      </c>
      <c r="L57" s="389"/>
      <c r="M57" s="390">
        <v>48</v>
      </c>
      <c r="N57" s="390">
        <v>68</v>
      </c>
      <c r="O57" s="400">
        <v>20</v>
      </c>
      <c r="P57" s="396">
        <v>41.66666666666667</v>
      </c>
    </row>
    <row r="58" spans="1:16" ht="12.75" customHeight="1">
      <c r="A58" s="271"/>
      <c r="B58" s="386"/>
      <c r="C58" s="4"/>
      <c r="D58" s="381" t="s">
        <v>375</v>
      </c>
      <c r="E58" s="387">
        <v>10</v>
      </c>
      <c r="F58" s="387">
        <v>15</v>
      </c>
      <c r="G58" s="388">
        <v>5</v>
      </c>
      <c r="H58" s="395">
        <v>50</v>
      </c>
      <c r="I58" s="390">
        <v>0</v>
      </c>
      <c r="J58" s="390">
        <v>1</v>
      </c>
      <c r="K58" s="391">
        <v>1</v>
      </c>
      <c r="L58" s="389"/>
      <c r="M58" s="390">
        <v>10</v>
      </c>
      <c r="N58" s="390">
        <v>15</v>
      </c>
      <c r="O58" s="400">
        <v>5</v>
      </c>
      <c r="P58" s="396">
        <v>50</v>
      </c>
    </row>
    <row r="59" spans="1:16" ht="12.75" customHeight="1">
      <c r="A59" s="271"/>
      <c r="B59" s="386"/>
      <c r="C59" s="4"/>
      <c r="D59" s="381" t="s">
        <v>376</v>
      </c>
      <c r="E59" s="387">
        <v>26</v>
      </c>
      <c r="F59" s="387">
        <v>33</v>
      </c>
      <c r="G59" s="388">
        <v>7</v>
      </c>
      <c r="H59" s="395">
        <v>26.923076923076916</v>
      </c>
      <c r="I59" s="390">
        <v>0</v>
      </c>
      <c r="J59" s="390">
        <v>0</v>
      </c>
      <c r="K59" s="391">
        <v>0</v>
      </c>
      <c r="L59" s="389"/>
      <c r="M59" s="390">
        <v>27</v>
      </c>
      <c r="N59" s="390">
        <v>33</v>
      </c>
      <c r="O59" s="400">
        <v>6</v>
      </c>
      <c r="P59" s="396">
        <v>22.222222222222232</v>
      </c>
    </row>
    <row r="60" spans="1:16" ht="12.75" customHeight="1">
      <c r="A60" s="271"/>
      <c r="B60" s="386"/>
      <c r="C60" s="4"/>
      <c r="D60" s="381" t="s">
        <v>22</v>
      </c>
      <c r="E60" s="397">
        <v>11</v>
      </c>
      <c r="F60" s="397">
        <v>21</v>
      </c>
      <c r="G60" s="388">
        <v>10</v>
      </c>
      <c r="H60" s="395">
        <v>90.90909090909092</v>
      </c>
      <c r="I60" s="398">
        <v>0</v>
      </c>
      <c r="J60" s="398">
        <v>1</v>
      </c>
      <c r="K60" s="400">
        <v>1</v>
      </c>
      <c r="L60" s="389"/>
      <c r="M60" s="398">
        <v>11</v>
      </c>
      <c r="N60" s="398">
        <v>20</v>
      </c>
      <c r="O60" s="400">
        <v>9</v>
      </c>
      <c r="P60" s="396">
        <v>81.81818181818181</v>
      </c>
    </row>
    <row r="61" spans="1:16" ht="12.75" customHeight="1">
      <c r="A61" s="4"/>
      <c r="B61" s="386"/>
      <c r="C61" s="4"/>
      <c r="D61" s="62"/>
      <c r="E61" s="397"/>
      <c r="F61" s="398"/>
      <c r="G61" s="391"/>
      <c r="H61" s="395"/>
      <c r="I61" s="398"/>
      <c r="J61" s="398"/>
      <c r="K61" s="400"/>
      <c r="L61" s="389"/>
      <c r="M61" s="398"/>
      <c r="N61" s="398"/>
      <c r="O61" s="400"/>
      <c r="P61" s="396"/>
    </row>
    <row r="62" spans="1:16" ht="12.75" customHeight="1">
      <c r="A62" s="4"/>
      <c r="B62" s="500" t="s">
        <v>551</v>
      </c>
      <c r="C62" s="501"/>
      <c r="D62" s="501"/>
      <c r="E62" s="402"/>
      <c r="F62" s="402">
        <v>41</v>
      </c>
      <c r="G62" s="403"/>
      <c r="H62" s="404"/>
      <c r="I62" s="405"/>
      <c r="J62" s="405">
        <v>1</v>
      </c>
      <c r="K62" s="406">
        <v>1</v>
      </c>
      <c r="L62" s="407"/>
      <c r="M62" s="405"/>
      <c r="N62" s="405">
        <v>48</v>
      </c>
      <c r="O62" s="406"/>
      <c r="P62" s="408"/>
    </row>
    <row r="63" ht="12">
      <c r="B63" s="152" t="s">
        <v>552</v>
      </c>
    </row>
    <row r="64" ht="12">
      <c r="B64" s="409" t="s">
        <v>553</v>
      </c>
    </row>
    <row r="65" ht="12">
      <c r="B65" s="152" t="s">
        <v>554</v>
      </c>
    </row>
    <row r="66" ht="12">
      <c r="B66" s="152" t="s">
        <v>377</v>
      </c>
    </row>
  </sheetData>
  <mergeCells count="2">
    <mergeCell ref="B5:D5"/>
    <mergeCell ref="B62:D62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16" customWidth="1"/>
    <col min="2" max="2" width="11.625" style="116" customWidth="1"/>
    <col min="3" max="3" width="5.375" style="116" customWidth="1"/>
    <col min="4" max="18" width="5.25390625" style="116" customWidth="1"/>
    <col min="19" max="16384" width="9.00390625" style="116" customWidth="1"/>
  </cols>
  <sheetData>
    <row r="2" ht="12">
      <c r="A2" s="4" t="s">
        <v>555</v>
      </c>
    </row>
    <row r="3" spans="2:18" ht="12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3.5" customHeight="1">
      <c r="A4" s="410"/>
      <c r="B4" s="370" t="s">
        <v>556</v>
      </c>
      <c r="C4" s="504" t="s">
        <v>223</v>
      </c>
      <c r="D4" s="506" t="s">
        <v>557</v>
      </c>
      <c r="E4" s="507"/>
      <c r="F4" s="508"/>
      <c r="G4" s="509" t="s">
        <v>352</v>
      </c>
      <c r="H4" s="411" t="s">
        <v>558</v>
      </c>
      <c r="I4" s="412" t="s">
        <v>559</v>
      </c>
      <c r="J4" s="411" t="s">
        <v>560</v>
      </c>
      <c r="K4" s="511" t="s">
        <v>561</v>
      </c>
      <c r="L4" s="511" t="s">
        <v>562</v>
      </c>
      <c r="M4" s="511" t="s">
        <v>563</v>
      </c>
      <c r="N4" s="194" t="s">
        <v>564</v>
      </c>
      <c r="O4" s="194" t="s">
        <v>565</v>
      </c>
      <c r="P4" s="194" t="s">
        <v>566</v>
      </c>
      <c r="Q4" s="194" t="s">
        <v>567</v>
      </c>
      <c r="R4" s="502" t="s">
        <v>160</v>
      </c>
    </row>
    <row r="5" spans="1:18" ht="13.5" customHeight="1">
      <c r="A5" s="279" t="s">
        <v>378</v>
      </c>
      <c r="B5" s="144"/>
      <c r="C5" s="505"/>
      <c r="D5" s="414" t="s">
        <v>568</v>
      </c>
      <c r="E5" s="415" t="s">
        <v>569</v>
      </c>
      <c r="F5" s="416" t="s">
        <v>570</v>
      </c>
      <c r="G5" s="510"/>
      <c r="H5" s="414" t="s">
        <v>571</v>
      </c>
      <c r="I5" s="415" t="s">
        <v>572</v>
      </c>
      <c r="J5" s="415" t="s">
        <v>573</v>
      </c>
      <c r="K5" s="512"/>
      <c r="L5" s="512"/>
      <c r="M5" s="512"/>
      <c r="N5" s="415" t="s">
        <v>574</v>
      </c>
      <c r="O5" s="415" t="s">
        <v>575</v>
      </c>
      <c r="P5" s="415" t="s">
        <v>576</v>
      </c>
      <c r="Q5" s="415" t="s">
        <v>577</v>
      </c>
      <c r="R5" s="503"/>
    </row>
    <row r="6" spans="1:18" ht="13.5" customHeight="1">
      <c r="A6" s="498" t="s">
        <v>578</v>
      </c>
      <c r="B6" s="499"/>
      <c r="C6" s="417">
        <v>85</v>
      </c>
      <c r="D6" s="418"/>
      <c r="E6" s="418"/>
      <c r="F6" s="418"/>
      <c r="G6" s="418">
        <v>1</v>
      </c>
      <c r="H6" s="418">
        <v>7</v>
      </c>
      <c r="I6" s="418">
        <v>12</v>
      </c>
      <c r="J6" s="418">
        <v>5</v>
      </c>
      <c r="K6" s="418">
        <v>10</v>
      </c>
      <c r="L6" s="418">
        <v>10</v>
      </c>
      <c r="M6" s="418">
        <v>15</v>
      </c>
      <c r="N6" s="418">
        <v>8</v>
      </c>
      <c r="O6" s="418">
        <v>5</v>
      </c>
      <c r="P6" s="418">
        <v>5</v>
      </c>
      <c r="Q6" s="418">
        <v>7</v>
      </c>
      <c r="R6" s="419"/>
    </row>
    <row r="7" spans="1:18" ht="15" customHeight="1">
      <c r="A7" s="420" t="s">
        <v>379</v>
      </c>
      <c r="B7" s="421"/>
      <c r="C7" s="269">
        <v>81</v>
      </c>
      <c r="D7" s="269"/>
      <c r="E7" s="269"/>
      <c r="F7" s="269"/>
      <c r="G7" s="269">
        <v>1</v>
      </c>
      <c r="H7" s="269">
        <v>7</v>
      </c>
      <c r="I7" s="269">
        <v>12</v>
      </c>
      <c r="J7" s="269">
        <v>5</v>
      </c>
      <c r="K7" s="269">
        <v>10</v>
      </c>
      <c r="L7" s="269">
        <v>9</v>
      </c>
      <c r="M7" s="269">
        <v>15</v>
      </c>
      <c r="N7" s="269">
        <v>7</v>
      </c>
      <c r="O7" s="269">
        <v>5</v>
      </c>
      <c r="P7" s="269">
        <v>5</v>
      </c>
      <c r="Q7" s="269">
        <v>5</v>
      </c>
      <c r="R7" s="309"/>
    </row>
    <row r="8" spans="1:18" ht="15" customHeight="1">
      <c r="A8" s="422"/>
      <c r="B8" s="423" t="s">
        <v>380</v>
      </c>
      <c r="C8" s="424">
        <v>8</v>
      </c>
      <c r="D8" s="424"/>
      <c r="E8" s="424"/>
      <c r="F8" s="424"/>
      <c r="G8" s="424">
        <v>1</v>
      </c>
      <c r="H8" s="424">
        <v>6</v>
      </c>
      <c r="I8" s="424"/>
      <c r="J8" s="424"/>
      <c r="K8" s="424">
        <v>1</v>
      </c>
      <c r="L8" s="424"/>
      <c r="M8" s="424"/>
      <c r="N8" s="424"/>
      <c r="O8" s="424"/>
      <c r="P8" s="424"/>
      <c r="Q8" s="424"/>
      <c r="R8" s="425"/>
    </row>
    <row r="9" spans="1:18" ht="15" customHeight="1">
      <c r="A9" s="422"/>
      <c r="B9" s="423" t="s">
        <v>381</v>
      </c>
      <c r="C9" s="424">
        <v>3</v>
      </c>
      <c r="D9" s="424"/>
      <c r="E9" s="424"/>
      <c r="F9" s="424"/>
      <c r="G9" s="424"/>
      <c r="H9" s="424">
        <v>1</v>
      </c>
      <c r="I9" s="424">
        <v>1</v>
      </c>
      <c r="J9" s="424"/>
      <c r="K9" s="424"/>
      <c r="L9" s="424"/>
      <c r="M9" s="424">
        <v>1</v>
      </c>
      <c r="N9" s="424"/>
      <c r="O9" s="424"/>
      <c r="P9" s="424"/>
      <c r="Q9" s="424"/>
      <c r="R9" s="425"/>
    </row>
    <row r="10" spans="1:18" ht="15" customHeight="1">
      <c r="A10" s="422"/>
      <c r="B10" s="423" t="s">
        <v>382</v>
      </c>
      <c r="C10" s="424">
        <v>2</v>
      </c>
      <c r="D10" s="424"/>
      <c r="E10" s="424"/>
      <c r="F10" s="424"/>
      <c r="G10" s="424"/>
      <c r="H10" s="424"/>
      <c r="I10" s="424">
        <v>1</v>
      </c>
      <c r="J10" s="424">
        <v>1</v>
      </c>
      <c r="K10" s="424"/>
      <c r="L10" s="424"/>
      <c r="M10" s="424"/>
      <c r="N10" s="424"/>
      <c r="O10" s="424"/>
      <c r="P10" s="424"/>
      <c r="Q10" s="424"/>
      <c r="R10" s="425"/>
    </row>
    <row r="11" spans="1:18" ht="15" customHeight="1">
      <c r="A11" s="422"/>
      <c r="B11" s="423" t="s">
        <v>383</v>
      </c>
      <c r="C11" s="424">
        <v>4</v>
      </c>
      <c r="D11" s="424"/>
      <c r="E11" s="424"/>
      <c r="F11" s="424"/>
      <c r="G11" s="424"/>
      <c r="H11" s="424"/>
      <c r="I11" s="424">
        <v>4</v>
      </c>
      <c r="J11" s="424"/>
      <c r="K11" s="424"/>
      <c r="L11" s="424"/>
      <c r="M11" s="424"/>
      <c r="N11" s="424"/>
      <c r="O11" s="424"/>
      <c r="P11" s="424"/>
      <c r="Q11" s="424"/>
      <c r="R11" s="425"/>
    </row>
    <row r="12" spans="1:18" ht="15" customHeight="1">
      <c r="A12" s="422"/>
      <c r="B12" s="423" t="s">
        <v>384</v>
      </c>
      <c r="C12" s="424">
        <v>9</v>
      </c>
      <c r="D12" s="424"/>
      <c r="E12" s="424"/>
      <c r="F12" s="424"/>
      <c r="G12" s="424"/>
      <c r="H12" s="424"/>
      <c r="I12" s="424">
        <v>5</v>
      </c>
      <c r="J12" s="424">
        <v>4</v>
      </c>
      <c r="K12" s="424"/>
      <c r="L12" s="424"/>
      <c r="M12" s="424"/>
      <c r="N12" s="424"/>
      <c r="O12" s="424"/>
      <c r="P12" s="424"/>
      <c r="Q12" s="424"/>
      <c r="R12" s="425"/>
    </row>
    <row r="13" spans="1:18" ht="15" customHeight="1">
      <c r="A13" s="422"/>
      <c r="B13" s="423" t="s">
        <v>385</v>
      </c>
      <c r="C13" s="424">
        <v>54</v>
      </c>
      <c r="D13" s="424"/>
      <c r="E13" s="424"/>
      <c r="F13" s="424"/>
      <c r="G13" s="424"/>
      <c r="H13" s="424"/>
      <c r="I13" s="424"/>
      <c r="J13" s="424"/>
      <c r="K13" s="424">
        <v>9</v>
      </c>
      <c r="L13" s="424">
        <v>9</v>
      </c>
      <c r="M13" s="424">
        <v>14</v>
      </c>
      <c r="N13" s="424">
        <v>7</v>
      </c>
      <c r="O13" s="424">
        <v>5</v>
      </c>
      <c r="P13" s="424">
        <v>5</v>
      </c>
      <c r="Q13" s="424">
        <v>5</v>
      </c>
      <c r="R13" s="425" t="s">
        <v>579</v>
      </c>
    </row>
    <row r="14" spans="1:18" ht="15" customHeight="1">
      <c r="A14" s="426"/>
      <c r="B14" s="423" t="s">
        <v>580</v>
      </c>
      <c r="C14" s="424">
        <v>1</v>
      </c>
      <c r="D14" s="424"/>
      <c r="E14" s="424"/>
      <c r="F14" s="424"/>
      <c r="G14" s="424"/>
      <c r="H14" s="424"/>
      <c r="I14" s="424">
        <v>1</v>
      </c>
      <c r="J14" s="424"/>
      <c r="K14" s="424"/>
      <c r="L14" s="424"/>
      <c r="M14" s="424"/>
      <c r="N14" s="424"/>
      <c r="O14" s="424" t="s">
        <v>579</v>
      </c>
      <c r="P14" s="424"/>
      <c r="Q14" s="424"/>
      <c r="R14" s="425" t="s">
        <v>579</v>
      </c>
    </row>
    <row r="15" spans="1:18" ht="15" customHeight="1">
      <c r="A15" s="426"/>
      <c r="B15" s="423" t="s">
        <v>386</v>
      </c>
      <c r="C15" s="424">
        <v>0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5"/>
    </row>
    <row r="16" spans="1:18" ht="15" customHeight="1">
      <c r="A16" s="427" t="s">
        <v>387</v>
      </c>
      <c r="B16" s="428"/>
      <c r="C16" s="424">
        <v>2</v>
      </c>
      <c r="D16" s="424"/>
      <c r="E16" s="424"/>
      <c r="F16" s="424"/>
      <c r="G16" s="424"/>
      <c r="H16" s="424"/>
      <c r="I16" s="424"/>
      <c r="J16" s="424"/>
      <c r="K16" s="424"/>
      <c r="L16" s="424">
        <v>1</v>
      </c>
      <c r="M16" s="424"/>
      <c r="N16" s="424"/>
      <c r="O16" s="424"/>
      <c r="P16" s="424"/>
      <c r="Q16" s="424">
        <v>1</v>
      </c>
      <c r="R16" s="425"/>
    </row>
    <row r="17" spans="1:18" ht="15" customHeight="1">
      <c r="A17" s="429" t="s">
        <v>388</v>
      </c>
      <c r="B17" s="430"/>
      <c r="C17" s="424">
        <v>2</v>
      </c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>
        <v>1</v>
      </c>
      <c r="O17" s="424"/>
      <c r="P17" s="424"/>
      <c r="Q17" s="424">
        <v>1</v>
      </c>
      <c r="R17" s="425"/>
    </row>
    <row r="18" spans="1:18" ht="15" customHeight="1">
      <c r="A18" s="429" t="s">
        <v>389</v>
      </c>
      <c r="B18" s="430"/>
      <c r="C18" s="424">
        <v>0</v>
      </c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2"/>
    </row>
    <row r="19" spans="1:18" ht="15" customHeight="1">
      <c r="A19" s="433" t="s">
        <v>390</v>
      </c>
      <c r="B19" s="434"/>
      <c r="C19" s="435">
        <v>0</v>
      </c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6"/>
    </row>
    <row r="20" spans="1:18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</sheetData>
  <mergeCells count="8">
    <mergeCell ref="R4:R5"/>
    <mergeCell ref="A6:B6"/>
    <mergeCell ref="C4:C5"/>
    <mergeCell ref="D4:F4"/>
    <mergeCell ref="G4:G5"/>
    <mergeCell ref="K4:K5"/>
    <mergeCell ref="L4:L5"/>
    <mergeCell ref="M4:M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3"/>
  <sheetViews>
    <sheetView workbookViewId="0" topLeftCell="A1">
      <selection activeCell="A1" sqref="A1"/>
    </sheetView>
  </sheetViews>
  <sheetFormatPr defaultColWidth="9.00390625" defaultRowHeight="13.5"/>
  <cols>
    <col min="1" max="1" width="1.625" style="437" customWidth="1"/>
    <col min="2" max="2" width="3.625" style="437" customWidth="1"/>
    <col min="3" max="3" width="9.625" style="437" customWidth="1"/>
    <col min="4" max="4" width="6.625" style="437" customWidth="1"/>
    <col min="5" max="19" width="5.125" style="437" customWidth="1"/>
    <col min="20" max="16384" width="9.00390625" style="437" customWidth="1"/>
  </cols>
  <sheetData>
    <row r="2" spans="1:19" ht="12">
      <c r="A2" s="438" t="s">
        <v>581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19" ht="15" customHeight="1">
      <c r="A3" s="439"/>
      <c r="B3" s="440"/>
      <c r="C3" s="442"/>
      <c r="D3" s="513" t="s">
        <v>223</v>
      </c>
      <c r="E3" s="443" t="s">
        <v>391</v>
      </c>
      <c r="F3" s="444"/>
      <c r="G3" s="444"/>
      <c r="H3" s="515" t="s">
        <v>352</v>
      </c>
      <c r="I3" s="445" t="s">
        <v>582</v>
      </c>
      <c r="J3" s="445" t="s">
        <v>583</v>
      </c>
      <c r="K3" s="445" t="s">
        <v>584</v>
      </c>
      <c r="L3" s="515" t="s">
        <v>561</v>
      </c>
      <c r="M3" s="515" t="s">
        <v>585</v>
      </c>
      <c r="N3" s="515" t="s">
        <v>586</v>
      </c>
      <c r="O3" s="445" t="s">
        <v>587</v>
      </c>
      <c r="P3" s="445" t="s">
        <v>588</v>
      </c>
      <c r="Q3" s="445" t="s">
        <v>589</v>
      </c>
      <c r="R3" s="445" t="s">
        <v>590</v>
      </c>
      <c r="S3" s="517" t="s">
        <v>392</v>
      </c>
    </row>
    <row r="4" spans="1:19" ht="15" customHeight="1">
      <c r="A4" s="446"/>
      <c r="B4" s="447"/>
      <c r="C4" s="448"/>
      <c r="D4" s="514"/>
      <c r="E4" s="449" t="s">
        <v>393</v>
      </c>
      <c r="F4" s="449" t="s">
        <v>394</v>
      </c>
      <c r="G4" s="449" t="s">
        <v>395</v>
      </c>
      <c r="H4" s="516"/>
      <c r="I4" s="450" t="s">
        <v>591</v>
      </c>
      <c r="J4" s="450" t="s">
        <v>592</v>
      </c>
      <c r="K4" s="450" t="s">
        <v>593</v>
      </c>
      <c r="L4" s="516"/>
      <c r="M4" s="516"/>
      <c r="N4" s="516"/>
      <c r="O4" s="450" t="s">
        <v>594</v>
      </c>
      <c r="P4" s="450" t="s">
        <v>595</v>
      </c>
      <c r="Q4" s="450" t="s">
        <v>596</v>
      </c>
      <c r="R4" s="450" t="s">
        <v>597</v>
      </c>
      <c r="S4" s="518"/>
    </row>
    <row r="5" spans="1:19" s="295" customFormat="1" ht="15" customHeight="1">
      <c r="A5" s="451" t="s">
        <v>396</v>
      </c>
      <c r="B5" s="452"/>
      <c r="C5" s="453"/>
      <c r="D5" s="315">
        <v>86</v>
      </c>
      <c r="E5" s="315">
        <v>0</v>
      </c>
      <c r="F5" s="315">
        <v>1</v>
      </c>
      <c r="G5" s="315">
        <v>0</v>
      </c>
      <c r="H5" s="315">
        <v>1</v>
      </c>
      <c r="I5" s="315">
        <v>4</v>
      </c>
      <c r="J5" s="315">
        <v>10</v>
      </c>
      <c r="K5" s="315">
        <v>2</v>
      </c>
      <c r="L5" s="315">
        <v>5</v>
      </c>
      <c r="M5" s="315">
        <v>2</v>
      </c>
      <c r="N5" s="315">
        <v>14</v>
      </c>
      <c r="O5" s="315">
        <v>4</v>
      </c>
      <c r="P5" s="315">
        <v>10</v>
      </c>
      <c r="Q5" s="315">
        <v>12</v>
      </c>
      <c r="R5" s="315">
        <v>21</v>
      </c>
      <c r="S5" s="454">
        <v>0</v>
      </c>
    </row>
    <row r="6" spans="1:19" ht="15" customHeight="1">
      <c r="A6" s="455"/>
      <c r="B6" s="3" t="s">
        <v>397</v>
      </c>
      <c r="C6" s="456"/>
      <c r="D6" s="457">
        <v>21</v>
      </c>
      <c r="E6" s="457">
        <v>0</v>
      </c>
      <c r="F6" s="457">
        <v>1</v>
      </c>
      <c r="G6" s="457">
        <v>0</v>
      </c>
      <c r="H6" s="457">
        <v>0</v>
      </c>
      <c r="I6" s="457">
        <v>0</v>
      </c>
      <c r="J6" s="457">
        <v>0</v>
      </c>
      <c r="K6" s="457">
        <v>0</v>
      </c>
      <c r="L6" s="457">
        <v>0</v>
      </c>
      <c r="M6" s="457">
        <v>1</v>
      </c>
      <c r="N6" s="457">
        <v>0</v>
      </c>
      <c r="O6" s="457">
        <v>0</v>
      </c>
      <c r="P6" s="457">
        <v>4</v>
      </c>
      <c r="Q6" s="457">
        <v>4</v>
      </c>
      <c r="R6" s="457">
        <v>11</v>
      </c>
      <c r="S6" s="458">
        <v>0</v>
      </c>
    </row>
    <row r="7" spans="1:19" ht="12" customHeight="1">
      <c r="A7" s="455"/>
      <c r="B7" s="459"/>
      <c r="C7" s="460" t="s">
        <v>398</v>
      </c>
      <c r="D7" s="457">
        <v>14</v>
      </c>
      <c r="E7" s="457"/>
      <c r="F7" s="457">
        <v>1</v>
      </c>
      <c r="G7" s="457"/>
      <c r="H7" s="457"/>
      <c r="I7" s="457"/>
      <c r="J7" s="457"/>
      <c r="K7" s="457"/>
      <c r="L7" s="457"/>
      <c r="M7" s="457"/>
      <c r="N7" s="457"/>
      <c r="O7" s="457"/>
      <c r="P7" s="457">
        <v>2</v>
      </c>
      <c r="Q7" s="457">
        <v>4</v>
      </c>
      <c r="R7" s="457">
        <v>7</v>
      </c>
      <c r="S7" s="458"/>
    </row>
    <row r="8" spans="1:19" ht="12" customHeight="1">
      <c r="A8" s="455"/>
      <c r="B8" s="459"/>
      <c r="C8" s="460" t="s">
        <v>399</v>
      </c>
      <c r="D8" s="457">
        <v>7</v>
      </c>
      <c r="E8" s="457"/>
      <c r="F8" s="457"/>
      <c r="G8" s="457"/>
      <c r="H8" s="457"/>
      <c r="I8" s="457"/>
      <c r="J8" s="457"/>
      <c r="K8" s="457"/>
      <c r="L8" s="457"/>
      <c r="M8" s="457">
        <v>1</v>
      </c>
      <c r="N8" s="457"/>
      <c r="O8" s="457"/>
      <c r="P8" s="457">
        <v>2</v>
      </c>
      <c r="Q8" s="457"/>
      <c r="R8" s="457">
        <v>4</v>
      </c>
      <c r="S8" s="458"/>
    </row>
    <row r="9" spans="1:19" ht="15" customHeight="1">
      <c r="A9" s="455"/>
      <c r="B9" s="3" t="s">
        <v>344</v>
      </c>
      <c r="C9" s="460"/>
      <c r="D9" s="457">
        <v>9</v>
      </c>
      <c r="E9" s="457">
        <v>0</v>
      </c>
      <c r="F9" s="457">
        <v>0</v>
      </c>
      <c r="G9" s="457">
        <v>0</v>
      </c>
      <c r="H9" s="457">
        <v>0</v>
      </c>
      <c r="I9" s="457">
        <v>0</v>
      </c>
      <c r="J9" s="457">
        <v>0</v>
      </c>
      <c r="K9" s="457">
        <v>0</v>
      </c>
      <c r="L9" s="457">
        <v>0</v>
      </c>
      <c r="M9" s="457">
        <v>0</v>
      </c>
      <c r="N9" s="457">
        <v>1</v>
      </c>
      <c r="O9" s="457">
        <v>1</v>
      </c>
      <c r="P9" s="457">
        <v>2</v>
      </c>
      <c r="Q9" s="457">
        <v>2</v>
      </c>
      <c r="R9" s="457">
        <v>3</v>
      </c>
      <c r="S9" s="458">
        <v>0</v>
      </c>
    </row>
    <row r="10" spans="1:19" ht="12" customHeight="1">
      <c r="A10" s="461"/>
      <c r="B10" s="462"/>
      <c r="C10" s="460" t="s">
        <v>398</v>
      </c>
      <c r="D10" s="457">
        <v>5</v>
      </c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>
        <v>1</v>
      </c>
      <c r="P10" s="457">
        <v>1</v>
      </c>
      <c r="Q10" s="457">
        <v>2</v>
      </c>
      <c r="R10" s="457">
        <v>1</v>
      </c>
      <c r="S10" s="458"/>
    </row>
    <row r="11" spans="1:19" ht="12" customHeight="1">
      <c r="A11" s="461"/>
      <c r="B11" s="462"/>
      <c r="C11" s="460" t="s">
        <v>400</v>
      </c>
      <c r="D11" s="463">
        <v>0</v>
      </c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8"/>
    </row>
    <row r="12" spans="1:19" ht="12" customHeight="1">
      <c r="A12" s="455"/>
      <c r="B12" s="459"/>
      <c r="C12" s="464" t="s">
        <v>401</v>
      </c>
      <c r="D12" s="457">
        <v>4</v>
      </c>
      <c r="E12" s="457"/>
      <c r="F12" s="457"/>
      <c r="G12" s="457"/>
      <c r="H12" s="457"/>
      <c r="I12" s="457"/>
      <c r="J12" s="457"/>
      <c r="K12" s="457"/>
      <c r="L12" s="457"/>
      <c r="M12" s="457"/>
      <c r="N12" s="457">
        <v>1</v>
      </c>
      <c r="O12" s="457"/>
      <c r="P12" s="457">
        <v>1</v>
      </c>
      <c r="Q12" s="457"/>
      <c r="R12" s="457">
        <v>2</v>
      </c>
      <c r="S12" s="458"/>
    </row>
    <row r="13" spans="1:19" ht="15" customHeight="1">
      <c r="A13" s="455"/>
      <c r="B13" s="465" t="s">
        <v>345</v>
      </c>
      <c r="C13" s="460"/>
      <c r="D13" s="457">
        <v>12</v>
      </c>
      <c r="E13" s="457">
        <v>0</v>
      </c>
      <c r="F13" s="457">
        <v>0</v>
      </c>
      <c r="G13" s="457">
        <v>0</v>
      </c>
      <c r="H13" s="457">
        <v>1</v>
      </c>
      <c r="I13" s="457">
        <v>0</v>
      </c>
      <c r="J13" s="457">
        <v>3</v>
      </c>
      <c r="K13" s="457">
        <v>0</v>
      </c>
      <c r="L13" s="457">
        <v>0</v>
      </c>
      <c r="M13" s="457">
        <v>0</v>
      </c>
      <c r="N13" s="457">
        <v>3</v>
      </c>
      <c r="O13" s="457">
        <v>2</v>
      </c>
      <c r="P13" s="457">
        <v>0</v>
      </c>
      <c r="Q13" s="457">
        <v>2</v>
      </c>
      <c r="R13" s="457">
        <v>1</v>
      </c>
      <c r="S13" s="458">
        <v>0</v>
      </c>
    </row>
    <row r="14" spans="1:19" ht="15" customHeight="1">
      <c r="A14" s="455"/>
      <c r="B14" s="466" t="s">
        <v>402</v>
      </c>
      <c r="C14" s="460" t="s">
        <v>403</v>
      </c>
      <c r="D14" s="457">
        <v>12</v>
      </c>
      <c r="E14" s="457"/>
      <c r="F14" s="457"/>
      <c r="G14" s="457"/>
      <c r="H14" s="457">
        <v>1</v>
      </c>
      <c r="I14" s="457"/>
      <c r="J14" s="457">
        <v>3</v>
      </c>
      <c r="K14" s="457"/>
      <c r="L14" s="457"/>
      <c r="M14" s="457"/>
      <c r="N14" s="457">
        <v>3</v>
      </c>
      <c r="O14" s="457">
        <v>2</v>
      </c>
      <c r="P14" s="457"/>
      <c r="Q14" s="457">
        <v>2</v>
      </c>
      <c r="R14" s="457">
        <v>1</v>
      </c>
      <c r="S14" s="458"/>
    </row>
    <row r="15" spans="1:19" ht="15" customHeight="1">
      <c r="A15" s="455"/>
      <c r="B15" s="467" t="s">
        <v>404</v>
      </c>
      <c r="C15" s="460" t="s">
        <v>598</v>
      </c>
      <c r="D15" s="457">
        <v>0</v>
      </c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8"/>
    </row>
    <row r="16" spans="1:19" ht="15" customHeight="1">
      <c r="A16" s="455"/>
      <c r="B16" s="466" t="s">
        <v>405</v>
      </c>
      <c r="C16" s="460" t="s">
        <v>403</v>
      </c>
      <c r="D16" s="457">
        <v>0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8"/>
    </row>
    <row r="17" spans="1:19" ht="15" customHeight="1">
      <c r="A17" s="455"/>
      <c r="B17" s="467" t="s">
        <v>406</v>
      </c>
      <c r="C17" s="460" t="s">
        <v>598</v>
      </c>
      <c r="D17" s="457">
        <v>0</v>
      </c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8"/>
    </row>
    <row r="18" spans="1:19" ht="15" customHeight="1">
      <c r="A18" s="461"/>
      <c r="B18" s="470" t="s">
        <v>599</v>
      </c>
      <c r="C18" s="471"/>
      <c r="D18" s="457">
        <v>44</v>
      </c>
      <c r="E18" s="457">
        <v>0</v>
      </c>
      <c r="F18" s="457">
        <v>0</v>
      </c>
      <c r="G18" s="457">
        <v>0</v>
      </c>
      <c r="H18" s="457">
        <v>0</v>
      </c>
      <c r="I18" s="457">
        <v>4</v>
      </c>
      <c r="J18" s="457">
        <v>7</v>
      </c>
      <c r="K18" s="457">
        <v>2</v>
      </c>
      <c r="L18" s="457">
        <v>5</v>
      </c>
      <c r="M18" s="457">
        <v>1</v>
      </c>
      <c r="N18" s="457">
        <v>10</v>
      </c>
      <c r="O18" s="457">
        <v>1</v>
      </c>
      <c r="P18" s="457">
        <v>4</v>
      </c>
      <c r="Q18" s="457">
        <v>4</v>
      </c>
      <c r="R18" s="457">
        <v>6</v>
      </c>
      <c r="S18" s="458">
        <v>0</v>
      </c>
    </row>
    <row r="19" spans="1:19" ht="15" customHeight="1">
      <c r="A19" s="455"/>
      <c r="B19" s="466" t="s">
        <v>402</v>
      </c>
      <c r="C19" s="460" t="s">
        <v>407</v>
      </c>
      <c r="D19" s="457">
        <v>14</v>
      </c>
      <c r="E19" s="457"/>
      <c r="F19" s="457"/>
      <c r="G19" s="457"/>
      <c r="H19" s="457"/>
      <c r="I19" s="457">
        <v>1</v>
      </c>
      <c r="J19" s="457">
        <v>3</v>
      </c>
      <c r="K19" s="457"/>
      <c r="L19" s="457">
        <v>1</v>
      </c>
      <c r="M19" s="457"/>
      <c r="N19" s="457">
        <v>4</v>
      </c>
      <c r="O19" s="457"/>
      <c r="P19" s="457">
        <v>2</v>
      </c>
      <c r="Q19" s="457">
        <v>3</v>
      </c>
      <c r="R19" s="457"/>
      <c r="S19" s="458"/>
    </row>
    <row r="20" spans="1:19" ht="15" customHeight="1">
      <c r="A20" s="461"/>
      <c r="B20" s="467" t="s">
        <v>404</v>
      </c>
      <c r="C20" s="471" t="s">
        <v>598</v>
      </c>
      <c r="D20" s="457">
        <v>19</v>
      </c>
      <c r="E20" s="457"/>
      <c r="F20" s="457"/>
      <c r="G20" s="457"/>
      <c r="H20" s="457"/>
      <c r="I20" s="457">
        <v>3</v>
      </c>
      <c r="J20" s="457">
        <v>3</v>
      </c>
      <c r="K20" s="457">
        <v>2</v>
      </c>
      <c r="L20" s="457">
        <v>3</v>
      </c>
      <c r="M20" s="457"/>
      <c r="N20" s="457">
        <v>3</v>
      </c>
      <c r="O20" s="457">
        <v>1</v>
      </c>
      <c r="P20" s="457">
        <v>2</v>
      </c>
      <c r="Q20" s="457">
        <v>1</v>
      </c>
      <c r="R20" s="457">
        <v>1</v>
      </c>
      <c r="S20" s="458"/>
    </row>
    <row r="21" spans="1:19" ht="15" customHeight="1">
      <c r="A21" s="455"/>
      <c r="B21" s="466" t="s">
        <v>405</v>
      </c>
      <c r="C21" s="460" t="s">
        <v>407</v>
      </c>
      <c r="D21" s="457">
        <v>1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>
        <v>1</v>
      </c>
      <c r="S21" s="458"/>
    </row>
    <row r="22" spans="1:19" ht="15" customHeight="1">
      <c r="A22" s="461"/>
      <c r="B22" s="467" t="s">
        <v>406</v>
      </c>
      <c r="C22" s="471" t="s">
        <v>598</v>
      </c>
      <c r="D22" s="457">
        <v>10</v>
      </c>
      <c r="E22" s="457"/>
      <c r="F22" s="457"/>
      <c r="G22" s="457"/>
      <c r="H22" s="457"/>
      <c r="I22" s="457"/>
      <c r="J22" s="457">
        <v>1</v>
      </c>
      <c r="K22" s="457"/>
      <c r="L22" s="457">
        <v>1</v>
      </c>
      <c r="M22" s="457">
        <v>1</v>
      </c>
      <c r="N22" s="457">
        <v>3</v>
      </c>
      <c r="O22" s="457"/>
      <c r="P22" s="457"/>
      <c r="Q22" s="457"/>
      <c r="R22" s="457">
        <v>4</v>
      </c>
      <c r="S22" s="458"/>
    </row>
    <row r="23" spans="1:19" ht="15" customHeight="1">
      <c r="A23" s="455"/>
      <c r="B23" s="3" t="s">
        <v>22</v>
      </c>
      <c r="C23" s="460"/>
      <c r="D23" s="457">
        <v>0</v>
      </c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8"/>
    </row>
    <row r="24" spans="1:19" ht="9.75" customHeight="1">
      <c r="A24" s="455"/>
      <c r="B24" s="3"/>
      <c r="C24" s="460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8"/>
    </row>
    <row r="25" spans="1:19" s="295" customFormat="1" ht="15" customHeight="1">
      <c r="A25" s="472" t="s">
        <v>141</v>
      </c>
      <c r="B25" s="473"/>
      <c r="C25" s="474"/>
      <c r="D25" s="315">
        <v>10779</v>
      </c>
      <c r="E25" s="315">
        <v>183</v>
      </c>
      <c r="F25" s="315">
        <v>345</v>
      </c>
      <c r="G25" s="315">
        <v>191</v>
      </c>
      <c r="H25" s="315">
        <v>445</v>
      </c>
      <c r="I25" s="315">
        <v>507</v>
      </c>
      <c r="J25" s="315">
        <v>1168</v>
      </c>
      <c r="K25" s="315">
        <v>1141</v>
      </c>
      <c r="L25" s="315">
        <v>1677</v>
      </c>
      <c r="M25" s="315">
        <v>1525</v>
      </c>
      <c r="N25" s="315">
        <v>1499</v>
      </c>
      <c r="O25" s="315">
        <v>572</v>
      </c>
      <c r="P25" s="315">
        <v>562</v>
      </c>
      <c r="Q25" s="315">
        <v>479</v>
      </c>
      <c r="R25" s="315">
        <v>485</v>
      </c>
      <c r="S25" s="454">
        <v>0</v>
      </c>
    </row>
    <row r="26" spans="1:19" ht="15" customHeight="1">
      <c r="A26" s="455"/>
      <c r="B26" s="3" t="s">
        <v>397</v>
      </c>
      <c r="C26" s="460"/>
      <c r="D26" s="457">
        <v>713</v>
      </c>
      <c r="E26" s="457">
        <v>34</v>
      </c>
      <c r="F26" s="457">
        <v>140</v>
      </c>
      <c r="G26" s="457">
        <v>27</v>
      </c>
      <c r="H26" s="457">
        <v>20</v>
      </c>
      <c r="I26" s="457">
        <v>9</v>
      </c>
      <c r="J26" s="457">
        <v>26</v>
      </c>
      <c r="K26" s="457">
        <v>16</v>
      </c>
      <c r="L26" s="457">
        <v>40</v>
      </c>
      <c r="M26" s="457">
        <v>44</v>
      </c>
      <c r="N26" s="457">
        <v>91</v>
      </c>
      <c r="O26" s="457">
        <v>40</v>
      </c>
      <c r="P26" s="457">
        <v>52</v>
      </c>
      <c r="Q26" s="457">
        <v>76</v>
      </c>
      <c r="R26" s="457">
        <v>98</v>
      </c>
      <c r="S26" s="458">
        <v>0</v>
      </c>
    </row>
    <row r="27" spans="1:19" ht="12" customHeight="1">
      <c r="A27" s="455"/>
      <c r="B27" s="459"/>
      <c r="C27" s="460" t="s">
        <v>398</v>
      </c>
      <c r="D27" s="457">
        <v>425</v>
      </c>
      <c r="E27" s="457">
        <v>22</v>
      </c>
      <c r="F27" s="457">
        <v>109</v>
      </c>
      <c r="G27" s="457">
        <v>17</v>
      </c>
      <c r="H27" s="457">
        <v>6</v>
      </c>
      <c r="I27" s="457">
        <v>4</v>
      </c>
      <c r="J27" s="457">
        <v>13</v>
      </c>
      <c r="K27" s="457">
        <v>8</v>
      </c>
      <c r="L27" s="457">
        <v>16</v>
      </c>
      <c r="M27" s="457">
        <v>18</v>
      </c>
      <c r="N27" s="457">
        <v>56</v>
      </c>
      <c r="O27" s="457">
        <v>26</v>
      </c>
      <c r="P27" s="457">
        <v>24</v>
      </c>
      <c r="Q27" s="457">
        <v>46</v>
      </c>
      <c r="R27" s="457">
        <v>60</v>
      </c>
      <c r="S27" s="458"/>
    </row>
    <row r="28" spans="1:19" ht="12" customHeight="1">
      <c r="A28" s="455"/>
      <c r="B28" s="459"/>
      <c r="C28" s="460" t="s">
        <v>399</v>
      </c>
      <c r="D28" s="457">
        <v>288</v>
      </c>
      <c r="E28" s="457">
        <v>12</v>
      </c>
      <c r="F28" s="457">
        <v>31</v>
      </c>
      <c r="G28" s="457">
        <v>10</v>
      </c>
      <c r="H28" s="457">
        <v>14</v>
      </c>
      <c r="I28" s="457">
        <v>5</v>
      </c>
      <c r="J28" s="457">
        <v>13</v>
      </c>
      <c r="K28" s="457">
        <v>8</v>
      </c>
      <c r="L28" s="457">
        <v>24</v>
      </c>
      <c r="M28" s="457">
        <v>26</v>
      </c>
      <c r="N28" s="457">
        <v>35</v>
      </c>
      <c r="O28" s="457">
        <v>14</v>
      </c>
      <c r="P28" s="457">
        <v>28</v>
      </c>
      <c r="Q28" s="457">
        <v>30</v>
      </c>
      <c r="R28" s="457">
        <v>38</v>
      </c>
      <c r="S28" s="458"/>
    </row>
    <row r="29" spans="1:19" ht="15" customHeight="1">
      <c r="A29" s="455"/>
      <c r="B29" s="3" t="s">
        <v>344</v>
      </c>
      <c r="C29" s="460"/>
      <c r="D29" s="457">
        <v>1080</v>
      </c>
      <c r="E29" s="457">
        <v>10</v>
      </c>
      <c r="F29" s="457">
        <v>89</v>
      </c>
      <c r="G29" s="457">
        <v>111</v>
      </c>
      <c r="H29" s="457">
        <v>284</v>
      </c>
      <c r="I29" s="457">
        <v>38</v>
      </c>
      <c r="J29" s="457">
        <v>35</v>
      </c>
      <c r="K29" s="457">
        <v>30</v>
      </c>
      <c r="L29" s="457">
        <v>39</v>
      </c>
      <c r="M29" s="457">
        <v>47</v>
      </c>
      <c r="N29" s="457">
        <v>87</v>
      </c>
      <c r="O29" s="457">
        <v>59</v>
      </c>
      <c r="P29" s="457">
        <v>72</v>
      </c>
      <c r="Q29" s="457">
        <v>80</v>
      </c>
      <c r="R29" s="457">
        <v>99</v>
      </c>
      <c r="S29" s="458">
        <v>0</v>
      </c>
    </row>
    <row r="30" spans="1:19" ht="12" customHeight="1">
      <c r="A30" s="461"/>
      <c r="B30" s="462"/>
      <c r="C30" s="460" t="s">
        <v>398</v>
      </c>
      <c r="D30" s="457">
        <v>130</v>
      </c>
      <c r="E30" s="457">
        <v>2</v>
      </c>
      <c r="F30" s="457">
        <v>17</v>
      </c>
      <c r="G30" s="457">
        <v>17</v>
      </c>
      <c r="H30" s="457">
        <v>33</v>
      </c>
      <c r="I30" s="457">
        <v>7</v>
      </c>
      <c r="J30" s="457">
        <v>1</v>
      </c>
      <c r="K30" s="457"/>
      <c r="L30" s="457">
        <v>1</v>
      </c>
      <c r="M30" s="457">
        <v>6</v>
      </c>
      <c r="N30" s="457">
        <v>9</v>
      </c>
      <c r="O30" s="457">
        <v>8</v>
      </c>
      <c r="P30" s="457">
        <v>5</v>
      </c>
      <c r="Q30" s="457">
        <v>8</v>
      </c>
      <c r="R30" s="457">
        <v>16</v>
      </c>
      <c r="S30" s="458"/>
    </row>
    <row r="31" spans="1:19" ht="12" customHeight="1">
      <c r="A31" s="461"/>
      <c r="B31" s="462"/>
      <c r="C31" s="460" t="s">
        <v>400</v>
      </c>
      <c r="D31" s="457">
        <v>67</v>
      </c>
      <c r="E31" s="457">
        <v>1</v>
      </c>
      <c r="F31" s="457">
        <v>14</v>
      </c>
      <c r="G31" s="457">
        <v>8</v>
      </c>
      <c r="H31" s="457">
        <v>16</v>
      </c>
      <c r="I31" s="457">
        <v>1</v>
      </c>
      <c r="J31" s="457">
        <v>2</v>
      </c>
      <c r="K31" s="457">
        <v>2</v>
      </c>
      <c r="L31" s="457">
        <v>2</v>
      </c>
      <c r="M31" s="457">
        <v>2</v>
      </c>
      <c r="N31" s="457">
        <v>3</v>
      </c>
      <c r="O31" s="457">
        <v>1</v>
      </c>
      <c r="P31" s="457">
        <v>5</v>
      </c>
      <c r="Q31" s="457">
        <v>4</v>
      </c>
      <c r="R31" s="457">
        <v>6</v>
      </c>
      <c r="S31" s="458"/>
    </row>
    <row r="32" spans="1:19" ht="12" customHeight="1">
      <c r="A32" s="455"/>
      <c r="B32" s="459"/>
      <c r="C32" s="460" t="s">
        <v>408</v>
      </c>
      <c r="D32" s="457">
        <v>883</v>
      </c>
      <c r="E32" s="457">
        <v>7</v>
      </c>
      <c r="F32" s="457">
        <v>58</v>
      </c>
      <c r="G32" s="457">
        <v>86</v>
      </c>
      <c r="H32" s="457">
        <v>235</v>
      </c>
      <c r="I32" s="457">
        <v>30</v>
      </c>
      <c r="J32" s="457">
        <v>32</v>
      </c>
      <c r="K32" s="457">
        <v>28</v>
      </c>
      <c r="L32" s="457">
        <v>36</v>
      </c>
      <c r="M32" s="457">
        <v>39</v>
      </c>
      <c r="N32" s="457">
        <v>75</v>
      </c>
      <c r="O32" s="457">
        <v>50</v>
      </c>
      <c r="P32" s="457">
        <v>62</v>
      </c>
      <c r="Q32" s="457">
        <v>68</v>
      </c>
      <c r="R32" s="457">
        <v>77</v>
      </c>
      <c r="S32" s="458"/>
    </row>
    <row r="33" spans="1:19" ht="15" customHeight="1">
      <c r="A33" s="455"/>
      <c r="B33" s="465" t="s">
        <v>345</v>
      </c>
      <c r="C33" s="460"/>
      <c r="D33" s="457">
        <v>716</v>
      </c>
      <c r="E33" s="457">
        <v>0</v>
      </c>
      <c r="F33" s="457">
        <v>0</v>
      </c>
      <c r="G33" s="457">
        <v>1</v>
      </c>
      <c r="H33" s="457">
        <v>30</v>
      </c>
      <c r="I33" s="457">
        <v>86</v>
      </c>
      <c r="J33" s="457">
        <v>85</v>
      </c>
      <c r="K33" s="457">
        <v>49</v>
      </c>
      <c r="L33" s="457">
        <v>56</v>
      </c>
      <c r="M33" s="457">
        <v>63</v>
      </c>
      <c r="N33" s="457">
        <v>73</v>
      </c>
      <c r="O33" s="457">
        <v>46</v>
      </c>
      <c r="P33" s="457">
        <v>71</v>
      </c>
      <c r="Q33" s="457">
        <v>68</v>
      </c>
      <c r="R33" s="457">
        <v>88</v>
      </c>
      <c r="S33" s="458">
        <v>0</v>
      </c>
    </row>
    <row r="34" spans="1:19" ht="15" customHeight="1">
      <c r="A34" s="455"/>
      <c r="B34" s="466" t="s">
        <v>402</v>
      </c>
      <c r="C34" s="460" t="s">
        <v>403</v>
      </c>
      <c r="D34" s="457">
        <v>686</v>
      </c>
      <c r="E34" s="457"/>
      <c r="F34" s="457"/>
      <c r="G34" s="457"/>
      <c r="H34" s="457">
        <v>22</v>
      </c>
      <c r="I34" s="457">
        <v>78</v>
      </c>
      <c r="J34" s="457">
        <v>83</v>
      </c>
      <c r="K34" s="457">
        <v>48</v>
      </c>
      <c r="L34" s="457">
        <v>55</v>
      </c>
      <c r="M34" s="457">
        <v>62</v>
      </c>
      <c r="N34" s="457">
        <v>71</v>
      </c>
      <c r="O34" s="457">
        <v>45</v>
      </c>
      <c r="P34" s="457">
        <v>68</v>
      </c>
      <c r="Q34" s="457">
        <v>66</v>
      </c>
      <c r="R34" s="457">
        <v>88</v>
      </c>
      <c r="S34" s="458"/>
    </row>
    <row r="35" spans="1:19" ht="15" customHeight="1">
      <c r="A35" s="455"/>
      <c r="B35" s="467" t="s">
        <v>404</v>
      </c>
      <c r="C35" s="460" t="s">
        <v>598</v>
      </c>
      <c r="D35" s="457">
        <v>14</v>
      </c>
      <c r="E35" s="457"/>
      <c r="F35" s="457"/>
      <c r="G35" s="457"/>
      <c r="H35" s="457">
        <v>2</v>
      </c>
      <c r="I35" s="457">
        <v>3</v>
      </c>
      <c r="J35" s="457">
        <v>1</v>
      </c>
      <c r="K35" s="457"/>
      <c r="L35" s="457">
        <v>1</v>
      </c>
      <c r="M35" s="457">
        <v>1</v>
      </c>
      <c r="N35" s="457">
        <v>2</v>
      </c>
      <c r="O35" s="457"/>
      <c r="P35" s="457">
        <v>3</v>
      </c>
      <c r="Q35" s="457">
        <v>1</v>
      </c>
      <c r="R35" s="457"/>
      <c r="S35" s="458"/>
    </row>
    <row r="36" spans="1:19" ht="15" customHeight="1">
      <c r="A36" s="455"/>
      <c r="B36" s="466" t="s">
        <v>405</v>
      </c>
      <c r="C36" s="460" t="s">
        <v>403</v>
      </c>
      <c r="D36" s="457">
        <v>14</v>
      </c>
      <c r="E36" s="457"/>
      <c r="F36" s="457"/>
      <c r="G36" s="457">
        <v>1</v>
      </c>
      <c r="H36" s="457">
        <v>5</v>
      </c>
      <c r="I36" s="457">
        <v>5</v>
      </c>
      <c r="J36" s="457"/>
      <c r="K36" s="457">
        <v>1</v>
      </c>
      <c r="L36" s="457"/>
      <c r="M36" s="457"/>
      <c r="N36" s="457"/>
      <c r="O36" s="457">
        <v>1</v>
      </c>
      <c r="P36" s="457"/>
      <c r="Q36" s="457">
        <v>1</v>
      </c>
      <c r="R36" s="457"/>
      <c r="S36" s="458"/>
    </row>
    <row r="37" spans="1:19" ht="15" customHeight="1">
      <c r="A37" s="455"/>
      <c r="B37" s="467" t="s">
        <v>406</v>
      </c>
      <c r="C37" s="460" t="s">
        <v>598</v>
      </c>
      <c r="D37" s="457">
        <v>2</v>
      </c>
      <c r="E37" s="457"/>
      <c r="F37" s="457"/>
      <c r="G37" s="457"/>
      <c r="H37" s="457">
        <v>1</v>
      </c>
      <c r="I37" s="457"/>
      <c r="J37" s="457">
        <v>1</v>
      </c>
      <c r="K37" s="457"/>
      <c r="L37" s="457"/>
      <c r="M37" s="457"/>
      <c r="N37" s="457"/>
      <c r="O37" s="457"/>
      <c r="P37" s="457"/>
      <c r="Q37" s="457"/>
      <c r="R37" s="457"/>
      <c r="S37" s="458"/>
    </row>
    <row r="38" spans="1:19" ht="15" customHeight="1">
      <c r="A38" s="461"/>
      <c r="B38" s="470" t="s">
        <v>599</v>
      </c>
      <c r="C38" s="471"/>
      <c r="D38" s="457">
        <v>8270</v>
      </c>
      <c r="E38" s="457">
        <v>139</v>
      </c>
      <c r="F38" s="457">
        <v>116</v>
      </c>
      <c r="G38" s="457">
        <v>52</v>
      </c>
      <c r="H38" s="457">
        <v>111</v>
      </c>
      <c r="I38" s="457">
        <v>374</v>
      </c>
      <c r="J38" s="457">
        <v>1022</v>
      </c>
      <c r="K38" s="457">
        <v>1046</v>
      </c>
      <c r="L38" s="457">
        <v>1542</v>
      </c>
      <c r="M38" s="457">
        <v>1371</v>
      </c>
      <c r="N38" s="457">
        <v>1248</v>
      </c>
      <c r="O38" s="457">
        <v>427</v>
      </c>
      <c r="P38" s="457">
        <v>367</v>
      </c>
      <c r="Q38" s="457">
        <v>255</v>
      </c>
      <c r="R38" s="457">
        <v>200</v>
      </c>
      <c r="S38" s="458">
        <v>0</v>
      </c>
    </row>
    <row r="39" spans="1:19" ht="15" customHeight="1">
      <c r="A39" s="455"/>
      <c r="B39" s="466" t="s">
        <v>402</v>
      </c>
      <c r="C39" s="460" t="s">
        <v>407</v>
      </c>
      <c r="D39" s="457">
        <v>5905</v>
      </c>
      <c r="E39" s="457"/>
      <c r="F39" s="457"/>
      <c r="G39" s="457"/>
      <c r="H39" s="457">
        <v>9</v>
      </c>
      <c r="I39" s="457">
        <v>212</v>
      </c>
      <c r="J39" s="457">
        <v>747</v>
      </c>
      <c r="K39" s="457">
        <v>810</v>
      </c>
      <c r="L39" s="457">
        <v>1277</v>
      </c>
      <c r="M39" s="457">
        <v>1139</v>
      </c>
      <c r="N39" s="457">
        <v>957</v>
      </c>
      <c r="O39" s="457">
        <v>292</v>
      </c>
      <c r="P39" s="457">
        <v>225</v>
      </c>
      <c r="Q39" s="457">
        <v>139</v>
      </c>
      <c r="R39" s="457">
        <v>98</v>
      </c>
      <c r="S39" s="458"/>
    </row>
    <row r="40" spans="1:19" ht="15" customHeight="1">
      <c r="A40" s="461"/>
      <c r="B40" s="467" t="s">
        <v>404</v>
      </c>
      <c r="C40" s="471" t="s">
        <v>598</v>
      </c>
      <c r="D40" s="457">
        <v>310</v>
      </c>
      <c r="E40" s="457"/>
      <c r="F40" s="457"/>
      <c r="G40" s="457"/>
      <c r="H40" s="457">
        <v>2</v>
      </c>
      <c r="I40" s="457">
        <v>32</v>
      </c>
      <c r="J40" s="457">
        <v>61</v>
      </c>
      <c r="K40" s="457">
        <v>51</v>
      </c>
      <c r="L40" s="457">
        <v>44</v>
      </c>
      <c r="M40" s="457">
        <v>41</v>
      </c>
      <c r="N40" s="457">
        <v>37</v>
      </c>
      <c r="O40" s="457">
        <v>11</v>
      </c>
      <c r="P40" s="457">
        <v>14</v>
      </c>
      <c r="Q40" s="457">
        <v>7</v>
      </c>
      <c r="R40" s="457">
        <v>10</v>
      </c>
      <c r="S40" s="458"/>
    </row>
    <row r="41" spans="1:19" ht="15" customHeight="1">
      <c r="A41" s="455"/>
      <c r="B41" s="466" t="s">
        <v>405</v>
      </c>
      <c r="C41" s="460" t="s">
        <v>407</v>
      </c>
      <c r="D41" s="457">
        <v>1320</v>
      </c>
      <c r="E41" s="457">
        <v>98</v>
      </c>
      <c r="F41" s="457">
        <v>41</v>
      </c>
      <c r="G41" s="457">
        <v>30</v>
      </c>
      <c r="H41" s="457">
        <v>64</v>
      </c>
      <c r="I41" s="457">
        <v>81</v>
      </c>
      <c r="J41" s="457">
        <v>144</v>
      </c>
      <c r="K41" s="457">
        <v>103</v>
      </c>
      <c r="L41" s="457">
        <v>144</v>
      </c>
      <c r="M41" s="457">
        <v>138</v>
      </c>
      <c r="N41" s="457">
        <v>193</v>
      </c>
      <c r="O41" s="457">
        <v>68</v>
      </c>
      <c r="P41" s="457">
        <v>89</v>
      </c>
      <c r="Q41" s="457">
        <v>76</v>
      </c>
      <c r="R41" s="457">
        <v>51</v>
      </c>
      <c r="S41" s="458"/>
    </row>
    <row r="42" spans="1:19" ht="15" customHeight="1">
      <c r="A42" s="461"/>
      <c r="B42" s="467" t="s">
        <v>406</v>
      </c>
      <c r="C42" s="471" t="s">
        <v>598</v>
      </c>
      <c r="D42" s="457">
        <v>735</v>
      </c>
      <c r="E42" s="457">
        <v>41</v>
      </c>
      <c r="F42" s="457">
        <v>75</v>
      </c>
      <c r="G42" s="457">
        <v>22</v>
      </c>
      <c r="H42" s="457">
        <v>36</v>
      </c>
      <c r="I42" s="457">
        <v>49</v>
      </c>
      <c r="J42" s="457">
        <v>70</v>
      </c>
      <c r="K42" s="457">
        <v>82</v>
      </c>
      <c r="L42" s="457">
        <v>77</v>
      </c>
      <c r="M42" s="457">
        <v>53</v>
      </c>
      <c r="N42" s="457">
        <v>61</v>
      </c>
      <c r="O42" s="457">
        <v>56</v>
      </c>
      <c r="P42" s="457">
        <v>39</v>
      </c>
      <c r="Q42" s="457">
        <v>33</v>
      </c>
      <c r="R42" s="457">
        <v>41</v>
      </c>
      <c r="S42" s="458"/>
    </row>
    <row r="43" spans="1:19" ht="15" customHeight="1">
      <c r="A43" s="475"/>
      <c r="B43" s="438" t="s">
        <v>22</v>
      </c>
      <c r="C43" s="476"/>
      <c r="D43" s="477">
        <v>0</v>
      </c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8"/>
    </row>
  </sheetData>
  <mergeCells count="6">
    <mergeCell ref="D3:D4"/>
    <mergeCell ref="H3:H4"/>
    <mergeCell ref="S3:S4"/>
    <mergeCell ref="L3:L4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9.00390625" defaultRowHeight="13.5"/>
  <cols>
    <col min="1" max="1" width="2.625" style="226" customWidth="1"/>
    <col min="2" max="2" width="10.25390625" style="226" customWidth="1"/>
    <col min="3" max="11" width="9.375" style="226" customWidth="1"/>
    <col min="12" max="16384" width="9.00390625" style="226" customWidth="1"/>
  </cols>
  <sheetData>
    <row r="2" ht="12">
      <c r="B2" s="2" t="s">
        <v>600</v>
      </c>
    </row>
    <row r="3" spans="2:11" ht="12">
      <c r="B3" s="257"/>
      <c r="C3" s="257"/>
      <c r="D3" s="257"/>
      <c r="E3" s="257"/>
      <c r="F3" s="257"/>
      <c r="G3" s="257"/>
      <c r="H3" s="257"/>
      <c r="I3" s="257"/>
      <c r="J3" s="257"/>
      <c r="K3" s="479"/>
    </row>
    <row r="4" spans="1:11" ht="13.5" customHeight="1">
      <c r="A4" s="228"/>
      <c r="B4" s="480" t="s">
        <v>409</v>
      </c>
      <c r="C4" s="519" t="s">
        <v>601</v>
      </c>
      <c r="D4" s="520"/>
      <c r="E4" s="521"/>
      <c r="F4" s="522" t="s">
        <v>410</v>
      </c>
      <c r="G4" s="520"/>
      <c r="H4" s="521"/>
      <c r="I4" s="522" t="s">
        <v>411</v>
      </c>
      <c r="J4" s="520"/>
      <c r="K4" s="523"/>
    </row>
    <row r="5" spans="1:11" ht="13.5" customHeight="1">
      <c r="A5" s="228"/>
      <c r="B5" s="481"/>
      <c r="C5" s="482" t="s">
        <v>602</v>
      </c>
      <c r="D5" s="482" t="s">
        <v>521</v>
      </c>
      <c r="E5" s="482" t="s">
        <v>526</v>
      </c>
      <c r="F5" s="482" t="s">
        <v>602</v>
      </c>
      <c r="G5" s="482" t="s">
        <v>521</v>
      </c>
      <c r="H5" s="482" t="s">
        <v>526</v>
      </c>
      <c r="I5" s="483" t="s">
        <v>602</v>
      </c>
      <c r="J5" s="483" t="s">
        <v>603</v>
      </c>
      <c r="K5" s="484" t="s">
        <v>526</v>
      </c>
    </row>
    <row r="6" spans="1:11" ht="13.5" customHeight="1">
      <c r="A6" s="228"/>
      <c r="B6" s="228"/>
      <c r="C6" s="485"/>
      <c r="D6" s="485"/>
      <c r="E6" s="485"/>
      <c r="F6" s="486"/>
      <c r="G6" s="486"/>
      <c r="H6" s="486"/>
      <c r="I6" s="487"/>
      <c r="J6" s="487"/>
      <c r="K6" s="488"/>
    </row>
    <row r="7" spans="1:11" s="492" customFormat="1" ht="13.5" customHeight="1">
      <c r="A7" s="489"/>
      <c r="B7" s="310" t="s">
        <v>0</v>
      </c>
      <c r="C7" s="490">
        <f aca="true" t="shared" si="0" ref="C7:K7">SUM(C9:C55)</f>
        <v>850363</v>
      </c>
      <c r="D7" s="490">
        <f>SUM(D9:D55)</f>
        <v>931934</v>
      </c>
      <c r="E7" s="490">
        <f t="shared" si="0"/>
        <v>947169</v>
      </c>
      <c r="F7" s="490">
        <f>SUM(F9:F55)</f>
        <v>9006</v>
      </c>
      <c r="G7" s="490">
        <f>SUM(G9:G55)</f>
        <v>9066</v>
      </c>
      <c r="H7" s="490">
        <f t="shared" si="0"/>
        <v>8747</v>
      </c>
      <c r="I7" s="491">
        <f>SUM(I9:I55)</f>
        <v>1050397</v>
      </c>
      <c r="J7" s="491">
        <f>SUM(J9:J55)</f>
        <v>1155697</v>
      </c>
      <c r="K7" s="489">
        <f t="shared" si="0"/>
        <v>1180955</v>
      </c>
    </row>
    <row r="8" spans="1:11" ht="9.75" customHeight="1">
      <c r="A8" s="228"/>
      <c r="B8" s="131"/>
      <c r="C8" s="485"/>
      <c r="D8" s="485"/>
      <c r="E8" s="485"/>
      <c r="F8" s="485"/>
      <c r="G8" s="485"/>
      <c r="H8" s="485"/>
      <c r="I8" s="493"/>
      <c r="J8" s="493"/>
      <c r="K8" s="228"/>
    </row>
    <row r="9" spans="1:11" ht="13.5" customHeight="1">
      <c r="A9" s="228"/>
      <c r="B9" s="131" t="s">
        <v>412</v>
      </c>
      <c r="C9" s="258">
        <v>29566</v>
      </c>
      <c r="D9" s="258">
        <v>30806</v>
      </c>
      <c r="E9" s="258">
        <v>30531</v>
      </c>
      <c r="F9" s="258">
        <v>536</v>
      </c>
      <c r="G9" s="258">
        <v>548</v>
      </c>
      <c r="H9" s="258">
        <v>516</v>
      </c>
      <c r="I9" s="493">
        <v>37733</v>
      </c>
      <c r="J9" s="493">
        <v>39523</v>
      </c>
      <c r="K9" s="228">
        <v>39281</v>
      </c>
    </row>
    <row r="10" spans="1:11" ht="13.5" customHeight="1">
      <c r="A10" s="228"/>
      <c r="B10" s="131" t="s">
        <v>413</v>
      </c>
      <c r="C10" s="258">
        <v>8744</v>
      </c>
      <c r="D10" s="258">
        <v>9191</v>
      </c>
      <c r="E10" s="258">
        <v>9450</v>
      </c>
      <c r="F10" s="258">
        <v>130</v>
      </c>
      <c r="G10" s="258">
        <v>128</v>
      </c>
      <c r="H10" s="258">
        <v>110</v>
      </c>
      <c r="I10" s="493">
        <v>10480</v>
      </c>
      <c r="J10" s="493">
        <v>11490</v>
      </c>
      <c r="K10" s="228">
        <v>11927</v>
      </c>
    </row>
    <row r="11" spans="1:11" ht="13.5" customHeight="1">
      <c r="A11" s="228"/>
      <c r="B11" s="131" t="s">
        <v>414</v>
      </c>
      <c r="C11" s="258">
        <v>5441</v>
      </c>
      <c r="D11" s="258">
        <v>6057</v>
      </c>
      <c r="E11" s="258">
        <v>5726</v>
      </c>
      <c r="F11" s="258">
        <v>128</v>
      </c>
      <c r="G11" s="258">
        <v>133</v>
      </c>
      <c r="H11" s="258">
        <v>149</v>
      </c>
      <c r="I11" s="493">
        <v>6837</v>
      </c>
      <c r="J11" s="493">
        <v>7565</v>
      </c>
      <c r="K11" s="228">
        <v>7142</v>
      </c>
    </row>
    <row r="12" spans="1:11" ht="13.5" customHeight="1">
      <c r="A12" s="228"/>
      <c r="B12" s="131" t="s">
        <v>415</v>
      </c>
      <c r="C12" s="258">
        <v>12232</v>
      </c>
      <c r="D12" s="258">
        <v>12789</v>
      </c>
      <c r="E12" s="258">
        <v>12651</v>
      </c>
      <c r="F12" s="258">
        <v>164</v>
      </c>
      <c r="G12" s="258">
        <v>177</v>
      </c>
      <c r="H12" s="258">
        <v>156</v>
      </c>
      <c r="I12" s="493">
        <v>15551</v>
      </c>
      <c r="J12" s="493">
        <v>16281</v>
      </c>
      <c r="K12" s="228">
        <v>16183</v>
      </c>
    </row>
    <row r="13" spans="1:11" ht="13.5" customHeight="1">
      <c r="A13" s="228"/>
      <c r="B13" s="131" t="s">
        <v>416</v>
      </c>
      <c r="C13" s="258">
        <v>4864</v>
      </c>
      <c r="D13" s="258">
        <v>5110</v>
      </c>
      <c r="E13" s="258">
        <v>5252</v>
      </c>
      <c r="F13" s="258">
        <v>102</v>
      </c>
      <c r="G13" s="258">
        <v>96</v>
      </c>
      <c r="H13" s="258">
        <v>75</v>
      </c>
      <c r="I13" s="493">
        <v>5839</v>
      </c>
      <c r="J13" s="493">
        <v>6149</v>
      </c>
      <c r="K13" s="228">
        <v>6579</v>
      </c>
    </row>
    <row r="14" spans="1:11" ht="13.5" customHeight="1">
      <c r="A14" s="228"/>
      <c r="B14" s="131" t="s">
        <v>245</v>
      </c>
      <c r="C14" s="258">
        <v>6332</v>
      </c>
      <c r="D14" s="258">
        <v>7253</v>
      </c>
      <c r="E14" s="258">
        <v>8546</v>
      </c>
      <c r="F14" s="258">
        <v>104</v>
      </c>
      <c r="G14" s="258">
        <v>91</v>
      </c>
      <c r="H14" s="258">
        <v>86</v>
      </c>
      <c r="I14" s="493">
        <v>7968</v>
      </c>
      <c r="J14" s="493">
        <v>9183</v>
      </c>
      <c r="K14" s="228">
        <v>10779</v>
      </c>
    </row>
    <row r="15" spans="1:11" ht="13.5" customHeight="1">
      <c r="A15" s="228"/>
      <c r="B15" s="131" t="s">
        <v>417</v>
      </c>
      <c r="C15" s="258">
        <v>13799</v>
      </c>
      <c r="D15" s="258">
        <v>14891</v>
      </c>
      <c r="E15" s="258">
        <v>15691</v>
      </c>
      <c r="F15" s="258">
        <v>171</v>
      </c>
      <c r="G15" s="258">
        <v>192</v>
      </c>
      <c r="H15" s="258">
        <v>210</v>
      </c>
      <c r="I15" s="493">
        <v>16479</v>
      </c>
      <c r="J15" s="493">
        <v>18853</v>
      </c>
      <c r="K15" s="228">
        <v>20067</v>
      </c>
    </row>
    <row r="16" spans="1:11" ht="13.5" customHeight="1">
      <c r="A16" s="228"/>
      <c r="B16" s="131" t="s">
        <v>418</v>
      </c>
      <c r="C16" s="258">
        <v>23869</v>
      </c>
      <c r="D16" s="258">
        <v>25429</v>
      </c>
      <c r="E16" s="258">
        <v>25154</v>
      </c>
      <c r="F16" s="258">
        <v>357</v>
      </c>
      <c r="G16" s="258">
        <v>328</v>
      </c>
      <c r="H16" s="258">
        <v>344</v>
      </c>
      <c r="I16" s="493">
        <v>30512</v>
      </c>
      <c r="J16" s="493">
        <v>32613</v>
      </c>
      <c r="K16" s="228">
        <v>32264</v>
      </c>
    </row>
    <row r="17" spans="1:11" ht="13.5" customHeight="1">
      <c r="A17" s="228"/>
      <c r="B17" s="131" t="s">
        <v>419</v>
      </c>
      <c r="C17" s="258">
        <v>14398</v>
      </c>
      <c r="D17" s="258">
        <v>15437</v>
      </c>
      <c r="E17" s="258">
        <v>15699</v>
      </c>
      <c r="F17" s="258">
        <v>211</v>
      </c>
      <c r="G17" s="258">
        <v>220</v>
      </c>
      <c r="H17" s="258">
        <v>191</v>
      </c>
      <c r="I17" s="493">
        <v>18437</v>
      </c>
      <c r="J17" s="493">
        <v>19923</v>
      </c>
      <c r="K17" s="228">
        <v>20444</v>
      </c>
    </row>
    <row r="18" spans="1:11" ht="13.5" customHeight="1">
      <c r="A18" s="228"/>
      <c r="B18" s="131" t="s">
        <v>420</v>
      </c>
      <c r="C18" s="258">
        <v>18357</v>
      </c>
      <c r="D18" s="258">
        <v>20643</v>
      </c>
      <c r="E18" s="258">
        <v>19186</v>
      </c>
      <c r="F18" s="258">
        <v>194</v>
      </c>
      <c r="G18" s="258">
        <v>185</v>
      </c>
      <c r="H18" s="258">
        <v>180</v>
      </c>
      <c r="I18" s="493">
        <v>23795</v>
      </c>
      <c r="J18" s="493">
        <v>27038</v>
      </c>
      <c r="K18" s="228">
        <v>25070</v>
      </c>
    </row>
    <row r="19" spans="1:11" ht="13.5" customHeight="1">
      <c r="A19" s="228"/>
      <c r="B19" s="131" t="s">
        <v>421</v>
      </c>
      <c r="C19" s="258">
        <v>43837</v>
      </c>
      <c r="D19" s="258">
        <v>50441</v>
      </c>
      <c r="E19" s="258">
        <v>52264</v>
      </c>
      <c r="F19" s="258">
        <v>410</v>
      </c>
      <c r="G19" s="258">
        <v>389</v>
      </c>
      <c r="H19" s="258">
        <v>378</v>
      </c>
      <c r="I19" s="493">
        <v>54788</v>
      </c>
      <c r="J19" s="493">
        <v>63333</v>
      </c>
      <c r="K19" s="228">
        <v>65313</v>
      </c>
    </row>
    <row r="20" spans="1:11" ht="13.5" customHeight="1">
      <c r="A20" s="228"/>
      <c r="B20" s="131" t="s">
        <v>422</v>
      </c>
      <c r="C20" s="258">
        <v>33907</v>
      </c>
      <c r="D20" s="258">
        <v>37979</v>
      </c>
      <c r="E20" s="258">
        <v>37650</v>
      </c>
      <c r="F20" s="258">
        <v>422</v>
      </c>
      <c r="G20" s="258">
        <v>416</v>
      </c>
      <c r="H20" s="258">
        <v>390</v>
      </c>
      <c r="I20" s="493">
        <v>43442</v>
      </c>
      <c r="J20" s="493">
        <v>48325</v>
      </c>
      <c r="K20" s="228">
        <v>48182</v>
      </c>
    </row>
    <row r="21" spans="1:11" ht="13.5" customHeight="1">
      <c r="A21" s="228"/>
      <c r="B21" s="131" t="s">
        <v>423</v>
      </c>
      <c r="C21" s="258">
        <v>74211</v>
      </c>
      <c r="D21" s="258">
        <v>91380</v>
      </c>
      <c r="E21" s="258">
        <v>90012</v>
      </c>
      <c r="F21" s="258">
        <v>398</v>
      </c>
      <c r="G21" s="258">
        <v>413</v>
      </c>
      <c r="H21" s="258">
        <v>359</v>
      </c>
      <c r="I21" s="493">
        <v>86058</v>
      </c>
      <c r="J21" s="493">
        <v>105073</v>
      </c>
      <c r="K21" s="228">
        <v>103272</v>
      </c>
    </row>
    <row r="22" spans="1:11" ht="13.5" customHeight="1">
      <c r="A22" s="228"/>
      <c r="B22" s="131" t="s">
        <v>424</v>
      </c>
      <c r="C22" s="258">
        <v>64907</v>
      </c>
      <c r="D22" s="258">
        <v>69788</v>
      </c>
      <c r="E22" s="258">
        <v>69097</v>
      </c>
      <c r="F22" s="258">
        <v>336</v>
      </c>
      <c r="G22" s="258">
        <v>307</v>
      </c>
      <c r="H22" s="258">
        <v>324</v>
      </c>
      <c r="I22" s="493">
        <v>79284</v>
      </c>
      <c r="J22" s="493">
        <v>85172</v>
      </c>
      <c r="K22" s="228">
        <v>84452</v>
      </c>
    </row>
    <row r="23" spans="1:11" ht="13.5" customHeight="1">
      <c r="A23" s="228"/>
      <c r="B23" s="131" t="s">
        <v>425</v>
      </c>
      <c r="C23" s="258">
        <v>13734</v>
      </c>
      <c r="D23" s="258">
        <v>14799</v>
      </c>
      <c r="E23" s="258">
        <v>15009</v>
      </c>
      <c r="F23" s="258">
        <v>221</v>
      </c>
      <c r="G23" s="258">
        <v>228</v>
      </c>
      <c r="H23" s="258">
        <v>227</v>
      </c>
      <c r="I23" s="493">
        <v>17283</v>
      </c>
      <c r="J23" s="493">
        <v>18257</v>
      </c>
      <c r="K23" s="228">
        <v>18868</v>
      </c>
    </row>
    <row r="24" spans="1:11" ht="13.5" customHeight="1">
      <c r="A24" s="228"/>
      <c r="B24" s="131" t="s">
        <v>426</v>
      </c>
      <c r="C24" s="258">
        <v>7788</v>
      </c>
      <c r="D24" s="258">
        <v>8331</v>
      </c>
      <c r="E24" s="258">
        <v>8211</v>
      </c>
      <c r="F24" s="258">
        <v>99</v>
      </c>
      <c r="G24" s="258">
        <v>92</v>
      </c>
      <c r="H24" s="258">
        <v>88</v>
      </c>
      <c r="I24" s="493">
        <v>9225</v>
      </c>
      <c r="J24" s="493">
        <v>9954</v>
      </c>
      <c r="K24" s="228">
        <v>9902</v>
      </c>
    </row>
    <row r="25" spans="1:11" ht="13.5" customHeight="1">
      <c r="A25" s="228"/>
      <c r="B25" s="131" t="s">
        <v>427</v>
      </c>
      <c r="C25" s="258">
        <v>9250</v>
      </c>
      <c r="D25" s="258">
        <v>9645</v>
      </c>
      <c r="E25" s="258">
        <v>9523</v>
      </c>
      <c r="F25" s="258">
        <v>100</v>
      </c>
      <c r="G25" s="258">
        <v>98</v>
      </c>
      <c r="H25" s="258">
        <v>108</v>
      </c>
      <c r="I25" s="493">
        <v>11443</v>
      </c>
      <c r="J25" s="493">
        <v>11952</v>
      </c>
      <c r="K25" s="228">
        <v>11894</v>
      </c>
    </row>
    <row r="26" spans="1:11" ht="13.5" customHeight="1">
      <c r="A26" s="228"/>
      <c r="B26" s="131" t="s">
        <v>428</v>
      </c>
      <c r="C26" s="258">
        <v>5117</v>
      </c>
      <c r="D26" s="258">
        <v>5379</v>
      </c>
      <c r="E26" s="258">
        <v>5496</v>
      </c>
      <c r="F26" s="258">
        <v>101</v>
      </c>
      <c r="G26" s="258">
        <v>90</v>
      </c>
      <c r="H26" s="258">
        <v>61</v>
      </c>
      <c r="I26" s="493">
        <v>6239</v>
      </c>
      <c r="J26" s="493">
        <v>6652</v>
      </c>
      <c r="K26" s="228">
        <v>6720</v>
      </c>
    </row>
    <row r="27" spans="1:11" ht="13.5" customHeight="1">
      <c r="A27" s="228"/>
      <c r="B27" s="131" t="s">
        <v>429</v>
      </c>
      <c r="C27" s="258">
        <v>6636</v>
      </c>
      <c r="D27" s="258">
        <v>7525</v>
      </c>
      <c r="E27" s="258">
        <v>7489</v>
      </c>
      <c r="F27" s="258">
        <v>83</v>
      </c>
      <c r="G27" s="258">
        <v>81</v>
      </c>
      <c r="H27" s="258">
        <v>97</v>
      </c>
      <c r="I27" s="493">
        <v>8779</v>
      </c>
      <c r="J27" s="493">
        <v>9934</v>
      </c>
      <c r="K27" s="228">
        <v>9877</v>
      </c>
    </row>
    <row r="28" spans="1:11" ht="13.5" customHeight="1">
      <c r="A28" s="228"/>
      <c r="B28" s="131" t="s">
        <v>430</v>
      </c>
      <c r="C28" s="258">
        <v>13978</v>
      </c>
      <c r="D28" s="258">
        <v>14478</v>
      </c>
      <c r="E28" s="258">
        <v>14580</v>
      </c>
      <c r="F28" s="258">
        <v>213</v>
      </c>
      <c r="G28" s="258">
        <v>196</v>
      </c>
      <c r="H28" s="258">
        <v>198</v>
      </c>
      <c r="I28" s="493">
        <v>18275</v>
      </c>
      <c r="J28" s="493">
        <v>19030</v>
      </c>
      <c r="K28" s="228">
        <v>19332</v>
      </c>
    </row>
    <row r="29" spans="1:11" ht="13.5" customHeight="1">
      <c r="A29" s="228"/>
      <c r="B29" s="131" t="s">
        <v>431</v>
      </c>
      <c r="C29" s="258">
        <v>13681</v>
      </c>
      <c r="D29" s="258">
        <v>14818</v>
      </c>
      <c r="E29" s="258">
        <v>14589</v>
      </c>
      <c r="F29" s="258">
        <v>202</v>
      </c>
      <c r="G29" s="258">
        <v>222</v>
      </c>
      <c r="H29" s="258">
        <v>224</v>
      </c>
      <c r="I29" s="493">
        <v>18780</v>
      </c>
      <c r="J29" s="493">
        <v>20212</v>
      </c>
      <c r="K29" s="228">
        <v>20077</v>
      </c>
    </row>
    <row r="30" spans="1:11" ht="13.5" customHeight="1">
      <c r="A30" s="228"/>
      <c r="B30" s="131" t="s">
        <v>432</v>
      </c>
      <c r="C30" s="258">
        <v>35215</v>
      </c>
      <c r="D30" s="258">
        <v>39030</v>
      </c>
      <c r="E30" s="258">
        <v>42374</v>
      </c>
      <c r="F30" s="258">
        <v>359</v>
      </c>
      <c r="G30" s="258">
        <v>308</v>
      </c>
      <c r="H30" s="258">
        <v>307</v>
      </c>
      <c r="I30" s="493">
        <v>44819</v>
      </c>
      <c r="J30" s="493">
        <v>49837</v>
      </c>
      <c r="K30" s="228">
        <v>54295</v>
      </c>
    </row>
    <row r="31" spans="1:11" ht="13.5" customHeight="1">
      <c r="A31" s="228"/>
      <c r="B31" s="131" t="s">
        <v>433</v>
      </c>
      <c r="C31" s="258">
        <v>50287</v>
      </c>
      <c r="D31" s="258">
        <v>54473</v>
      </c>
      <c r="E31" s="258">
        <v>56864</v>
      </c>
      <c r="F31" s="258">
        <v>375</v>
      </c>
      <c r="G31" s="258">
        <v>443</v>
      </c>
      <c r="H31" s="258">
        <v>403</v>
      </c>
      <c r="I31" s="493">
        <v>60682</v>
      </c>
      <c r="J31" s="493">
        <v>66874</v>
      </c>
      <c r="K31" s="228">
        <v>70532</v>
      </c>
    </row>
    <row r="32" spans="1:11" ht="13.5" customHeight="1">
      <c r="A32" s="228"/>
      <c r="B32" s="131" t="s">
        <v>434</v>
      </c>
      <c r="C32" s="258">
        <v>11333</v>
      </c>
      <c r="D32" s="258">
        <v>12170</v>
      </c>
      <c r="E32" s="258">
        <v>12467</v>
      </c>
      <c r="F32" s="258">
        <v>204</v>
      </c>
      <c r="G32" s="258">
        <v>213</v>
      </c>
      <c r="H32" s="258">
        <v>221</v>
      </c>
      <c r="I32" s="493">
        <v>14762</v>
      </c>
      <c r="J32" s="493">
        <v>15973</v>
      </c>
      <c r="K32" s="228">
        <v>16336</v>
      </c>
    </row>
    <row r="33" spans="1:11" ht="13.5" customHeight="1">
      <c r="A33" s="228"/>
      <c r="B33" s="131" t="s">
        <v>435</v>
      </c>
      <c r="C33" s="258">
        <v>8764</v>
      </c>
      <c r="D33" s="258">
        <v>9519</v>
      </c>
      <c r="E33" s="258">
        <v>9846</v>
      </c>
      <c r="F33" s="258">
        <v>141</v>
      </c>
      <c r="G33" s="258">
        <v>126</v>
      </c>
      <c r="H33" s="258">
        <v>145</v>
      </c>
      <c r="I33" s="493">
        <v>11491</v>
      </c>
      <c r="J33" s="493">
        <v>12731</v>
      </c>
      <c r="K33" s="228">
        <v>13149</v>
      </c>
    </row>
    <row r="34" spans="1:11" ht="13.5" customHeight="1">
      <c r="A34" s="228"/>
      <c r="B34" s="131" t="s">
        <v>436</v>
      </c>
      <c r="C34" s="258">
        <v>18447</v>
      </c>
      <c r="D34" s="258">
        <v>19360</v>
      </c>
      <c r="E34" s="258">
        <v>19523</v>
      </c>
      <c r="F34" s="258">
        <v>153</v>
      </c>
      <c r="G34" s="258">
        <v>181</v>
      </c>
      <c r="H34" s="258">
        <v>164</v>
      </c>
      <c r="I34" s="493">
        <v>22787</v>
      </c>
      <c r="J34" s="493">
        <v>23971</v>
      </c>
      <c r="K34" s="228">
        <v>24311</v>
      </c>
    </row>
    <row r="35" spans="1:11" ht="13.5" customHeight="1">
      <c r="A35" s="228"/>
      <c r="B35" s="131" t="s">
        <v>437</v>
      </c>
      <c r="C35" s="258">
        <v>58505</v>
      </c>
      <c r="D35" s="258">
        <v>63272</v>
      </c>
      <c r="E35" s="258">
        <v>63671</v>
      </c>
      <c r="F35" s="258">
        <v>367</v>
      </c>
      <c r="G35" s="258">
        <v>369</v>
      </c>
      <c r="H35" s="258">
        <v>327</v>
      </c>
      <c r="I35" s="493">
        <v>70014</v>
      </c>
      <c r="J35" s="493">
        <v>75765</v>
      </c>
      <c r="K35" s="228">
        <v>76595</v>
      </c>
    </row>
    <row r="36" spans="1:11" ht="13.5" customHeight="1">
      <c r="A36" s="228"/>
      <c r="B36" s="131" t="s">
        <v>438</v>
      </c>
      <c r="C36" s="258">
        <v>37194</v>
      </c>
      <c r="D36" s="258">
        <v>40278</v>
      </c>
      <c r="E36" s="258">
        <v>42719</v>
      </c>
      <c r="F36" s="258">
        <v>309</v>
      </c>
      <c r="G36" s="258">
        <v>341</v>
      </c>
      <c r="H36" s="258">
        <v>336</v>
      </c>
      <c r="I36" s="493">
        <v>45639</v>
      </c>
      <c r="J36" s="493">
        <v>49398</v>
      </c>
      <c r="K36" s="228">
        <v>52988</v>
      </c>
    </row>
    <row r="37" spans="1:11" ht="13.5" customHeight="1">
      <c r="A37" s="228"/>
      <c r="B37" s="131" t="s">
        <v>439</v>
      </c>
      <c r="C37" s="258">
        <v>8730</v>
      </c>
      <c r="D37" s="258">
        <v>9005</v>
      </c>
      <c r="E37" s="258">
        <v>9466</v>
      </c>
      <c r="F37" s="258">
        <v>94</v>
      </c>
      <c r="G37" s="258">
        <v>100</v>
      </c>
      <c r="H37" s="258">
        <v>90</v>
      </c>
      <c r="I37" s="493">
        <v>10176</v>
      </c>
      <c r="J37" s="493">
        <v>10430</v>
      </c>
      <c r="K37" s="228">
        <v>10842</v>
      </c>
    </row>
    <row r="38" spans="1:11" ht="13.5" customHeight="1">
      <c r="A38" s="228"/>
      <c r="B38" s="131" t="s">
        <v>440</v>
      </c>
      <c r="C38" s="258">
        <v>8563</v>
      </c>
      <c r="D38" s="258">
        <v>8946</v>
      </c>
      <c r="E38" s="258">
        <v>9228</v>
      </c>
      <c r="F38" s="258">
        <v>96</v>
      </c>
      <c r="G38" s="258">
        <v>100</v>
      </c>
      <c r="H38" s="258">
        <v>97</v>
      </c>
      <c r="I38" s="493">
        <v>10422</v>
      </c>
      <c r="J38" s="493">
        <v>10933</v>
      </c>
      <c r="K38" s="228">
        <v>11433</v>
      </c>
    </row>
    <row r="39" spans="1:11" ht="13.5" customHeight="1">
      <c r="A39" s="228"/>
      <c r="B39" s="131" t="s">
        <v>441</v>
      </c>
      <c r="C39" s="258">
        <v>2677</v>
      </c>
      <c r="D39" s="258">
        <v>3074</v>
      </c>
      <c r="E39" s="258">
        <v>3172</v>
      </c>
      <c r="F39" s="258">
        <v>58</v>
      </c>
      <c r="G39" s="258">
        <v>55</v>
      </c>
      <c r="H39" s="258">
        <v>61</v>
      </c>
      <c r="I39" s="493">
        <v>3413</v>
      </c>
      <c r="J39" s="493">
        <v>3943</v>
      </c>
      <c r="K39" s="228">
        <v>4152</v>
      </c>
    </row>
    <row r="40" spans="1:11" ht="13.5" customHeight="1">
      <c r="A40" s="228"/>
      <c r="B40" s="131" t="s">
        <v>442</v>
      </c>
      <c r="C40" s="258">
        <v>3119</v>
      </c>
      <c r="D40" s="258">
        <v>3290</v>
      </c>
      <c r="E40" s="258">
        <v>3376</v>
      </c>
      <c r="F40" s="258">
        <v>73</v>
      </c>
      <c r="G40" s="258">
        <v>74</v>
      </c>
      <c r="H40" s="258">
        <v>72</v>
      </c>
      <c r="I40" s="493">
        <v>3641</v>
      </c>
      <c r="J40" s="493">
        <v>3870</v>
      </c>
      <c r="K40" s="228">
        <v>3899</v>
      </c>
    </row>
    <row r="41" spans="1:11" ht="13.5" customHeight="1">
      <c r="A41" s="228"/>
      <c r="B41" s="131" t="s">
        <v>443</v>
      </c>
      <c r="C41" s="258">
        <v>14874</v>
      </c>
      <c r="D41" s="258">
        <v>16335</v>
      </c>
      <c r="E41" s="258">
        <v>18618</v>
      </c>
      <c r="F41" s="258">
        <v>185</v>
      </c>
      <c r="G41" s="258">
        <v>188</v>
      </c>
      <c r="H41" s="258">
        <v>190</v>
      </c>
      <c r="I41" s="493">
        <v>18322</v>
      </c>
      <c r="J41" s="493">
        <v>20222</v>
      </c>
      <c r="K41" s="228">
        <v>23307</v>
      </c>
    </row>
    <row r="42" spans="1:11" ht="13.5" customHeight="1">
      <c r="A42" s="228"/>
      <c r="B42" s="131" t="s">
        <v>444</v>
      </c>
      <c r="C42" s="258">
        <v>19664</v>
      </c>
      <c r="D42" s="258">
        <v>21212</v>
      </c>
      <c r="E42" s="258">
        <v>22276</v>
      </c>
      <c r="F42" s="258">
        <v>222</v>
      </c>
      <c r="G42" s="258">
        <v>270</v>
      </c>
      <c r="H42" s="258">
        <v>251</v>
      </c>
      <c r="I42" s="493">
        <v>25121</v>
      </c>
      <c r="J42" s="493">
        <v>27159</v>
      </c>
      <c r="K42" s="228">
        <v>28376</v>
      </c>
    </row>
    <row r="43" spans="1:11" ht="13.5" customHeight="1">
      <c r="A43" s="228"/>
      <c r="B43" s="131" t="s">
        <v>445</v>
      </c>
      <c r="C43" s="258">
        <v>10886</v>
      </c>
      <c r="D43" s="258">
        <v>10748</v>
      </c>
      <c r="E43" s="258">
        <v>10343</v>
      </c>
      <c r="F43" s="258">
        <v>183</v>
      </c>
      <c r="G43" s="258">
        <v>159</v>
      </c>
      <c r="H43" s="258">
        <v>152</v>
      </c>
      <c r="I43" s="493">
        <v>13047</v>
      </c>
      <c r="J43" s="493">
        <v>13075</v>
      </c>
      <c r="K43" s="228">
        <v>12541</v>
      </c>
    </row>
    <row r="44" spans="1:11" ht="13.5" customHeight="1">
      <c r="A44" s="228"/>
      <c r="B44" s="131" t="s">
        <v>446</v>
      </c>
      <c r="C44" s="258">
        <v>6262</v>
      </c>
      <c r="D44" s="258">
        <v>6670</v>
      </c>
      <c r="E44" s="258">
        <v>6822</v>
      </c>
      <c r="F44" s="258">
        <v>77</v>
      </c>
      <c r="G44" s="258">
        <v>73</v>
      </c>
      <c r="H44" s="258">
        <v>85</v>
      </c>
      <c r="I44" s="493">
        <v>7808</v>
      </c>
      <c r="J44" s="493">
        <v>8271</v>
      </c>
      <c r="K44" s="228">
        <v>8500</v>
      </c>
    </row>
    <row r="45" spans="1:11" ht="13.5" customHeight="1">
      <c r="A45" s="228"/>
      <c r="B45" s="131" t="s">
        <v>447</v>
      </c>
      <c r="C45" s="258">
        <v>8226</v>
      </c>
      <c r="D45" s="258">
        <v>11765</v>
      </c>
      <c r="E45" s="258">
        <v>11672</v>
      </c>
      <c r="F45" s="258">
        <v>124</v>
      </c>
      <c r="G45" s="258">
        <v>120</v>
      </c>
      <c r="H45" s="258">
        <v>134</v>
      </c>
      <c r="I45" s="493">
        <v>9191</v>
      </c>
      <c r="J45" s="493">
        <v>14714</v>
      </c>
      <c r="K45" s="228">
        <v>14683</v>
      </c>
    </row>
    <row r="46" spans="1:11" ht="13.5" customHeight="1">
      <c r="A46" s="228"/>
      <c r="B46" s="131" t="s">
        <v>448</v>
      </c>
      <c r="C46" s="258">
        <v>11061</v>
      </c>
      <c r="D46" s="258">
        <v>11490</v>
      </c>
      <c r="E46" s="258">
        <v>11860</v>
      </c>
      <c r="F46" s="258">
        <v>165</v>
      </c>
      <c r="G46" s="258">
        <v>155</v>
      </c>
      <c r="H46" s="258">
        <v>142</v>
      </c>
      <c r="I46" s="493">
        <v>13649</v>
      </c>
      <c r="J46" s="493">
        <v>14150</v>
      </c>
      <c r="K46" s="228">
        <v>14636</v>
      </c>
    </row>
    <row r="47" spans="1:11" ht="13.5" customHeight="1">
      <c r="A47" s="228"/>
      <c r="B47" s="131" t="s">
        <v>449</v>
      </c>
      <c r="C47" s="258">
        <v>5417</v>
      </c>
      <c r="D47" s="258">
        <v>5747</v>
      </c>
      <c r="E47" s="258">
        <v>5421</v>
      </c>
      <c r="F47" s="258">
        <v>84</v>
      </c>
      <c r="G47" s="258">
        <v>91</v>
      </c>
      <c r="H47" s="258">
        <v>76</v>
      </c>
      <c r="I47" s="493">
        <v>6486</v>
      </c>
      <c r="J47" s="493">
        <v>6917</v>
      </c>
      <c r="K47" s="228">
        <v>6475</v>
      </c>
    </row>
    <row r="48" spans="1:11" ht="13.5" customHeight="1">
      <c r="A48" s="228"/>
      <c r="B48" s="131" t="s">
        <v>450</v>
      </c>
      <c r="C48" s="258">
        <v>50717</v>
      </c>
      <c r="D48" s="258">
        <v>51711</v>
      </c>
      <c r="E48" s="258">
        <v>49545</v>
      </c>
      <c r="F48" s="258">
        <v>310</v>
      </c>
      <c r="G48" s="258">
        <v>307</v>
      </c>
      <c r="H48" s="258">
        <v>334</v>
      </c>
      <c r="I48" s="493">
        <v>62144</v>
      </c>
      <c r="J48" s="493">
        <v>63590</v>
      </c>
      <c r="K48" s="228">
        <v>61891</v>
      </c>
    </row>
    <row r="49" spans="1:11" ht="13.5" customHeight="1">
      <c r="A49" s="228"/>
      <c r="B49" s="131" t="s">
        <v>451</v>
      </c>
      <c r="C49" s="258">
        <v>5685</v>
      </c>
      <c r="D49" s="258">
        <v>7137</v>
      </c>
      <c r="E49" s="258">
        <v>10584</v>
      </c>
      <c r="F49" s="258">
        <v>116</v>
      </c>
      <c r="G49" s="258">
        <v>92</v>
      </c>
      <c r="H49" s="258">
        <v>84</v>
      </c>
      <c r="I49" s="493">
        <v>6738</v>
      </c>
      <c r="J49" s="493">
        <v>8574</v>
      </c>
      <c r="K49" s="228">
        <v>13824</v>
      </c>
    </row>
    <row r="50" spans="1:11" ht="13.5" customHeight="1">
      <c r="A50" s="228"/>
      <c r="B50" s="131" t="s">
        <v>452</v>
      </c>
      <c r="C50" s="258">
        <v>7973</v>
      </c>
      <c r="D50" s="258">
        <v>8387</v>
      </c>
      <c r="E50" s="258">
        <v>8530</v>
      </c>
      <c r="F50" s="258">
        <v>71</v>
      </c>
      <c r="G50" s="258">
        <v>92</v>
      </c>
      <c r="H50" s="258">
        <v>74</v>
      </c>
      <c r="I50" s="493">
        <v>10379</v>
      </c>
      <c r="J50" s="493">
        <v>10912</v>
      </c>
      <c r="K50" s="228">
        <v>10916</v>
      </c>
    </row>
    <row r="51" spans="1:11" ht="13.5" customHeight="1">
      <c r="A51" s="228"/>
      <c r="B51" s="131" t="s">
        <v>453</v>
      </c>
      <c r="C51" s="258">
        <v>12233</v>
      </c>
      <c r="D51" s="258">
        <v>13014</v>
      </c>
      <c r="E51" s="258">
        <v>12988</v>
      </c>
      <c r="F51" s="258">
        <v>165</v>
      </c>
      <c r="G51" s="258">
        <v>167</v>
      </c>
      <c r="H51" s="258">
        <v>141</v>
      </c>
      <c r="I51" s="493">
        <v>15733</v>
      </c>
      <c r="J51" s="493">
        <v>16782</v>
      </c>
      <c r="K51" s="228">
        <v>16869</v>
      </c>
    </row>
    <row r="52" spans="1:11" ht="13.5" customHeight="1">
      <c r="A52" s="228"/>
      <c r="B52" s="131" t="s">
        <v>454</v>
      </c>
      <c r="C52" s="258">
        <v>7150</v>
      </c>
      <c r="D52" s="258">
        <v>7803</v>
      </c>
      <c r="E52" s="258">
        <v>8094</v>
      </c>
      <c r="F52" s="258">
        <v>99</v>
      </c>
      <c r="G52" s="258">
        <v>93</v>
      </c>
      <c r="H52" s="258">
        <v>93</v>
      </c>
      <c r="I52" s="493">
        <v>9350</v>
      </c>
      <c r="J52" s="493">
        <v>10184</v>
      </c>
      <c r="K52" s="228">
        <v>10751</v>
      </c>
    </row>
    <row r="53" spans="1:11" ht="13.5" customHeight="1">
      <c r="A53" s="228"/>
      <c r="B53" s="131" t="s">
        <v>455</v>
      </c>
      <c r="C53" s="258">
        <v>6546</v>
      </c>
      <c r="D53" s="258">
        <v>7977</v>
      </c>
      <c r="E53" s="258">
        <v>7424</v>
      </c>
      <c r="F53" s="258">
        <v>103</v>
      </c>
      <c r="G53" s="258">
        <v>117</v>
      </c>
      <c r="H53" s="258">
        <v>91</v>
      </c>
      <c r="I53" s="493">
        <v>8083</v>
      </c>
      <c r="J53" s="493">
        <v>10037</v>
      </c>
      <c r="K53" s="228">
        <v>9482</v>
      </c>
    </row>
    <row r="54" spans="1:11" ht="13.5" customHeight="1">
      <c r="A54" s="228"/>
      <c r="B54" s="131" t="s">
        <v>456</v>
      </c>
      <c r="C54" s="258">
        <v>12283</v>
      </c>
      <c r="D54" s="258">
        <v>13058</v>
      </c>
      <c r="E54" s="258">
        <v>13365</v>
      </c>
      <c r="F54" s="258">
        <v>126</v>
      </c>
      <c r="G54" s="258">
        <v>123</v>
      </c>
      <c r="H54" s="258">
        <v>128</v>
      </c>
      <c r="I54" s="493">
        <v>14830</v>
      </c>
      <c r="J54" s="493">
        <v>15996</v>
      </c>
      <c r="K54" s="228">
        <v>16384</v>
      </c>
    </row>
    <row r="55" spans="1:11" ht="13.5" customHeight="1">
      <c r="A55" s="228"/>
      <c r="B55" s="126" t="s">
        <v>457</v>
      </c>
      <c r="C55" s="494">
        <v>3904</v>
      </c>
      <c r="D55" s="494">
        <v>4294</v>
      </c>
      <c r="E55" s="494">
        <v>5115</v>
      </c>
      <c r="F55" s="494">
        <v>65</v>
      </c>
      <c r="G55" s="494">
        <v>79</v>
      </c>
      <c r="H55" s="494">
        <v>78</v>
      </c>
      <c r="I55" s="495">
        <v>4443</v>
      </c>
      <c r="J55" s="495">
        <v>4877</v>
      </c>
      <c r="K55" s="481">
        <v>6163</v>
      </c>
    </row>
    <row r="56" ht="12">
      <c r="B56" s="226" t="s">
        <v>604</v>
      </c>
    </row>
  </sheetData>
  <mergeCells count="3">
    <mergeCell ref="C4:E4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71"/>
  <sheetViews>
    <sheetView workbookViewId="0" topLeftCell="A1">
      <selection activeCell="A1" sqref="A1"/>
    </sheetView>
  </sheetViews>
  <sheetFormatPr defaultColWidth="9.00390625" defaultRowHeight="13.5"/>
  <cols>
    <col min="1" max="1" width="5.125" style="8" customWidth="1"/>
    <col min="2" max="2" width="3.125" style="9" customWidth="1"/>
    <col min="3" max="3" width="2.625" style="8" customWidth="1"/>
    <col min="4" max="4" width="16.125" style="8" customWidth="1"/>
    <col min="5" max="5" width="6.125" style="9" customWidth="1"/>
    <col min="6" max="6" width="7.125" style="10" customWidth="1"/>
    <col min="7" max="13" width="7.125" style="11" customWidth="1"/>
    <col min="14" max="14" width="3.375" style="8" customWidth="1"/>
    <col min="15" max="15" width="3.125" style="9" customWidth="1"/>
    <col min="16" max="16" width="2.625" style="8" customWidth="1"/>
    <col min="17" max="17" width="18.125" style="8" customWidth="1"/>
    <col min="18" max="18" width="7.125" style="9" customWidth="1"/>
    <col min="19" max="22" width="7.125" style="8" customWidth="1"/>
    <col min="23" max="23" width="7.125" style="11" customWidth="1"/>
    <col min="24" max="29" width="7.125" style="8" customWidth="1"/>
    <col min="30" max="30" width="7.125" style="11" customWidth="1"/>
    <col min="31" max="31" width="7.125" style="8" customWidth="1"/>
    <col min="32" max="35" width="7.125" style="11" customWidth="1"/>
    <col min="36" max="16384" width="9.00390625" style="8" customWidth="1"/>
  </cols>
  <sheetData>
    <row r="2" spans="2:18" ht="12">
      <c r="B2" s="8" t="s">
        <v>458</v>
      </c>
      <c r="H2" s="12"/>
      <c r="I2" s="12"/>
      <c r="J2" s="12"/>
      <c r="K2" s="12"/>
      <c r="L2" s="12"/>
      <c r="M2" s="12"/>
      <c r="O2" s="8" t="s">
        <v>458</v>
      </c>
      <c r="R2" s="8" t="s">
        <v>459</v>
      </c>
    </row>
    <row r="3" spans="2:32" ht="10.5" customHeight="1" thickBot="1">
      <c r="B3" s="13"/>
      <c r="C3" s="14"/>
      <c r="D3" s="14"/>
      <c r="E3" s="13"/>
      <c r="F3" s="15"/>
      <c r="G3" s="16"/>
      <c r="H3" s="16"/>
      <c r="I3" s="16"/>
      <c r="J3" s="16"/>
      <c r="K3" s="16"/>
      <c r="L3" s="16"/>
      <c r="M3" s="16"/>
      <c r="O3" s="17"/>
      <c r="P3" s="18"/>
      <c r="Q3" s="18"/>
      <c r="R3" s="17"/>
      <c r="S3" s="8">
        <v>1</v>
      </c>
      <c r="T3" s="8">
        <v>2</v>
      </c>
      <c r="U3" s="8">
        <v>3</v>
      </c>
      <c r="V3" s="8">
        <v>4</v>
      </c>
      <c r="W3" s="11">
        <v>5</v>
      </c>
      <c r="X3" s="8">
        <v>6</v>
      </c>
      <c r="Y3" s="8">
        <v>7</v>
      </c>
      <c r="Z3" s="8">
        <v>8</v>
      </c>
      <c r="AA3" s="8">
        <v>9</v>
      </c>
      <c r="AB3" s="8">
        <v>10</v>
      </c>
      <c r="AC3" s="8">
        <v>11</v>
      </c>
      <c r="AD3" s="11">
        <v>12</v>
      </c>
      <c r="AE3" s="8">
        <v>13</v>
      </c>
      <c r="AF3" s="11">
        <v>14</v>
      </c>
    </row>
    <row r="4" spans="2:33" ht="11.25" customHeight="1" thickTop="1">
      <c r="B4" s="19"/>
      <c r="C4" s="20"/>
      <c r="D4" s="21"/>
      <c r="E4" s="22" t="s">
        <v>82</v>
      </c>
      <c r="F4" s="23"/>
      <c r="G4" s="24"/>
      <c r="H4" s="24"/>
      <c r="I4" s="24"/>
      <c r="J4" s="24"/>
      <c r="K4" s="24"/>
      <c r="L4" s="24"/>
      <c r="M4" s="25"/>
      <c r="O4" s="26"/>
      <c r="P4" s="27"/>
      <c r="Q4" s="28"/>
      <c r="R4" s="29" t="s">
        <v>82</v>
      </c>
      <c r="S4" s="30" t="s">
        <v>460</v>
      </c>
      <c r="T4" s="31" t="s">
        <v>461</v>
      </c>
      <c r="U4" s="31" t="s">
        <v>462</v>
      </c>
      <c r="V4" s="32" t="s">
        <v>463</v>
      </c>
      <c r="W4" s="33" t="s">
        <v>464</v>
      </c>
      <c r="X4" s="33" t="s">
        <v>464</v>
      </c>
      <c r="Y4" s="33" t="s">
        <v>464</v>
      </c>
      <c r="Z4" s="33" t="s">
        <v>464</v>
      </c>
      <c r="AA4" s="33" t="s">
        <v>464</v>
      </c>
      <c r="AB4" s="31" t="s">
        <v>465</v>
      </c>
      <c r="AC4" s="31" t="s">
        <v>464</v>
      </c>
      <c r="AD4" s="33" t="s">
        <v>466</v>
      </c>
      <c r="AE4" s="31" t="s">
        <v>462</v>
      </c>
      <c r="AF4" s="33" t="s">
        <v>461</v>
      </c>
      <c r="AG4" s="34" t="s">
        <v>467</v>
      </c>
    </row>
    <row r="5" spans="2:35" ht="11.25" customHeight="1">
      <c r="B5" s="13"/>
      <c r="C5" s="14"/>
      <c r="D5" s="14"/>
      <c r="E5" s="35"/>
      <c r="F5" s="36" t="s">
        <v>0</v>
      </c>
      <c r="G5" s="37" t="s">
        <v>460</v>
      </c>
      <c r="H5" s="37" t="s">
        <v>461</v>
      </c>
      <c r="I5" s="37" t="s">
        <v>462</v>
      </c>
      <c r="J5" s="38" t="s">
        <v>463</v>
      </c>
      <c r="K5" s="39" t="s">
        <v>464</v>
      </c>
      <c r="L5" s="37" t="s">
        <v>468</v>
      </c>
      <c r="M5" s="25"/>
      <c r="O5" s="40"/>
      <c r="P5" s="14"/>
      <c r="Q5" s="14"/>
      <c r="R5" s="35"/>
      <c r="S5" s="41"/>
      <c r="T5" s="42"/>
      <c r="U5" s="42"/>
      <c r="V5" s="43" t="s">
        <v>469</v>
      </c>
      <c r="W5" s="44"/>
      <c r="X5" s="44"/>
      <c r="Y5" s="45" t="s">
        <v>470</v>
      </c>
      <c r="Z5" s="42"/>
      <c r="AA5" s="45" t="s">
        <v>471</v>
      </c>
      <c r="AB5" s="45" t="s">
        <v>472</v>
      </c>
      <c r="AC5" s="42"/>
      <c r="AD5" s="46"/>
      <c r="AE5" s="42"/>
      <c r="AF5" s="44"/>
      <c r="AG5" s="47"/>
      <c r="AI5" s="12" t="s">
        <v>473</v>
      </c>
    </row>
    <row r="6" spans="2:33" ht="11.25" customHeight="1">
      <c r="B6" s="17" t="s">
        <v>1</v>
      </c>
      <c r="C6" s="18"/>
      <c r="D6" s="18" t="s">
        <v>2</v>
      </c>
      <c r="E6" s="48"/>
      <c r="F6" s="49"/>
      <c r="G6" s="50"/>
      <c r="H6" s="50"/>
      <c r="I6" s="50"/>
      <c r="J6" s="51" t="s">
        <v>469</v>
      </c>
      <c r="K6" s="50"/>
      <c r="L6" s="50"/>
      <c r="M6" s="25"/>
      <c r="O6" s="52" t="s">
        <v>1</v>
      </c>
      <c r="P6" s="18"/>
      <c r="Q6" s="18" t="s">
        <v>2</v>
      </c>
      <c r="R6" s="48"/>
      <c r="S6" s="53">
        <v>37624</v>
      </c>
      <c r="T6" s="54" t="s">
        <v>474</v>
      </c>
      <c r="U6" s="55" t="s">
        <v>475</v>
      </c>
      <c r="V6" s="55"/>
      <c r="W6" s="55" t="s">
        <v>476</v>
      </c>
      <c r="X6" s="56" t="s">
        <v>477</v>
      </c>
      <c r="Y6" s="57">
        <v>16</v>
      </c>
      <c r="Z6" s="58" t="s">
        <v>478</v>
      </c>
      <c r="AA6" s="57" t="s">
        <v>479</v>
      </c>
      <c r="AB6" s="57">
        <v>23</v>
      </c>
      <c r="AC6" s="58" t="s">
        <v>480</v>
      </c>
      <c r="AD6" s="46" t="s">
        <v>481</v>
      </c>
      <c r="AE6" s="58" t="s">
        <v>482</v>
      </c>
      <c r="AF6" s="59" t="s">
        <v>483</v>
      </c>
      <c r="AG6" s="60"/>
    </row>
    <row r="7" spans="2:35" ht="11.25" customHeight="1">
      <c r="B7" s="13" t="s">
        <v>3</v>
      </c>
      <c r="C7" s="61"/>
      <c r="D7" s="62" t="s">
        <v>4</v>
      </c>
      <c r="E7" s="35" t="s">
        <v>5</v>
      </c>
      <c r="F7" s="63">
        <v>5</v>
      </c>
      <c r="G7" s="64">
        <v>0</v>
      </c>
      <c r="H7" s="65">
        <v>5</v>
      </c>
      <c r="I7" s="65">
        <v>0</v>
      </c>
      <c r="J7" s="65">
        <v>0</v>
      </c>
      <c r="K7" s="65">
        <v>0</v>
      </c>
      <c r="L7" s="65">
        <v>0</v>
      </c>
      <c r="M7" s="66"/>
      <c r="O7" s="40" t="s">
        <v>3</v>
      </c>
      <c r="P7" s="61"/>
      <c r="Q7" s="62" t="s">
        <v>4</v>
      </c>
      <c r="R7" s="35" t="s">
        <v>5</v>
      </c>
      <c r="S7" s="67"/>
      <c r="T7" s="68">
        <v>5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>
        <f aca="true" t="shared" si="0" ref="AG7:AG56">SUM(S7:AF7)</f>
        <v>5</v>
      </c>
      <c r="AH7" s="70"/>
      <c r="AI7" s="70">
        <f aca="true" t="shared" si="1" ref="AI7:AI70">AG7-F7</f>
        <v>0</v>
      </c>
    </row>
    <row r="8" spans="2:35" ht="11.25" customHeight="1">
      <c r="B8" s="13" t="s">
        <v>6</v>
      </c>
      <c r="C8" s="71"/>
      <c r="D8" s="62" t="s">
        <v>7</v>
      </c>
      <c r="E8" s="35" t="s">
        <v>5</v>
      </c>
      <c r="F8" s="72">
        <v>0</v>
      </c>
      <c r="G8" s="73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6"/>
      <c r="O8" s="40" t="s">
        <v>6</v>
      </c>
      <c r="P8" s="71"/>
      <c r="Q8" s="62" t="s">
        <v>7</v>
      </c>
      <c r="R8" s="35" t="s">
        <v>5</v>
      </c>
      <c r="S8" s="74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6">
        <f t="shared" si="0"/>
        <v>0</v>
      </c>
      <c r="AH8" s="70"/>
      <c r="AI8" s="70">
        <f t="shared" si="1"/>
        <v>0</v>
      </c>
    </row>
    <row r="9" spans="2:35" ht="11.25" customHeight="1">
      <c r="B9" s="13" t="s">
        <v>8</v>
      </c>
      <c r="C9" s="71"/>
      <c r="D9" s="62" t="s">
        <v>9</v>
      </c>
      <c r="E9" s="35" t="s">
        <v>5</v>
      </c>
      <c r="F9" s="72">
        <v>113</v>
      </c>
      <c r="G9" s="73">
        <v>0</v>
      </c>
      <c r="H9" s="65">
        <v>113</v>
      </c>
      <c r="I9" s="65">
        <v>0</v>
      </c>
      <c r="J9" s="65">
        <v>0</v>
      </c>
      <c r="K9" s="65">
        <v>0</v>
      </c>
      <c r="L9" s="65">
        <v>0</v>
      </c>
      <c r="M9" s="66"/>
      <c r="O9" s="40" t="s">
        <v>8</v>
      </c>
      <c r="P9" s="71"/>
      <c r="Q9" s="62" t="s">
        <v>9</v>
      </c>
      <c r="R9" s="35" t="s">
        <v>5</v>
      </c>
      <c r="S9" s="74"/>
      <c r="T9" s="75">
        <v>107</v>
      </c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>
        <v>6</v>
      </c>
      <c r="AG9" s="76">
        <f t="shared" si="0"/>
        <v>113</v>
      </c>
      <c r="AH9" s="70"/>
      <c r="AI9" s="70">
        <f t="shared" si="1"/>
        <v>0</v>
      </c>
    </row>
    <row r="10" spans="2:35" ht="11.25" customHeight="1">
      <c r="B10" s="77" t="s">
        <v>10</v>
      </c>
      <c r="C10" s="78"/>
      <c r="D10" s="79" t="s">
        <v>484</v>
      </c>
      <c r="E10" s="80" t="s">
        <v>5</v>
      </c>
      <c r="F10" s="81">
        <v>101</v>
      </c>
      <c r="G10" s="82">
        <v>0</v>
      </c>
      <c r="H10" s="83">
        <v>101</v>
      </c>
      <c r="I10" s="83">
        <v>0</v>
      </c>
      <c r="J10" s="83">
        <v>0</v>
      </c>
      <c r="K10" s="83">
        <v>0</v>
      </c>
      <c r="L10" s="83">
        <v>0</v>
      </c>
      <c r="M10" s="66"/>
      <c r="O10" s="84" t="s">
        <v>10</v>
      </c>
      <c r="P10" s="78"/>
      <c r="Q10" s="79" t="s">
        <v>485</v>
      </c>
      <c r="R10" s="80" t="s">
        <v>5</v>
      </c>
      <c r="S10" s="74"/>
      <c r="T10" s="75">
        <v>93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>
        <v>8</v>
      </c>
      <c r="AG10" s="76">
        <f t="shared" si="0"/>
        <v>101</v>
      </c>
      <c r="AH10" s="70"/>
      <c r="AI10" s="70">
        <f t="shared" si="1"/>
        <v>0</v>
      </c>
    </row>
    <row r="11" spans="2:35" ht="11.25" customHeight="1">
      <c r="B11" s="13"/>
      <c r="C11" s="71"/>
      <c r="D11" s="62"/>
      <c r="E11" s="35" t="s">
        <v>11</v>
      </c>
      <c r="F11" s="72">
        <v>1</v>
      </c>
      <c r="G11" s="73">
        <v>0</v>
      </c>
      <c r="H11" s="65">
        <v>1</v>
      </c>
      <c r="I11" s="65">
        <v>0</v>
      </c>
      <c r="J11" s="65">
        <v>0</v>
      </c>
      <c r="K11" s="65">
        <v>0</v>
      </c>
      <c r="L11" s="65">
        <v>0</v>
      </c>
      <c r="M11" s="66"/>
      <c r="O11" s="40"/>
      <c r="P11" s="71"/>
      <c r="Q11" s="62"/>
      <c r="R11" s="35" t="s">
        <v>11</v>
      </c>
      <c r="S11" s="74"/>
      <c r="T11" s="75">
        <v>1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>
        <f t="shared" si="0"/>
        <v>1</v>
      </c>
      <c r="AH11" s="70"/>
      <c r="AI11" s="70">
        <f t="shared" si="1"/>
        <v>0</v>
      </c>
    </row>
    <row r="12" spans="2:35" ht="11.25" customHeight="1">
      <c r="B12" s="13"/>
      <c r="C12" s="71"/>
      <c r="D12" s="62" t="s">
        <v>12</v>
      </c>
      <c r="E12" s="35" t="s">
        <v>13</v>
      </c>
      <c r="F12" s="72">
        <v>1</v>
      </c>
      <c r="G12" s="73">
        <v>0</v>
      </c>
      <c r="H12" s="65">
        <v>1</v>
      </c>
      <c r="I12" s="65">
        <v>0</v>
      </c>
      <c r="J12" s="65">
        <v>0</v>
      </c>
      <c r="K12" s="65">
        <v>0</v>
      </c>
      <c r="L12" s="65">
        <v>0</v>
      </c>
      <c r="M12" s="66"/>
      <c r="O12" s="40"/>
      <c r="P12" s="71"/>
      <c r="Q12" s="62" t="s">
        <v>12</v>
      </c>
      <c r="R12" s="35" t="s">
        <v>13</v>
      </c>
      <c r="S12" s="74"/>
      <c r="T12" s="75">
        <v>1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6">
        <f t="shared" si="0"/>
        <v>1</v>
      </c>
      <c r="AH12" s="70"/>
      <c r="AI12" s="70">
        <f t="shared" si="1"/>
        <v>0</v>
      </c>
    </row>
    <row r="13" spans="2:35" ht="11.25" customHeight="1">
      <c r="B13" s="13" t="s">
        <v>14</v>
      </c>
      <c r="C13" s="78"/>
      <c r="D13" s="79" t="s">
        <v>15</v>
      </c>
      <c r="E13" s="80" t="s">
        <v>5</v>
      </c>
      <c r="F13" s="81">
        <v>1</v>
      </c>
      <c r="G13" s="85">
        <v>0</v>
      </c>
      <c r="H13" s="83">
        <v>1</v>
      </c>
      <c r="I13" s="83">
        <v>0</v>
      </c>
      <c r="J13" s="83">
        <v>0</v>
      </c>
      <c r="K13" s="83">
        <v>0</v>
      </c>
      <c r="L13" s="83">
        <v>0</v>
      </c>
      <c r="M13" s="66"/>
      <c r="O13" s="40" t="s">
        <v>14</v>
      </c>
      <c r="P13" s="78"/>
      <c r="Q13" s="79" t="s">
        <v>15</v>
      </c>
      <c r="R13" s="80" t="s">
        <v>5</v>
      </c>
      <c r="S13" s="74"/>
      <c r="T13" s="75">
        <v>1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6">
        <f t="shared" si="0"/>
        <v>1</v>
      </c>
      <c r="AH13" s="70"/>
      <c r="AI13" s="70">
        <f t="shared" si="1"/>
        <v>0</v>
      </c>
    </row>
    <row r="14" spans="2:35" ht="11.25" customHeight="1">
      <c r="B14" s="13"/>
      <c r="C14" s="71"/>
      <c r="D14" s="62"/>
      <c r="E14" s="35" t="s">
        <v>11</v>
      </c>
      <c r="F14" s="86">
        <v>3</v>
      </c>
      <c r="G14" s="73">
        <v>0</v>
      </c>
      <c r="H14" s="65">
        <v>2</v>
      </c>
      <c r="I14" s="65">
        <v>0</v>
      </c>
      <c r="J14" s="65">
        <v>1</v>
      </c>
      <c r="K14" s="65">
        <v>0</v>
      </c>
      <c r="L14" s="65">
        <v>0</v>
      </c>
      <c r="M14" s="66"/>
      <c r="O14" s="40"/>
      <c r="P14" s="71"/>
      <c r="Q14" s="62"/>
      <c r="R14" s="35" t="s">
        <v>11</v>
      </c>
      <c r="S14" s="74"/>
      <c r="T14" s="75">
        <v>2</v>
      </c>
      <c r="U14" s="75"/>
      <c r="V14" s="75">
        <v>1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6">
        <f t="shared" si="0"/>
        <v>3</v>
      </c>
      <c r="AH14" s="70"/>
      <c r="AI14" s="70">
        <f t="shared" si="1"/>
        <v>0</v>
      </c>
    </row>
    <row r="15" spans="2:35" ht="11.25" customHeight="1">
      <c r="B15" s="13"/>
      <c r="C15" s="71"/>
      <c r="D15" s="62" t="s">
        <v>16</v>
      </c>
      <c r="E15" s="35" t="s">
        <v>13</v>
      </c>
      <c r="F15" s="72">
        <v>3</v>
      </c>
      <c r="G15" s="73">
        <v>0</v>
      </c>
      <c r="H15" s="65">
        <v>2</v>
      </c>
      <c r="I15" s="65">
        <v>0</v>
      </c>
      <c r="J15" s="65">
        <v>1</v>
      </c>
      <c r="K15" s="65">
        <v>0</v>
      </c>
      <c r="L15" s="65">
        <v>0</v>
      </c>
      <c r="M15" s="66"/>
      <c r="O15" s="40"/>
      <c r="P15" s="71"/>
      <c r="Q15" s="62" t="s">
        <v>16</v>
      </c>
      <c r="R15" s="35" t="s">
        <v>13</v>
      </c>
      <c r="S15" s="74"/>
      <c r="T15" s="75">
        <v>2</v>
      </c>
      <c r="U15" s="75"/>
      <c r="V15" s="75">
        <v>1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>
        <f t="shared" si="0"/>
        <v>3</v>
      </c>
      <c r="AH15" s="70"/>
      <c r="AI15" s="70">
        <f t="shared" si="1"/>
        <v>0</v>
      </c>
    </row>
    <row r="16" spans="2:35" ht="11.25" customHeight="1">
      <c r="B16" s="13" t="s">
        <v>17</v>
      </c>
      <c r="C16" s="78"/>
      <c r="D16" s="79"/>
      <c r="E16" s="80" t="s">
        <v>5</v>
      </c>
      <c r="F16" s="81">
        <v>7</v>
      </c>
      <c r="G16" s="85">
        <v>0</v>
      </c>
      <c r="H16" s="83">
        <v>3</v>
      </c>
      <c r="I16" s="83">
        <v>0</v>
      </c>
      <c r="J16" s="83">
        <v>4</v>
      </c>
      <c r="K16" s="83">
        <v>0</v>
      </c>
      <c r="L16" s="83">
        <v>0</v>
      </c>
      <c r="M16" s="66"/>
      <c r="O16" s="40" t="s">
        <v>17</v>
      </c>
      <c r="P16" s="78"/>
      <c r="Q16" s="79"/>
      <c r="R16" s="80" t="s">
        <v>5</v>
      </c>
      <c r="S16" s="74"/>
      <c r="T16" s="75">
        <v>3</v>
      </c>
      <c r="U16" s="75"/>
      <c r="V16" s="75">
        <v>4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>
        <f t="shared" si="0"/>
        <v>7</v>
      </c>
      <c r="AH16" s="70"/>
      <c r="AI16" s="70">
        <f t="shared" si="1"/>
        <v>0</v>
      </c>
    </row>
    <row r="17" spans="2:35" ht="11.25" customHeight="1">
      <c r="B17" s="13"/>
      <c r="C17" s="71"/>
      <c r="D17" s="62"/>
      <c r="E17" s="35" t="s">
        <v>11</v>
      </c>
      <c r="F17" s="86">
        <v>21</v>
      </c>
      <c r="G17" s="73">
        <v>0</v>
      </c>
      <c r="H17" s="65">
        <v>19</v>
      </c>
      <c r="I17" s="65">
        <v>2</v>
      </c>
      <c r="J17" s="65">
        <v>0</v>
      </c>
      <c r="K17" s="65">
        <v>0</v>
      </c>
      <c r="L17" s="65">
        <v>0</v>
      </c>
      <c r="M17" s="66"/>
      <c r="O17" s="40"/>
      <c r="P17" s="71"/>
      <c r="Q17" s="62"/>
      <c r="R17" s="35" t="s">
        <v>11</v>
      </c>
      <c r="S17" s="74"/>
      <c r="T17" s="75">
        <v>19</v>
      </c>
      <c r="U17" s="75">
        <v>1</v>
      </c>
      <c r="V17" s="75"/>
      <c r="W17" s="75"/>
      <c r="X17" s="75"/>
      <c r="Y17" s="75"/>
      <c r="Z17" s="75"/>
      <c r="AA17" s="75"/>
      <c r="AB17" s="75"/>
      <c r="AC17" s="75"/>
      <c r="AD17" s="75"/>
      <c r="AE17" s="75">
        <v>1</v>
      </c>
      <c r="AF17" s="75"/>
      <c r="AG17" s="76">
        <f t="shared" si="0"/>
        <v>21</v>
      </c>
      <c r="AH17" s="70"/>
      <c r="AI17" s="70">
        <f t="shared" si="1"/>
        <v>0</v>
      </c>
    </row>
    <row r="18" spans="2:35" ht="11.25" customHeight="1">
      <c r="B18" s="13"/>
      <c r="C18" s="71"/>
      <c r="D18" s="62" t="s">
        <v>18</v>
      </c>
      <c r="E18" s="35" t="s">
        <v>13</v>
      </c>
      <c r="F18" s="72">
        <v>0</v>
      </c>
      <c r="G18" s="73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6"/>
      <c r="O18" s="40"/>
      <c r="P18" s="71"/>
      <c r="Q18" s="62" t="s">
        <v>18</v>
      </c>
      <c r="R18" s="35" t="s">
        <v>13</v>
      </c>
      <c r="S18" s="74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>
        <f t="shared" si="0"/>
        <v>0</v>
      </c>
      <c r="AH18" s="70"/>
      <c r="AI18" s="70">
        <f t="shared" si="1"/>
        <v>0</v>
      </c>
    </row>
    <row r="19" spans="2:35" ht="11.25" customHeight="1">
      <c r="B19" s="13" t="s">
        <v>8</v>
      </c>
      <c r="C19" s="78"/>
      <c r="D19" s="79"/>
      <c r="E19" s="80" t="s">
        <v>5</v>
      </c>
      <c r="F19" s="81">
        <v>0</v>
      </c>
      <c r="G19" s="85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66"/>
      <c r="O19" s="40" t="s">
        <v>8</v>
      </c>
      <c r="P19" s="78"/>
      <c r="Q19" s="79"/>
      <c r="R19" s="80" t="s">
        <v>5</v>
      </c>
      <c r="S19" s="74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>
        <f t="shared" si="0"/>
        <v>0</v>
      </c>
      <c r="AH19" s="70"/>
      <c r="AI19" s="70">
        <f t="shared" si="1"/>
        <v>0</v>
      </c>
    </row>
    <row r="20" spans="2:35" ht="11.25" customHeight="1">
      <c r="B20" s="13"/>
      <c r="C20" s="71"/>
      <c r="D20" s="62"/>
      <c r="E20" s="35" t="s">
        <v>11</v>
      </c>
      <c r="F20" s="86">
        <v>4</v>
      </c>
      <c r="G20" s="73">
        <v>0</v>
      </c>
      <c r="H20" s="65">
        <v>1</v>
      </c>
      <c r="I20" s="65">
        <v>0</v>
      </c>
      <c r="J20" s="65">
        <v>0</v>
      </c>
      <c r="K20" s="65">
        <v>3</v>
      </c>
      <c r="L20" s="65">
        <v>0</v>
      </c>
      <c r="M20" s="66"/>
      <c r="O20" s="40"/>
      <c r="P20" s="71"/>
      <c r="Q20" s="62"/>
      <c r="R20" s="35" t="s">
        <v>11</v>
      </c>
      <c r="S20" s="74"/>
      <c r="T20" s="75"/>
      <c r="U20" s="75"/>
      <c r="V20" s="75"/>
      <c r="W20" s="75"/>
      <c r="X20" s="75"/>
      <c r="Y20" s="75">
        <v>2</v>
      </c>
      <c r="Z20" s="75">
        <v>1</v>
      </c>
      <c r="AA20" s="75"/>
      <c r="AB20" s="75"/>
      <c r="AC20" s="75"/>
      <c r="AD20" s="75"/>
      <c r="AE20" s="75"/>
      <c r="AF20" s="75">
        <v>1</v>
      </c>
      <c r="AG20" s="76">
        <f t="shared" si="0"/>
        <v>4</v>
      </c>
      <c r="AH20" s="70"/>
      <c r="AI20" s="70">
        <f t="shared" si="1"/>
        <v>0</v>
      </c>
    </row>
    <row r="21" spans="2:35" ht="11.25" customHeight="1">
      <c r="B21" s="13"/>
      <c r="C21" s="71"/>
      <c r="D21" s="62" t="s">
        <v>19</v>
      </c>
      <c r="E21" s="35" t="s">
        <v>13</v>
      </c>
      <c r="F21" s="72">
        <v>0</v>
      </c>
      <c r="G21" s="73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6"/>
      <c r="O21" s="40"/>
      <c r="P21" s="71"/>
      <c r="Q21" s="62" t="s">
        <v>19</v>
      </c>
      <c r="R21" s="35" t="s">
        <v>13</v>
      </c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>
        <f t="shared" si="0"/>
        <v>0</v>
      </c>
      <c r="AH21" s="70"/>
      <c r="AI21" s="70">
        <f t="shared" si="1"/>
        <v>0</v>
      </c>
    </row>
    <row r="22" spans="2:35" ht="11.25" customHeight="1">
      <c r="B22" s="13" t="s">
        <v>10</v>
      </c>
      <c r="C22" s="78"/>
      <c r="D22" s="79"/>
      <c r="E22" s="80" t="s">
        <v>5</v>
      </c>
      <c r="F22" s="81">
        <v>0</v>
      </c>
      <c r="G22" s="85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66"/>
      <c r="O22" s="40" t="s">
        <v>10</v>
      </c>
      <c r="P22" s="78"/>
      <c r="Q22" s="79"/>
      <c r="R22" s="80" t="s">
        <v>5</v>
      </c>
      <c r="S22" s="74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>
        <f t="shared" si="0"/>
        <v>0</v>
      </c>
      <c r="AH22" s="70"/>
      <c r="AI22" s="70">
        <f t="shared" si="1"/>
        <v>0</v>
      </c>
    </row>
    <row r="23" spans="2:35" ht="11.25" customHeight="1">
      <c r="B23" s="13"/>
      <c r="C23" s="71"/>
      <c r="D23" s="62"/>
      <c r="E23" s="35" t="s">
        <v>11</v>
      </c>
      <c r="F23" s="86">
        <v>20</v>
      </c>
      <c r="G23" s="73">
        <v>0</v>
      </c>
      <c r="H23" s="65">
        <v>14</v>
      </c>
      <c r="I23" s="65">
        <v>0</v>
      </c>
      <c r="J23" s="65">
        <v>0</v>
      </c>
      <c r="K23" s="65">
        <v>6</v>
      </c>
      <c r="L23" s="65">
        <v>0</v>
      </c>
      <c r="M23" s="66"/>
      <c r="O23" s="40"/>
      <c r="P23" s="71"/>
      <c r="Q23" s="62"/>
      <c r="R23" s="35" t="s">
        <v>11</v>
      </c>
      <c r="S23" s="74"/>
      <c r="T23" s="75">
        <v>9</v>
      </c>
      <c r="U23" s="75"/>
      <c r="V23" s="75"/>
      <c r="W23" s="75"/>
      <c r="X23" s="75"/>
      <c r="Y23" s="75">
        <v>6</v>
      </c>
      <c r="Z23" s="75"/>
      <c r="AA23" s="75"/>
      <c r="AB23" s="75"/>
      <c r="AC23" s="75"/>
      <c r="AD23" s="75"/>
      <c r="AE23" s="75"/>
      <c r="AF23" s="75">
        <v>5</v>
      </c>
      <c r="AG23" s="76">
        <f t="shared" si="0"/>
        <v>20</v>
      </c>
      <c r="AH23" s="70"/>
      <c r="AI23" s="70">
        <f t="shared" si="1"/>
        <v>0</v>
      </c>
    </row>
    <row r="24" spans="2:35" ht="11.25" customHeight="1">
      <c r="B24" s="13"/>
      <c r="C24" s="71"/>
      <c r="D24" s="62" t="s">
        <v>20</v>
      </c>
      <c r="E24" s="35" t="s">
        <v>13</v>
      </c>
      <c r="F24" s="72">
        <v>0</v>
      </c>
      <c r="G24" s="73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6"/>
      <c r="O24" s="40"/>
      <c r="P24" s="71"/>
      <c r="Q24" s="62" t="s">
        <v>20</v>
      </c>
      <c r="R24" s="35" t="s">
        <v>13</v>
      </c>
      <c r="S24" s="74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>
        <f t="shared" si="0"/>
        <v>0</v>
      </c>
      <c r="AH24" s="70"/>
      <c r="AI24" s="70">
        <f t="shared" si="1"/>
        <v>0</v>
      </c>
    </row>
    <row r="25" spans="2:35" ht="11.25" customHeight="1">
      <c r="B25" s="77"/>
      <c r="C25" s="78"/>
      <c r="D25" s="79"/>
      <c r="E25" s="80" t="s">
        <v>5</v>
      </c>
      <c r="F25" s="81">
        <v>0</v>
      </c>
      <c r="G25" s="85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66"/>
      <c r="O25" s="84"/>
      <c r="P25" s="78"/>
      <c r="Q25" s="79"/>
      <c r="R25" s="80" t="s">
        <v>5</v>
      </c>
      <c r="S25" s="74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>
        <f t="shared" si="0"/>
        <v>0</v>
      </c>
      <c r="AH25" s="70"/>
      <c r="AI25" s="70">
        <f t="shared" si="1"/>
        <v>0</v>
      </c>
    </row>
    <row r="26" spans="2:35" ht="11.25" customHeight="1">
      <c r="B26" s="87" t="s">
        <v>486</v>
      </c>
      <c r="C26" s="87"/>
      <c r="D26" s="88" t="s">
        <v>21</v>
      </c>
      <c r="E26" s="35" t="s">
        <v>11</v>
      </c>
      <c r="F26" s="86">
        <v>0</v>
      </c>
      <c r="G26" s="73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6"/>
      <c r="O26" s="89" t="s">
        <v>486</v>
      </c>
      <c r="P26" s="87"/>
      <c r="Q26" s="88" t="s">
        <v>21</v>
      </c>
      <c r="R26" s="35" t="s">
        <v>11</v>
      </c>
      <c r="S26" s="74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>
        <f t="shared" si="0"/>
        <v>0</v>
      </c>
      <c r="AH26" s="70"/>
      <c r="AI26" s="70">
        <f t="shared" si="1"/>
        <v>0</v>
      </c>
    </row>
    <row r="27" spans="2:35" ht="11.25" customHeight="1">
      <c r="B27" s="77"/>
      <c r="C27" s="90"/>
      <c r="D27" s="91" t="s">
        <v>22</v>
      </c>
      <c r="E27" s="80" t="s">
        <v>23</v>
      </c>
      <c r="F27" s="81">
        <v>48</v>
      </c>
      <c r="G27" s="85">
        <v>0</v>
      </c>
      <c r="H27" s="83">
        <v>39</v>
      </c>
      <c r="I27" s="83">
        <v>4</v>
      </c>
      <c r="J27" s="83">
        <v>3</v>
      </c>
      <c r="K27" s="83">
        <v>2</v>
      </c>
      <c r="L27" s="83">
        <v>0</v>
      </c>
      <c r="M27" s="66"/>
      <c r="O27" s="84"/>
      <c r="P27" s="90"/>
      <c r="Q27" s="91" t="s">
        <v>22</v>
      </c>
      <c r="R27" s="80" t="s">
        <v>23</v>
      </c>
      <c r="S27" s="74"/>
      <c r="T27" s="75">
        <v>39</v>
      </c>
      <c r="U27" s="75">
        <v>1</v>
      </c>
      <c r="V27" s="75">
        <v>3</v>
      </c>
      <c r="W27" s="75"/>
      <c r="X27" s="75"/>
      <c r="Y27" s="75">
        <v>2</v>
      </c>
      <c r="Z27" s="75"/>
      <c r="AA27" s="75"/>
      <c r="AB27" s="75"/>
      <c r="AC27" s="75"/>
      <c r="AD27" s="75"/>
      <c r="AE27" s="75">
        <v>3</v>
      </c>
      <c r="AF27" s="75"/>
      <c r="AG27" s="76">
        <f t="shared" si="0"/>
        <v>48</v>
      </c>
      <c r="AH27" s="70"/>
      <c r="AI27" s="70">
        <f t="shared" si="1"/>
        <v>0</v>
      </c>
    </row>
    <row r="28" spans="2:35" ht="11.25" customHeight="1">
      <c r="B28" s="13"/>
      <c r="C28" s="92" t="s">
        <v>24</v>
      </c>
      <c r="D28" s="93" t="s">
        <v>25</v>
      </c>
      <c r="E28" s="35" t="s">
        <v>26</v>
      </c>
      <c r="F28" s="86">
        <v>0</v>
      </c>
      <c r="G28" s="73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6"/>
      <c r="O28" s="40"/>
      <c r="P28" s="92" t="s">
        <v>24</v>
      </c>
      <c r="Q28" s="93" t="s">
        <v>25</v>
      </c>
      <c r="R28" s="35" t="s">
        <v>26</v>
      </c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>
        <f t="shared" si="0"/>
        <v>0</v>
      </c>
      <c r="AH28" s="70"/>
      <c r="AI28" s="70">
        <f t="shared" si="1"/>
        <v>0</v>
      </c>
    </row>
    <row r="29" spans="2:35" ht="11.25" customHeight="1">
      <c r="B29" s="13"/>
      <c r="C29" s="94"/>
      <c r="D29" s="62" t="s">
        <v>27</v>
      </c>
      <c r="E29" s="35" t="s">
        <v>26</v>
      </c>
      <c r="F29" s="81">
        <v>0</v>
      </c>
      <c r="G29" s="85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66"/>
      <c r="O29" s="40"/>
      <c r="P29" s="94"/>
      <c r="Q29" s="62" t="s">
        <v>27</v>
      </c>
      <c r="R29" s="35" t="s">
        <v>26</v>
      </c>
      <c r="S29" s="74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>
        <f t="shared" si="0"/>
        <v>0</v>
      </c>
      <c r="AH29" s="70"/>
      <c r="AI29" s="70">
        <f t="shared" si="1"/>
        <v>0</v>
      </c>
    </row>
    <row r="30" spans="2:35" ht="11.25" customHeight="1">
      <c r="B30" s="13"/>
      <c r="C30" s="92" t="s">
        <v>28</v>
      </c>
      <c r="D30" s="93" t="s">
        <v>25</v>
      </c>
      <c r="E30" s="95" t="s">
        <v>26</v>
      </c>
      <c r="F30" s="86">
        <v>0</v>
      </c>
      <c r="G30" s="73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6"/>
      <c r="O30" s="40"/>
      <c r="P30" s="92" t="s">
        <v>28</v>
      </c>
      <c r="Q30" s="93" t="s">
        <v>25</v>
      </c>
      <c r="R30" s="95" t="s">
        <v>26</v>
      </c>
      <c r="S30" s="74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>
        <f t="shared" si="0"/>
        <v>0</v>
      </c>
      <c r="AH30" s="70"/>
      <c r="AI30" s="70">
        <f t="shared" si="1"/>
        <v>0</v>
      </c>
    </row>
    <row r="31" spans="2:35" ht="11.25" customHeight="1">
      <c r="B31" s="13" t="s">
        <v>29</v>
      </c>
      <c r="C31" s="96"/>
      <c r="D31" s="79" t="s">
        <v>27</v>
      </c>
      <c r="E31" s="80" t="s">
        <v>26</v>
      </c>
      <c r="F31" s="81">
        <v>0</v>
      </c>
      <c r="G31" s="85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66"/>
      <c r="O31" s="40" t="s">
        <v>29</v>
      </c>
      <c r="P31" s="96"/>
      <c r="Q31" s="79" t="s">
        <v>27</v>
      </c>
      <c r="R31" s="80" t="s">
        <v>26</v>
      </c>
      <c r="S31" s="7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>
        <f t="shared" si="0"/>
        <v>0</v>
      </c>
      <c r="AH31" s="70"/>
      <c r="AI31" s="70">
        <f t="shared" si="1"/>
        <v>0</v>
      </c>
    </row>
    <row r="32" spans="2:35" ht="11.25" customHeight="1">
      <c r="B32" s="13"/>
      <c r="C32" s="71"/>
      <c r="D32" s="62" t="s">
        <v>30</v>
      </c>
      <c r="E32" s="35" t="s">
        <v>31</v>
      </c>
      <c r="F32" s="72">
        <v>2</v>
      </c>
      <c r="G32" s="73">
        <v>0</v>
      </c>
      <c r="H32" s="65">
        <v>2</v>
      </c>
      <c r="I32" s="65">
        <v>0</v>
      </c>
      <c r="J32" s="65">
        <v>0</v>
      </c>
      <c r="K32" s="65">
        <v>0</v>
      </c>
      <c r="L32" s="65">
        <v>0</v>
      </c>
      <c r="M32" s="66"/>
      <c r="O32" s="40"/>
      <c r="P32" s="71"/>
      <c r="Q32" s="62" t="s">
        <v>30</v>
      </c>
      <c r="R32" s="35" t="s">
        <v>31</v>
      </c>
      <c r="S32" s="74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>
        <v>2</v>
      </c>
      <c r="AG32" s="76">
        <f t="shared" si="0"/>
        <v>2</v>
      </c>
      <c r="AH32" s="70"/>
      <c r="AI32" s="70">
        <f t="shared" si="1"/>
        <v>0</v>
      </c>
    </row>
    <row r="33" spans="2:35" ht="11.25" customHeight="1">
      <c r="B33" s="13"/>
      <c r="C33" s="71"/>
      <c r="D33" s="62" t="s">
        <v>32</v>
      </c>
      <c r="E33" s="35" t="s">
        <v>31</v>
      </c>
      <c r="F33" s="72">
        <v>0</v>
      </c>
      <c r="G33" s="73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6"/>
      <c r="O33" s="40"/>
      <c r="P33" s="71"/>
      <c r="Q33" s="62" t="s">
        <v>32</v>
      </c>
      <c r="R33" s="35" t="s">
        <v>31</v>
      </c>
      <c r="S33" s="74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>
        <f t="shared" si="0"/>
        <v>0</v>
      </c>
      <c r="AH33" s="70"/>
      <c r="AI33" s="70">
        <f t="shared" si="1"/>
        <v>0</v>
      </c>
    </row>
    <row r="34" spans="2:35" ht="11.25" customHeight="1">
      <c r="B34" s="13"/>
      <c r="C34" s="71"/>
      <c r="D34" s="62" t="s">
        <v>33</v>
      </c>
      <c r="E34" s="35" t="s">
        <v>31</v>
      </c>
      <c r="F34" s="72">
        <v>62</v>
      </c>
      <c r="G34" s="73">
        <v>0</v>
      </c>
      <c r="H34" s="65">
        <v>0</v>
      </c>
      <c r="I34" s="65">
        <v>0</v>
      </c>
      <c r="J34" s="65">
        <v>1</v>
      </c>
      <c r="K34" s="65">
        <v>58</v>
      </c>
      <c r="L34" s="65">
        <v>3</v>
      </c>
      <c r="M34" s="66"/>
      <c r="O34" s="40"/>
      <c r="P34" s="71"/>
      <c r="Q34" s="62" t="s">
        <v>33</v>
      </c>
      <c r="R34" s="35" t="s">
        <v>31</v>
      </c>
      <c r="S34" s="74"/>
      <c r="T34" s="75"/>
      <c r="U34" s="75"/>
      <c r="V34" s="75">
        <v>1</v>
      </c>
      <c r="W34" s="75">
        <v>25</v>
      </c>
      <c r="X34" s="75">
        <v>24</v>
      </c>
      <c r="Y34" s="75">
        <v>1</v>
      </c>
      <c r="Z34" s="75">
        <v>8</v>
      </c>
      <c r="AA34" s="75"/>
      <c r="AB34" s="75">
        <v>2</v>
      </c>
      <c r="AC34" s="75"/>
      <c r="AD34" s="75">
        <v>1</v>
      </c>
      <c r="AE34" s="75"/>
      <c r="AF34" s="75"/>
      <c r="AG34" s="76">
        <f t="shared" si="0"/>
        <v>62</v>
      </c>
      <c r="AH34" s="70"/>
      <c r="AI34" s="70">
        <f t="shared" si="1"/>
        <v>0</v>
      </c>
    </row>
    <row r="35" spans="2:35" ht="11.25" customHeight="1">
      <c r="B35" s="13"/>
      <c r="C35" s="71"/>
      <c r="D35" s="62" t="s">
        <v>487</v>
      </c>
      <c r="E35" s="35" t="s">
        <v>31</v>
      </c>
      <c r="F35" s="72">
        <v>0</v>
      </c>
      <c r="G35" s="73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/>
      <c r="O35" s="40"/>
      <c r="P35" s="71"/>
      <c r="Q35" s="62" t="s">
        <v>487</v>
      </c>
      <c r="R35" s="35" t="s">
        <v>31</v>
      </c>
      <c r="S35" s="74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>
        <f t="shared" si="0"/>
        <v>0</v>
      </c>
      <c r="AH35" s="70"/>
      <c r="AI35" s="70">
        <f t="shared" si="1"/>
        <v>0</v>
      </c>
    </row>
    <row r="36" spans="2:35" ht="11.25" customHeight="1">
      <c r="B36" s="13"/>
      <c r="C36" s="71"/>
      <c r="D36" s="62" t="s">
        <v>34</v>
      </c>
      <c r="E36" s="35" t="s">
        <v>31</v>
      </c>
      <c r="F36" s="72">
        <v>56</v>
      </c>
      <c r="G36" s="73">
        <v>0</v>
      </c>
      <c r="H36" s="65">
        <v>0</v>
      </c>
      <c r="I36" s="65">
        <v>0</v>
      </c>
      <c r="J36" s="65">
        <v>0</v>
      </c>
      <c r="K36" s="65">
        <v>56</v>
      </c>
      <c r="L36" s="65">
        <v>0</v>
      </c>
      <c r="M36" s="66"/>
      <c r="O36" s="40"/>
      <c r="P36" s="71"/>
      <c r="Q36" s="62" t="s">
        <v>34</v>
      </c>
      <c r="R36" s="35" t="s">
        <v>31</v>
      </c>
      <c r="S36" s="74"/>
      <c r="T36" s="75"/>
      <c r="U36" s="75"/>
      <c r="V36" s="75"/>
      <c r="W36" s="75">
        <v>40</v>
      </c>
      <c r="X36" s="75">
        <v>16</v>
      </c>
      <c r="Y36" s="75"/>
      <c r="Z36" s="75"/>
      <c r="AA36" s="75"/>
      <c r="AB36" s="75"/>
      <c r="AC36" s="75"/>
      <c r="AD36" s="75"/>
      <c r="AE36" s="75"/>
      <c r="AF36" s="75"/>
      <c r="AG36" s="76">
        <f t="shared" si="0"/>
        <v>56</v>
      </c>
      <c r="AH36" s="70"/>
      <c r="AI36" s="70">
        <f t="shared" si="1"/>
        <v>0</v>
      </c>
    </row>
    <row r="37" spans="2:35" ht="11.25" customHeight="1">
      <c r="B37" s="13" t="s">
        <v>35</v>
      </c>
      <c r="C37" s="71"/>
      <c r="D37" s="62" t="s">
        <v>36</v>
      </c>
      <c r="E37" s="35" t="s">
        <v>31</v>
      </c>
      <c r="F37" s="72">
        <v>2</v>
      </c>
      <c r="G37" s="73">
        <v>2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6"/>
      <c r="O37" s="40" t="s">
        <v>35</v>
      </c>
      <c r="P37" s="71"/>
      <c r="Q37" s="62" t="s">
        <v>36</v>
      </c>
      <c r="R37" s="35" t="s">
        <v>31</v>
      </c>
      <c r="S37" s="74">
        <v>2</v>
      </c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>
        <f t="shared" si="0"/>
        <v>2</v>
      </c>
      <c r="AH37" s="70"/>
      <c r="AI37" s="70">
        <f t="shared" si="1"/>
        <v>0</v>
      </c>
    </row>
    <row r="38" spans="2:35" ht="11.25" customHeight="1">
      <c r="B38" s="13"/>
      <c r="C38" s="71"/>
      <c r="D38" s="62" t="s">
        <v>37</v>
      </c>
      <c r="E38" s="35" t="s">
        <v>31</v>
      </c>
      <c r="F38" s="72">
        <v>0</v>
      </c>
      <c r="G38" s="73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6"/>
      <c r="O38" s="40"/>
      <c r="P38" s="71"/>
      <c r="Q38" s="62" t="s">
        <v>37</v>
      </c>
      <c r="R38" s="35" t="s">
        <v>31</v>
      </c>
      <c r="S38" s="74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>
        <f t="shared" si="0"/>
        <v>0</v>
      </c>
      <c r="AH38" s="70"/>
      <c r="AI38" s="70">
        <f t="shared" si="1"/>
        <v>0</v>
      </c>
    </row>
    <row r="39" spans="2:35" ht="11.25" customHeight="1">
      <c r="B39" s="13"/>
      <c r="C39" s="71"/>
      <c r="D39" s="62" t="s">
        <v>38</v>
      </c>
      <c r="E39" s="35" t="s">
        <v>31</v>
      </c>
      <c r="F39" s="72">
        <v>0</v>
      </c>
      <c r="G39" s="73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6"/>
      <c r="O39" s="40"/>
      <c r="P39" s="71"/>
      <c r="Q39" s="62" t="s">
        <v>38</v>
      </c>
      <c r="R39" s="35" t="s">
        <v>31</v>
      </c>
      <c r="S39" s="74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>
        <f t="shared" si="0"/>
        <v>0</v>
      </c>
      <c r="AH39" s="70"/>
      <c r="AI39" s="70">
        <f t="shared" si="1"/>
        <v>0</v>
      </c>
    </row>
    <row r="40" spans="2:35" ht="11.25" customHeight="1">
      <c r="B40" s="13"/>
      <c r="C40" s="71"/>
      <c r="D40" s="62" t="s">
        <v>39</v>
      </c>
      <c r="E40" s="35" t="s">
        <v>31</v>
      </c>
      <c r="F40" s="72">
        <v>6</v>
      </c>
      <c r="G40" s="73">
        <v>0</v>
      </c>
      <c r="H40" s="65">
        <v>0</v>
      </c>
      <c r="I40" s="65">
        <v>0</v>
      </c>
      <c r="J40" s="65">
        <v>4</v>
      </c>
      <c r="K40" s="65">
        <v>2</v>
      </c>
      <c r="L40" s="65">
        <v>0</v>
      </c>
      <c r="M40" s="66"/>
      <c r="O40" s="40"/>
      <c r="P40" s="71"/>
      <c r="Q40" s="62" t="s">
        <v>39</v>
      </c>
      <c r="R40" s="35" t="s">
        <v>31</v>
      </c>
      <c r="S40" s="74"/>
      <c r="T40" s="75"/>
      <c r="U40" s="75"/>
      <c r="V40" s="75">
        <v>4</v>
      </c>
      <c r="W40" s="75"/>
      <c r="X40" s="75"/>
      <c r="Y40" s="75">
        <v>2</v>
      </c>
      <c r="Z40" s="75"/>
      <c r="AA40" s="75"/>
      <c r="AB40" s="75"/>
      <c r="AC40" s="75"/>
      <c r="AD40" s="75"/>
      <c r="AE40" s="75"/>
      <c r="AF40" s="75"/>
      <c r="AG40" s="76">
        <f t="shared" si="0"/>
        <v>6</v>
      </c>
      <c r="AH40" s="70"/>
      <c r="AI40" s="70">
        <f t="shared" si="1"/>
        <v>0</v>
      </c>
    </row>
    <row r="41" spans="2:35" ht="11.25" customHeight="1">
      <c r="B41" s="13"/>
      <c r="C41" s="71"/>
      <c r="D41" s="62" t="s">
        <v>40</v>
      </c>
      <c r="E41" s="35" t="s">
        <v>31</v>
      </c>
      <c r="F41" s="72">
        <v>16</v>
      </c>
      <c r="G41" s="73">
        <v>0</v>
      </c>
      <c r="H41" s="65">
        <v>0</v>
      </c>
      <c r="I41" s="65">
        <v>3</v>
      </c>
      <c r="J41" s="65">
        <v>0</v>
      </c>
      <c r="K41" s="65">
        <v>7</v>
      </c>
      <c r="L41" s="65">
        <v>6</v>
      </c>
      <c r="M41" s="66"/>
      <c r="O41" s="40"/>
      <c r="P41" s="71"/>
      <c r="Q41" s="62" t="s">
        <v>40</v>
      </c>
      <c r="R41" s="35" t="s">
        <v>31</v>
      </c>
      <c r="S41" s="74"/>
      <c r="T41" s="75"/>
      <c r="U41" s="75"/>
      <c r="V41" s="75"/>
      <c r="W41" s="75">
        <v>1</v>
      </c>
      <c r="X41" s="75"/>
      <c r="Y41" s="75">
        <v>1</v>
      </c>
      <c r="Z41" s="75"/>
      <c r="AA41" s="75">
        <v>2</v>
      </c>
      <c r="AB41" s="75">
        <v>3</v>
      </c>
      <c r="AC41" s="75">
        <v>3</v>
      </c>
      <c r="AD41" s="75">
        <v>3</v>
      </c>
      <c r="AE41" s="75">
        <v>3</v>
      </c>
      <c r="AF41" s="75"/>
      <c r="AG41" s="76">
        <f t="shared" si="0"/>
        <v>16</v>
      </c>
      <c r="AH41" s="70"/>
      <c r="AI41" s="70">
        <f t="shared" si="1"/>
        <v>0</v>
      </c>
    </row>
    <row r="42" spans="2:35" ht="11.25" customHeight="1">
      <c r="B42" s="13"/>
      <c r="C42" s="71"/>
      <c r="D42" s="62" t="s">
        <v>41</v>
      </c>
      <c r="E42" s="35" t="s">
        <v>42</v>
      </c>
      <c r="F42" s="97" t="s">
        <v>488</v>
      </c>
      <c r="G42" s="73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6"/>
      <c r="O42" s="40"/>
      <c r="P42" s="71"/>
      <c r="Q42" s="62" t="s">
        <v>41</v>
      </c>
      <c r="R42" s="35" t="s">
        <v>42</v>
      </c>
      <c r="S42" s="74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6">
        <f t="shared" si="0"/>
        <v>0</v>
      </c>
      <c r="AH42" s="70"/>
      <c r="AI42" s="70" t="e">
        <f t="shared" si="1"/>
        <v>#VALUE!</v>
      </c>
    </row>
    <row r="43" spans="2:35" ht="11.25" customHeight="1">
      <c r="B43" s="13" t="s">
        <v>43</v>
      </c>
      <c r="C43" s="71"/>
      <c r="D43" s="62" t="s">
        <v>44</v>
      </c>
      <c r="E43" s="35" t="s">
        <v>45</v>
      </c>
      <c r="F43" s="97" t="s">
        <v>488</v>
      </c>
      <c r="G43" s="73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6"/>
      <c r="O43" s="40" t="s">
        <v>43</v>
      </c>
      <c r="P43" s="71"/>
      <c r="Q43" s="62" t="s">
        <v>44</v>
      </c>
      <c r="R43" s="35" t="s">
        <v>45</v>
      </c>
      <c r="S43" s="74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6">
        <f t="shared" si="0"/>
        <v>0</v>
      </c>
      <c r="AH43" s="70"/>
      <c r="AI43" s="70" t="e">
        <f t="shared" si="1"/>
        <v>#VALUE!</v>
      </c>
    </row>
    <row r="44" spans="2:35" ht="11.25" customHeight="1">
      <c r="B44" s="13"/>
      <c r="C44" s="71"/>
      <c r="D44" s="62" t="s">
        <v>46</v>
      </c>
      <c r="E44" s="35" t="s">
        <v>47</v>
      </c>
      <c r="F44" s="97" t="s">
        <v>488</v>
      </c>
      <c r="G44" s="73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6"/>
      <c r="O44" s="40"/>
      <c r="P44" s="71"/>
      <c r="Q44" s="62" t="s">
        <v>46</v>
      </c>
      <c r="R44" s="35" t="s">
        <v>47</v>
      </c>
      <c r="S44" s="74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6">
        <f t="shared" si="0"/>
        <v>0</v>
      </c>
      <c r="AH44" s="70"/>
      <c r="AI44" s="70" t="e">
        <f t="shared" si="1"/>
        <v>#VALUE!</v>
      </c>
    </row>
    <row r="45" spans="2:35" ht="11.25" customHeight="1">
      <c r="B45" s="13"/>
      <c r="C45" s="71"/>
      <c r="D45" s="62" t="s">
        <v>48</v>
      </c>
      <c r="E45" s="35" t="s">
        <v>49</v>
      </c>
      <c r="F45" s="97" t="s">
        <v>488</v>
      </c>
      <c r="G45" s="73">
        <v>0</v>
      </c>
      <c r="H45" s="65">
        <v>0</v>
      </c>
      <c r="I45" s="65">
        <v>0</v>
      </c>
      <c r="J45" s="65">
        <v>0</v>
      </c>
      <c r="K45" s="65">
        <v>9184</v>
      </c>
      <c r="L45" s="65">
        <v>0</v>
      </c>
      <c r="M45" s="66"/>
      <c r="O45" s="40"/>
      <c r="P45" s="71"/>
      <c r="Q45" s="62" t="s">
        <v>48</v>
      </c>
      <c r="R45" s="35" t="s">
        <v>49</v>
      </c>
      <c r="S45" s="74"/>
      <c r="T45" s="75"/>
      <c r="U45" s="75"/>
      <c r="V45" s="75"/>
      <c r="W45" s="75"/>
      <c r="X45" s="75"/>
      <c r="Y45" s="75">
        <v>5354</v>
      </c>
      <c r="Z45" s="75">
        <v>2580</v>
      </c>
      <c r="AA45" s="75">
        <v>1250</v>
      </c>
      <c r="AB45" s="75"/>
      <c r="AC45" s="75"/>
      <c r="AD45" s="75"/>
      <c r="AE45" s="75"/>
      <c r="AF45" s="75"/>
      <c r="AG45" s="76">
        <f t="shared" si="0"/>
        <v>9184</v>
      </c>
      <c r="AH45" s="70"/>
      <c r="AI45" s="70" t="e">
        <f t="shared" si="1"/>
        <v>#VALUE!</v>
      </c>
    </row>
    <row r="46" spans="2:35" ht="11.25" customHeight="1">
      <c r="B46" s="13"/>
      <c r="C46" s="71"/>
      <c r="D46" s="62" t="s">
        <v>50</v>
      </c>
      <c r="E46" s="35" t="s">
        <v>49</v>
      </c>
      <c r="F46" s="97" t="s">
        <v>488</v>
      </c>
      <c r="G46" s="73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/>
      <c r="O46" s="40"/>
      <c r="P46" s="71"/>
      <c r="Q46" s="62" t="s">
        <v>50</v>
      </c>
      <c r="R46" s="35" t="s">
        <v>49</v>
      </c>
      <c r="S46" s="74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>
        <f t="shared" si="0"/>
        <v>0</v>
      </c>
      <c r="AH46" s="70"/>
      <c r="AI46" s="70" t="e">
        <f t="shared" si="1"/>
        <v>#VALUE!</v>
      </c>
    </row>
    <row r="47" spans="2:35" ht="11.25" customHeight="1">
      <c r="B47" s="77"/>
      <c r="C47" s="78"/>
      <c r="D47" s="79" t="s">
        <v>51</v>
      </c>
      <c r="E47" s="80" t="s">
        <v>52</v>
      </c>
      <c r="F47" s="72">
        <v>0</v>
      </c>
      <c r="G47" s="85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66"/>
      <c r="O47" s="84"/>
      <c r="P47" s="78"/>
      <c r="Q47" s="79" t="s">
        <v>51</v>
      </c>
      <c r="R47" s="80" t="s">
        <v>52</v>
      </c>
      <c r="S47" s="74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>
        <f t="shared" si="0"/>
        <v>0</v>
      </c>
      <c r="AH47" s="70"/>
      <c r="AI47" s="70">
        <f t="shared" si="1"/>
        <v>0</v>
      </c>
    </row>
    <row r="48" spans="2:35" ht="11.25" customHeight="1">
      <c r="B48" s="13" t="s">
        <v>53</v>
      </c>
      <c r="C48" s="14" t="s">
        <v>54</v>
      </c>
      <c r="D48" s="88" t="s">
        <v>55</v>
      </c>
      <c r="E48" s="35" t="s">
        <v>56</v>
      </c>
      <c r="F48" s="86">
        <v>0</v>
      </c>
      <c r="G48" s="73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6"/>
      <c r="O48" s="40" t="s">
        <v>53</v>
      </c>
      <c r="P48" s="14" t="s">
        <v>54</v>
      </c>
      <c r="Q48" s="88" t="s">
        <v>55</v>
      </c>
      <c r="R48" s="35" t="s">
        <v>56</v>
      </c>
      <c r="S48" s="74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>
        <f t="shared" si="0"/>
        <v>0</v>
      </c>
      <c r="AH48" s="70"/>
      <c r="AI48" s="70">
        <f t="shared" si="1"/>
        <v>0</v>
      </c>
    </row>
    <row r="49" spans="2:35" ht="11.25" customHeight="1">
      <c r="B49" s="13"/>
      <c r="C49" s="14"/>
      <c r="D49" s="98" t="s">
        <v>57</v>
      </c>
      <c r="E49" s="35" t="s">
        <v>56</v>
      </c>
      <c r="F49" s="72">
        <v>0</v>
      </c>
      <c r="G49" s="73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/>
      <c r="O49" s="40"/>
      <c r="P49" s="14"/>
      <c r="Q49" s="98" t="s">
        <v>57</v>
      </c>
      <c r="R49" s="35" t="s">
        <v>56</v>
      </c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>
        <f t="shared" si="0"/>
        <v>0</v>
      </c>
      <c r="AH49" s="70"/>
      <c r="AI49" s="70">
        <f t="shared" si="1"/>
        <v>0</v>
      </c>
    </row>
    <row r="50" spans="2:35" ht="11.25" customHeight="1">
      <c r="B50" s="77" t="s">
        <v>58</v>
      </c>
      <c r="C50" s="90" t="s">
        <v>59</v>
      </c>
      <c r="D50" s="91" t="s">
        <v>22</v>
      </c>
      <c r="E50" s="80" t="s">
        <v>56</v>
      </c>
      <c r="F50" s="81">
        <v>0</v>
      </c>
      <c r="G50" s="85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66"/>
      <c r="O50" s="84" t="s">
        <v>58</v>
      </c>
      <c r="P50" s="90" t="s">
        <v>59</v>
      </c>
      <c r="Q50" s="91" t="s">
        <v>22</v>
      </c>
      <c r="R50" s="80" t="s">
        <v>56</v>
      </c>
      <c r="S50" s="74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>
        <f t="shared" si="0"/>
        <v>0</v>
      </c>
      <c r="AH50" s="70"/>
      <c r="AI50" s="70">
        <f t="shared" si="1"/>
        <v>0</v>
      </c>
    </row>
    <row r="51" spans="2:35" ht="11.25" customHeight="1">
      <c r="B51" s="13"/>
      <c r="C51" s="14"/>
      <c r="D51" s="62" t="s">
        <v>60</v>
      </c>
      <c r="E51" s="35" t="s">
        <v>61</v>
      </c>
      <c r="F51" s="72">
        <v>0</v>
      </c>
      <c r="G51" s="73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6"/>
      <c r="O51" s="40"/>
      <c r="P51" s="14"/>
      <c r="Q51" s="62" t="s">
        <v>60</v>
      </c>
      <c r="R51" s="35" t="s">
        <v>61</v>
      </c>
      <c r="S51" s="74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>
        <f t="shared" si="0"/>
        <v>0</v>
      </c>
      <c r="AH51" s="70"/>
      <c r="AI51" s="70">
        <f t="shared" si="1"/>
        <v>0</v>
      </c>
    </row>
    <row r="52" spans="2:35" ht="11.25" customHeight="1">
      <c r="B52" s="13"/>
      <c r="C52" s="14"/>
      <c r="D52" s="62" t="s">
        <v>62</v>
      </c>
      <c r="E52" s="35" t="s">
        <v>63</v>
      </c>
      <c r="F52" s="72">
        <v>0</v>
      </c>
      <c r="G52" s="73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6"/>
      <c r="O52" s="40"/>
      <c r="P52" s="14"/>
      <c r="Q52" s="62" t="s">
        <v>62</v>
      </c>
      <c r="R52" s="35" t="s">
        <v>63</v>
      </c>
      <c r="S52" s="74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>
        <f t="shared" si="0"/>
        <v>0</v>
      </c>
      <c r="AH52" s="70"/>
      <c r="AI52" s="70">
        <f t="shared" si="1"/>
        <v>0</v>
      </c>
    </row>
    <row r="53" spans="2:35" ht="11.25" customHeight="1">
      <c r="B53" s="13"/>
      <c r="C53" s="14"/>
      <c r="D53" s="62" t="s">
        <v>64</v>
      </c>
      <c r="E53" s="35" t="s">
        <v>65</v>
      </c>
      <c r="F53" s="72">
        <v>0</v>
      </c>
      <c r="G53" s="73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6"/>
      <c r="O53" s="40"/>
      <c r="P53" s="14"/>
      <c r="Q53" s="62" t="s">
        <v>64</v>
      </c>
      <c r="R53" s="35" t="s">
        <v>65</v>
      </c>
      <c r="S53" s="74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>
        <f t="shared" si="0"/>
        <v>0</v>
      </c>
      <c r="AH53" s="70"/>
      <c r="AI53" s="70">
        <f t="shared" si="1"/>
        <v>0</v>
      </c>
    </row>
    <row r="54" spans="2:35" ht="11.25" customHeight="1">
      <c r="B54" s="13"/>
      <c r="C54" s="14"/>
      <c r="D54" s="62" t="s">
        <v>66</v>
      </c>
      <c r="E54" s="35" t="s">
        <v>65</v>
      </c>
      <c r="F54" s="72">
        <v>120200</v>
      </c>
      <c r="G54" s="73">
        <v>0</v>
      </c>
      <c r="H54" s="65">
        <v>0</v>
      </c>
      <c r="I54" s="65">
        <v>0</v>
      </c>
      <c r="J54" s="65">
        <v>41200</v>
      </c>
      <c r="K54" s="65">
        <v>79000</v>
      </c>
      <c r="L54" s="65">
        <v>0</v>
      </c>
      <c r="M54" s="66"/>
      <c r="O54" s="40"/>
      <c r="P54" s="14"/>
      <c r="Q54" s="62" t="s">
        <v>66</v>
      </c>
      <c r="R54" s="35" t="s">
        <v>65</v>
      </c>
      <c r="S54" s="74"/>
      <c r="T54" s="75"/>
      <c r="U54" s="75"/>
      <c r="V54" s="75">
        <v>41200</v>
      </c>
      <c r="W54" s="75"/>
      <c r="X54" s="75"/>
      <c r="Y54" s="75"/>
      <c r="Z54" s="75"/>
      <c r="AA54" s="75">
        <v>79000</v>
      </c>
      <c r="AB54" s="75"/>
      <c r="AC54" s="75"/>
      <c r="AD54" s="75"/>
      <c r="AE54" s="75"/>
      <c r="AF54" s="75"/>
      <c r="AG54" s="76">
        <f t="shared" si="0"/>
        <v>120200</v>
      </c>
      <c r="AH54" s="70"/>
      <c r="AI54" s="70">
        <f t="shared" si="1"/>
        <v>0</v>
      </c>
    </row>
    <row r="55" spans="2:35" ht="11.25" customHeight="1">
      <c r="B55" s="13"/>
      <c r="C55" s="14"/>
      <c r="D55" s="62" t="s">
        <v>67</v>
      </c>
      <c r="E55" s="35" t="s">
        <v>65</v>
      </c>
      <c r="F55" s="72">
        <v>0</v>
      </c>
      <c r="G55" s="73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6"/>
      <c r="O55" s="40"/>
      <c r="P55" s="14"/>
      <c r="Q55" s="62" t="s">
        <v>67</v>
      </c>
      <c r="R55" s="35" t="s">
        <v>65</v>
      </c>
      <c r="S55" s="74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>
        <f t="shared" si="0"/>
        <v>0</v>
      </c>
      <c r="AH55" s="70"/>
      <c r="AI55" s="70">
        <f t="shared" si="1"/>
        <v>0</v>
      </c>
    </row>
    <row r="56" spans="2:35" ht="11.25" customHeight="1">
      <c r="B56" s="13"/>
      <c r="C56" s="14"/>
      <c r="D56" s="62" t="s">
        <v>68</v>
      </c>
      <c r="E56" s="35" t="s">
        <v>65</v>
      </c>
      <c r="F56" s="72">
        <v>0</v>
      </c>
      <c r="G56" s="73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6"/>
      <c r="O56" s="40"/>
      <c r="P56" s="14"/>
      <c r="Q56" s="62" t="s">
        <v>68</v>
      </c>
      <c r="R56" s="35" t="s">
        <v>65</v>
      </c>
      <c r="S56" s="99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1">
        <f t="shared" si="0"/>
        <v>0</v>
      </c>
      <c r="AH56" s="70"/>
      <c r="AI56" s="70">
        <f t="shared" si="1"/>
        <v>0</v>
      </c>
    </row>
    <row r="57" spans="2:35" ht="11.25" customHeight="1">
      <c r="B57" s="102"/>
      <c r="C57" s="103"/>
      <c r="D57" s="104" t="s">
        <v>69</v>
      </c>
      <c r="E57" s="105" t="s">
        <v>65</v>
      </c>
      <c r="F57" s="106">
        <v>120200</v>
      </c>
      <c r="G57" s="107">
        <v>0</v>
      </c>
      <c r="H57" s="108">
        <v>0</v>
      </c>
      <c r="I57" s="108">
        <v>0</v>
      </c>
      <c r="J57" s="108">
        <v>41200</v>
      </c>
      <c r="K57" s="108">
        <v>79000</v>
      </c>
      <c r="L57" s="108">
        <v>0</v>
      </c>
      <c r="M57" s="66"/>
      <c r="O57" s="109"/>
      <c r="P57" s="103"/>
      <c r="Q57" s="104" t="s">
        <v>69</v>
      </c>
      <c r="R57" s="105" t="s">
        <v>65</v>
      </c>
      <c r="S57" s="110">
        <f>SUM(S53:S56)</f>
        <v>0</v>
      </c>
      <c r="T57" s="111">
        <f aca="true" t="shared" si="2" ref="T57:AF57">SUM(T53:T56)</f>
        <v>0</v>
      </c>
      <c r="U57" s="111">
        <f t="shared" si="2"/>
        <v>0</v>
      </c>
      <c r="V57" s="111">
        <f t="shared" si="2"/>
        <v>41200</v>
      </c>
      <c r="W57" s="111">
        <f t="shared" si="2"/>
        <v>0</v>
      </c>
      <c r="X57" s="111">
        <f t="shared" si="2"/>
        <v>0</v>
      </c>
      <c r="Y57" s="111">
        <f t="shared" si="2"/>
        <v>0</v>
      </c>
      <c r="Z57" s="111">
        <f t="shared" si="2"/>
        <v>0</v>
      </c>
      <c r="AA57" s="111">
        <f t="shared" si="2"/>
        <v>79000</v>
      </c>
      <c r="AB57" s="111">
        <f t="shared" si="2"/>
        <v>0</v>
      </c>
      <c r="AC57" s="111">
        <f t="shared" si="2"/>
        <v>0</v>
      </c>
      <c r="AD57" s="111">
        <f t="shared" si="2"/>
        <v>0</v>
      </c>
      <c r="AE57" s="111">
        <f t="shared" si="2"/>
        <v>0</v>
      </c>
      <c r="AF57" s="111">
        <f t="shared" si="2"/>
        <v>0</v>
      </c>
      <c r="AG57" s="112">
        <f>SUM(AG53:AG56)</f>
        <v>120200</v>
      </c>
      <c r="AH57" s="70"/>
      <c r="AI57" s="70">
        <f t="shared" si="1"/>
        <v>0</v>
      </c>
    </row>
    <row r="58" spans="2:35" ht="11.25" customHeight="1">
      <c r="B58" s="13"/>
      <c r="C58" s="14"/>
      <c r="D58" s="62" t="s">
        <v>70</v>
      </c>
      <c r="E58" s="35" t="s">
        <v>71</v>
      </c>
      <c r="F58" s="72">
        <v>0</v>
      </c>
      <c r="G58" s="73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/>
      <c r="O58" s="40"/>
      <c r="P58" s="14"/>
      <c r="Q58" s="62" t="s">
        <v>70</v>
      </c>
      <c r="R58" s="35" t="s">
        <v>71</v>
      </c>
      <c r="S58" s="113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114">
        <f aca="true" t="shared" si="3" ref="AG58:AG68">SUM(S58:AF58)</f>
        <v>0</v>
      </c>
      <c r="AH58" s="70"/>
      <c r="AI58" s="70">
        <f t="shared" si="1"/>
        <v>0</v>
      </c>
    </row>
    <row r="59" spans="2:35" ht="11.25" customHeight="1">
      <c r="B59" s="13"/>
      <c r="C59" s="14"/>
      <c r="D59" s="62" t="s">
        <v>72</v>
      </c>
      <c r="E59" s="35" t="s">
        <v>65</v>
      </c>
      <c r="F59" s="72">
        <v>6780428</v>
      </c>
      <c r="G59" s="73">
        <v>0</v>
      </c>
      <c r="H59" s="65">
        <v>6568702</v>
      </c>
      <c r="I59" s="65">
        <v>23358</v>
      </c>
      <c r="J59" s="65">
        <v>132368</v>
      </c>
      <c r="K59" s="65">
        <v>56000</v>
      </c>
      <c r="L59" s="65">
        <v>0</v>
      </c>
      <c r="M59" s="66"/>
      <c r="O59" s="40"/>
      <c r="P59" s="14"/>
      <c r="Q59" s="62" t="s">
        <v>72</v>
      </c>
      <c r="R59" s="35" t="s">
        <v>65</v>
      </c>
      <c r="S59" s="74"/>
      <c r="T59" s="75">
        <v>6552464</v>
      </c>
      <c r="U59" s="75"/>
      <c r="V59" s="75">
        <v>132368</v>
      </c>
      <c r="W59" s="75">
        <v>24000</v>
      </c>
      <c r="X59" s="75">
        <v>22000</v>
      </c>
      <c r="Y59" s="75"/>
      <c r="Z59" s="75"/>
      <c r="AA59" s="75">
        <v>10000</v>
      </c>
      <c r="AB59" s="75"/>
      <c r="AC59" s="75"/>
      <c r="AD59" s="75"/>
      <c r="AE59" s="75">
        <v>23358</v>
      </c>
      <c r="AF59" s="75">
        <v>16238</v>
      </c>
      <c r="AG59" s="76">
        <f t="shared" si="3"/>
        <v>6780428</v>
      </c>
      <c r="AH59" s="70"/>
      <c r="AI59" s="70">
        <f t="shared" si="1"/>
        <v>0</v>
      </c>
    </row>
    <row r="60" spans="2:35" ht="11.25" customHeight="1">
      <c r="B60" s="13"/>
      <c r="C60" s="14"/>
      <c r="D60" s="62" t="s">
        <v>73</v>
      </c>
      <c r="E60" s="35" t="s">
        <v>65</v>
      </c>
      <c r="F60" s="72">
        <v>492493</v>
      </c>
      <c r="G60" s="73">
        <v>0</v>
      </c>
      <c r="H60" s="65">
        <v>109327</v>
      </c>
      <c r="I60" s="65">
        <v>0</v>
      </c>
      <c r="J60" s="65">
        <v>281815</v>
      </c>
      <c r="K60" s="65">
        <v>101351</v>
      </c>
      <c r="L60" s="65">
        <v>0</v>
      </c>
      <c r="M60" s="66"/>
      <c r="O60" s="40"/>
      <c r="P60" s="14"/>
      <c r="Q60" s="62" t="s">
        <v>73</v>
      </c>
      <c r="R60" s="35" t="s">
        <v>65</v>
      </c>
      <c r="S60" s="74"/>
      <c r="T60" s="75">
        <v>109327</v>
      </c>
      <c r="U60" s="75"/>
      <c r="V60" s="75">
        <v>281815</v>
      </c>
      <c r="W60" s="75">
        <v>71304</v>
      </c>
      <c r="X60" s="75">
        <v>28676</v>
      </c>
      <c r="Y60" s="75"/>
      <c r="Z60" s="75"/>
      <c r="AA60" s="75">
        <v>1371</v>
      </c>
      <c r="AB60" s="75"/>
      <c r="AC60" s="75"/>
      <c r="AD60" s="75"/>
      <c r="AE60" s="75"/>
      <c r="AF60" s="75"/>
      <c r="AG60" s="76">
        <f t="shared" si="3"/>
        <v>492493</v>
      </c>
      <c r="AH60" s="70"/>
      <c r="AI60" s="70">
        <f t="shared" si="1"/>
        <v>0</v>
      </c>
    </row>
    <row r="61" spans="2:35" ht="11.25" customHeight="1">
      <c r="B61" s="13"/>
      <c r="C61" s="14"/>
      <c r="D61" s="62" t="s">
        <v>74</v>
      </c>
      <c r="E61" s="35" t="s">
        <v>65</v>
      </c>
      <c r="F61" s="72">
        <v>13135</v>
      </c>
      <c r="G61" s="73">
        <v>0</v>
      </c>
      <c r="H61" s="65">
        <v>13135</v>
      </c>
      <c r="I61" s="65">
        <v>0</v>
      </c>
      <c r="J61" s="65">
        <v>0</v>
      </c>
      <c r="K61" s="65">
        <v>0</v>
      </c>
      <c r="L61" s="65">
        <v>0</v>
      </c>
      <c r="M61" s="66"/>
      <c r="O61" s="40"/>
      <c r="P61" s="14"/>
      <c r="Q61" s="62" t="s">
        <v>74</v>
      </c>
      <c r="R61" s="35" t="s">
        <v>65</v>
      </c>
      <c r="S61" s="74"/>
      <c r="T61" s="75">
        <v>13135</v>
      </c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>
        <f t="shared" si="3"/>
        <v>13135</v>
      </c>
      <c r="AH61" s="70"/>
      <c r="AI61" s="70">
        <f t="shared" si="1"/>
        <v>0</v>
      </c>
    </row>
    <row r="62" spans="2:35" ht="11.25" customHeight="1">
      <c r="B62" s="13"/>
      <c r="C62" s="14"/>
      <c r="D62" s="62" t="s">
        <v>75</v>
      </c>
      <c r="E62" s="35" t="s">
        <v>65</v>
      </c>
      <c r="F62" s="72">
        <v>71750</v>
      </c>
      <c r="G62" s="73">
        <v>70000</v>
      </c>
      <c r="H62" s="65">
        <v>1750</v>
      </c>
      <c r="I62" s="65">
        <v>0</v>
      </c>
      <c r="J62" s="65">
        <v>0</v>
      </c>
      <c r="K62" s="65">
        <v>0</v>
      </c>
      <c r="L62" s="65">
        <v>0</v>
      </c>
      <c r="M62" s="66"/>
      <c r="O62" s="40"/>
      <c r="P62" s="14"/>
      <c r="Q62" s="62" t="s">
        <v>75</v>
      </c>
      <c r="R62" s="35" t="s">
        <v>65</v>
      </c>
      <c r="S62" s="74">
        <v>70000</v>
      </c>
      <c r="T62" s="75">
        <v>1750</v>
      </c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>
        <f t="shared" si="3"/>
        <v>71750</v>
      </c>
      <c r="AH62" s="70"/>
      <c r="AI62" s="70">
        <f t="shared" si="1"/>
        <v>0</v>
      </c>
    </row>
    <row r="63" spans="2:35" ht="11.25" customHeight="1">
      <c r="B63" s="13"/>
      <c r="C63" s="14"/>
      <c r="D63" s="62" t="s">
        <v>76</v>
      </c>
      <c r="E63" s="35" t="s">
        <v>65</v>
      </c>
      <c r="F63" s="72">
        <v>0</v>
      </c>
      <c r="G63" s="73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/>
      <c r="O63" s="40"/>
      <c r="P63" s="14"/>
      <c r="Q63" s="62" t="s">
        <v>76</v>
      </c>
      <c r="R63" s="35" t="s">
        <v>65</v>
      </c>
      <c r="S63" s="74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>
        <f t="shared" si="3"/>
        <v>0</v>
      </c>
      <c r="AH63" s="70"/>
      <c r="AI63" s="70">
        <f t="shared" si="1"/>
        <v>0</v>
      </c>
    </row>
    <row r="64" spans="2:35" ht="11.25" customHeight="1">
      <c r="B64" s="13"/>
      <c r="C64" s="14"/>
      <c r="D64" s="62" t="s">
        <v>77</v>
      </c>
      <c r="E64" s="35" t="s">
        <v>65</v>
      </c>
      <c r="F64" s="72">
        <v>0</v>
      </c>
      <c r="G64" s="73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/>
      <c r="O64" s="40"/>
      <c r="P64" s="14"/>
      <c r="Q64" s="62" t="s">
        <v>77</v>
      </c>
      <c r="R64" s="35" t="s">
        <v>65</v>
      </c>
      <c r="S64" s="74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>
        <f t="shared" si="3"/>
        <v>0</v>
      </c>
      <c r="AH64" s="70"/>
      <c r="AI64" s="70">
        <f t="shared" si="1"/>
        <v>0</v>
      </c>
    </row>
    <row r="65" spans="2:35" ht="11.25" customHeight="1">
      <c r="B65" s="13"/>
      <c r="C65" s="14"/>
      <c r="D65" s="62" t="s">
        <v>78</v>
      </c>
      <c r="E65" s="35" t="s">
        <v>65</v>
      </c>
      <c r="F65" s="72">
        <v>0</v>
      </c>
      <c r="G65" s="73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6"/>
      <c r="O65" s="40"/>
      <c r="P65" s="14"/>
      <c r="Q65" s="62" t="s">
        <v>78</v>
      </c>
      <c r="R65" s="35" t="s">
        <v>65</v>
      </c>
      <c r="S65" s="74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>
        <f t="shared" si="3"/>
        <v>0</v>
      </c>
      <c r="AH65" s="70"/>
      <c r="AI65" s="70">
        <f t="shared" si="1"/>
        <v>0</v>
      </c>
    </row>
    <row r="66" spans="2:35" ht="11.25" customHeight="1">
      <c r="B66" s="13"/>
      <c r="C66" s="14"/>
      <c r="D66" s="62" t="s">
        <v>79</v>
      </c>
      <c r="E66" s="35" t="s">
        <v>65</v>
      </c>
      <c r="F66" s="72">
        <v>0</v>
      </c>
      <c r="G66" s="73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6"/>
      <c r="O66" s="40"/>
      <c r="P66" s="14"/>
      <c r="Q66" s="62" t="s">
        <v>79</v>
      </c>
      <c r="R66" s="35" t="s">
        <v>65</v>
      </c>
      <c r="S66" s="74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>
        <f t="shared" si="3"/>
        <v>0</v>
      </c>
      <c r="AH66" s="70"/>
      <c r="AI66" s="70">
        <f t="shared" si="1"/>
        <v>0</v>
      </c>
    </row>
    <row r="67" spans="2:35" ht="11.25" customHeight="1">
      <c r="B67" s="13"/>
      <c r="C67" s="14"/>
      <c r="D67" s="62" t="s">
        <v>80</v>
      </c>
      <c r="E67" s="35" t="s">
        <v>65</v>
      </c>
      <c r="F67" s="72">
        <v>0</v>
      </c>
      <c r="G67" s="73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6"/>
      <c r="O67" s="40"/>
      <c r="P67" s="14"/>
      <c r="Q67" s="62" t="s">
        <v>80</v>
      </c>
      <c r="R67" s="35" t="s">
        <v>65</v>
      </c>
      <c r="S67" s="74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>
        <f t="shared" si="3"/>
        <v>0</v>
      </c>
      <c r="AH67" s="70"/>
      <c r="AI67" s="70">
        <f t="shared" si="1"/>
        <v>0</v>
      </c>
    </row>
    <row r="68" spans="2:35" ht="11.25" customHeight="1">
      <c r="B68" s="13"/>
      <c r="C68" s="14"/>
      <c r="D68" s="62" t="s">
        <v>22</v>
      </c>
      <c r="E68" s="35" t="s">
        <v>65</v>
      </c>
      <c r="F68" s="72">
        <v>0</v>
      </c>
      <c r="G68" s="73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6"/>
      <c r="O68" s="40"/>
      <c r="P68" s="14"/>
      <c r="Q68" s="62" t="s">
        <v>22</v>
      </c>
      <c r="R68" s="35" t="s">
        <v>65</v>
      </c>
      <c r="S68" s="99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1">
        <f t="shared" si="3"/>
        <v>0</v>
      </c>
      <c r="AH68" s="70"/>
      <c r="AI68" s="70">
        <f t="shared" si="1"/>
        <v>0</v>
      </c>
    </row>
    <row r="69" spans="2:35" ht="11.25" customHeight="1">
      <c r="B69" s="102"/>
      <c r="C69" s="103"/>
      <c r="D69" s="104" t="s">
        <v>69</v>
      </c>
      <c r="E69" s="105" t="s">
        <v>65</v>
      </c>
      <c r="F69" s="106">
        <v>7357806</v>
      </c>
      <c r="G69" s="107">
        <v>70000</v>
      </c>
      <c r="H69" s="115">
        <v>6692914</v>
      </c>
      <c r="I69" s="115">
        <v>23358</v>
      </c>
      <c r="J69" s="115">
        <v>414183</v>
      </c>
      <c r="K69" s="115">
        <v>157351</v>
      </c>
      <c r="L69" s="115">
        <v>0</v>
      </c>
      <c r="M69" s="66"/>
      <c r="O69" s="109"/>
      <c r="P69" s="103"/>
      <c r="Q69" s="104" t="s">
        <v>69</v>
      </c>
      <c r="R69" s="105" t="s">
        <v>65</v>
      </c>
      <c r="S69" s="110">
        <f>SUM(S59:S68)</f>
        <v>70000</v>
      </c>
      <c r="T69" s="111">
        <f aca="true" t="shared" si="4" ref="T69:AG69">SUM(T59:T68)</f>
        <v>6676676</v>
      </c>
      <c r="U69" s="111">
        <f t="shared" si="4"/>
        <v>0</v>
      </c>
      <c r="V69" s="111">
        <f t="shared" si="4"/>
        <v>414183</v>
      </c>
      <c r="W69" s="111">
        <f t="shared" si="4"/>
        <v>95304</v>
      </c>
      <c r="X69" s="111">
        <f t="shared" si="4"/>
        <v>50676</v>
      </c>
      <c r="Y69" s="111">
        <f t="shared" si="4"/>
        <v>0</v>
      </c>
      <c r="Z69" s="111">
        <f t="shared" si="4"/>
        <v>0</v>
      </c>
      <c r="AA69" s="111">
        <f t="shared" si="4"/>
        <v>11371</v>
      </c>
      <c r="AB69" s="111">
        <f t="shared" si="4"/>
        <v>0</v>
      </c>
      <c r="AC69" s="111">
        <f t="shared" si="4"/>
        <v>0</v>
      </c>
      <c r="AD69" s="111">
        <f t="shared" si="4"/>
        <v>0</v>
      </c>
      <c r="AE69" s="111">
        <f t="shared" si="4"/>
        <v>23358</v>
      </c>
      <c r="AF69" s="111">
        <f t="shared" si="4"/>
        <v>16238</v>
      </c>
      <c r="AG69" s="111">
        <f t="shared" si="4"/>
        <v>7357806</v>
      </c>
      <c r="AH69" s="70"/>
      <c r="AI69" s="70">
        <f t="shared" si="1"/>
        <v>0</v>
      </c>
    </row>
    <row r="70" spans="2:35" ht="15" customHeight="1">
      <c r="B70" s="102"/>
      <c r="C70" s="103"/>
      <c r="D70" s="104" t="s">
        <v>81</v>
      </c>
      <c r="E70" s="105" t="s">
        <v>65</v>
      </c>
      <c r="F70" s="106">
        <v>7478006</v>
      </c>
      <c r="G70" s="107">
        <v>70000</v>
      </c>
      <c r="H70" s="115">
        <v>6692914</v>
      </c>
      <c r="I70" s="115">
        <v>23358</v>
      </c>
      <c r="J70" s="115">
        <v>455383</v>
      </c>
      <c r="K70" s="115">
        <v>236351</v>
      </c>
      <c r="L70" s="115">
        <v>0</v>
      </c>
      <c r="M70" s="66"/>
      <c r="O70" s="109"/>
      <c r="P70" s="103"/>
      <c r="Q70" s="104" t="s">
        <v>81</v>
      </c>
      <c r="R70" s="105" t="s">
        <v>65</v>
      </c>
      <c r="S70" s="110">
        <f>S57+S69</f>
        <v>70000</v>
      </c>
      <c r="T70" s="111">
        <f aca="true" t="shared" si="5" ref="T70:AF70">T57+T69</f>
        <v>6676676</v>
      </c>
      <c r="U70" s="111">
        <f t="shared" si="5"/>
        <v>0</v>
      </c>
      <c r="V70" s="111">
        <f t="shared" si="5"/>
        <v>455383</v>
      </c>
      <c r="W70" s="111">
        <f t="shared" si="5"/>
        <v>95304</v>
      </c>
      <c r="X70" s="111">
        <f t="shared" si="5"/>
        <v>50676</v>
      </c>
      <c r="Y70" s="111">
        <f t="shared" si="5"/>
        <v>0</v>
      </c>
      <c r="Z70" s="111">
        <f t="shared" si="5"/>
        <v>0</v>
      </c>
      <c r="AA70" s="111">
        <f t="shared" si="5"/>
        <v>90371</v>
      </c>
      <c r="AB70" s="111">
        <f t="shared" si="5"/>
        <v>0</v>
      </c>
      <c r="AC70" s="111">
        <f t="shared" si="5"/>
        <v>0</v>
      </c>
      <c r="AD70" s="111">
        <f t="shared" si="5"/>
        <v>0</v>
      </c>
      <c r="AE70" s="111">
        <f t="shared" si="5"/>
        <v>23358</v>
      </c>
      <c r="AF70" s="111">
        <f t="shared" si="5"/>
        <v>16238</v>
      </c>
      <c r="AG70" s="112">
        <f>SUM(AG57,AG69)</f>
        <v>7478006</v>
      </c>
      <c r="AH70" s="70"/>
      <c r="AI70" s="70">
        <f t="shared" si="1"/>
        <v>0</v>
      </c>
    </row>
    <row r="71" spans="2:15" ht="12">
      <c r="B71" s="8" t="s">
        <v>489</v>
      </c>
      <c r="O71" s="8" t="s">
        <v>489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8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116" customWidth="1"/>
    <col min="2" max="2" width="10.625" style="116" customWidth="1"/>
    <col min="3" max="3" width="11.625" style="116" customWidth="1"/>
    <col min="4" max="5" width="10.125" style="116" customWidth="1"/>
    <col min="6" max="10" width="9.875" style="116" customWidth="1"/>
    <col min="11" max="11" width="10.125" style="116" customWidth="1"/>
    <col min="12" max="12" width="11.875" style="116" customWidth="1"/>
    <col min="13" max="14" width="10.125" style="116" customWidth="1"/>
    <col min="15" max="16384" width="9.00390625" style="116" customWidth="1"/>
  </cols>
  <sheetData>
    <row r="2" spans="2:5" ht="15.75" customHeight="1">
      <c r="B2" s="117"/>
      <c r="C2" s="117"/>
      <c r="D2" s="117"/>
      <c r="E2" s="116" t="s">
        <v>490</v>
      </c>
    </row>
    <row r="3" spans="2:4" ht="15.75" customHeight="1">
      <c r="B3" s="117"/>
      <c r="C3" s="117"/>
      <c r="D3" s="117"/>
    </row>
    <row r="4" spans="2:12" ht="15.75" customHeight="1">
      <c r="B4" s="116" t="s">
        <v>491</v>
      </c>
      <c r="L4" s="118" t="s">
        <v>492</v>
      </c>
    </row>
    <row r="5" spans="2:12" ht="15.75" customHeight="1">
      <c r="B5" s="119"/>
      <c r="C5" s="120" t="s">
        <v>84</v>
      </c>
      <c r="D5" s="121"/>
      <c r="E5" s="122"/>
      <c r="F5" s="120" t="s">
        <v>85</v>
      </c>
      <c r="G5" s="120"/>
      <c r="H5" s="120"/>
      <c r="I5" s="120"/>
      <c r="J5" s="120"/>
      <c r="K5" s="120"/>
      <c r="L5" s="123"/>
    </row>
    <row r="6" spans="2:12" ht="30.75" customHeight="1">
      <c r="B6" s="124" t="s">
        <v>86</v>
      </c>
      <c r="C6" s="125" t="s">
        <v>87</v>
      </c>
      <c r="D6" s="126" t="s">
        <v>88</v>
      </c>
      <c r="E6" s="127" t="s">
        <v>89</v>
      </c>
      <c r="F6" s="127" t="s">
        <v>90</v>
      </c>
      <c r="G6" s="127" t="s">
        <v>91</v>
      </c>
      <c r="H6" s="127" t="s">
        <v>92</v>
      </c>
      <c r="I6" s="127" t="s">
        <v>93</v>
      </c>
      <c r="J6" s="127" t="s">
        <v>493</v>
      </c>
      <c r="K6" s="125" t="s">
        <v>94</v>
      </c>
      <c r="L6" s="128" t="s">
        <v>95</v>
      </c>
    </row>
    <row r="7" spans="2:12" ht="15.75" customHeight="1">
      <c r="B7" s="129"/>
      <c r="C7" s="130"/>
      <c r="D7" s="131"/>
      <c r="E7" s="130"/>
      <c r="F7" s="130"/>
      <c r="G7" s="130"/>
      <c r="H7" s="130"/>
      <c r="I7" s="130"/>
      <c r="J7" s="130"/>
      <c r="K7" s="130"/>
      <c r="L7" s="131"/>
    </row>
    <row r="8" spans="2:12" ht="15.75" customHeight="1">
      <c r="B8" s="129" t="s">
        <v>494</v>
      </c>
      <c r="C8" s="132">
        <v>1481</v>
      </c>
      <c r="D8" s="133">
        <v>28187</v>
      </c>
      <c r="E8" s="132">
        <v>36</v>
      </c>
      <c r="F8" s="132">
        <v>274</v>
      </c>
      <c r="G8" s="132">
        <v>9</v>
      </c>
      <c r="H8" s="132">
        <v>16</v>
      </c>
      <c r="I8" s="134">
        <v>65</v>
      </c>
      <c r="J8" s="134">
        <v>25</v>
      </c>
      <c r="K8" s="134">
        <v>16</v>
      </c>
      <c r="L8" s="135">
        <v>626</v>
      </c>
    </row>
    <row r="9" spans="2:12" s="136" customFormat="1" ht="15.75" customHeight="1">
      <c r="B9" s="137" t="s">
        <v>496</v>
      </c>
      <c r="C9" s="138">
        <v>1479</v>
      </c>
      <c r="D9" s="139">
        <v>27974</v>
      </c>
      <c r="E9" s="138">
        <v>36</v>
      </c>
      <c r="F9" s="138">
        <v>273</v>
      </c>
      <c r="G9" s="138">
        <v>9</v>
      </c>
      <c r="H9" s="138">
        <v>16</v>
      </c>
      <c r="I9" s="140">
        <v>66</v>
      </c>
      <c r="J9" s="140">
        <v>27</v>
      </c>
      <c r="K9" s="140">
        <v>16</v>
      </c>
      <c r="L9" s="141">
        <v>651</v>
      </c>
    </row>
    <row r="10" spans="2:12" ht="7.5" customHeight="1">
      <c r="B10" s="142"/>
      <c r="C10" s="143"/>
      <c r="D10" s="144"/>
      <c r="E10" s="143"/>
      <c r="F10" s="143"/>
      <c r="G10" s="143"/>
      <c r="H10" s="143"/>
      <c r="I10" s="145"/>
      <c r="J10" s="145"/>
      <c r="K10" s="145"/>
      <c r="L10" s="146"/>
    </row>
    <row r="11" ht="7.5" customHeight="1">
      <c r="B11" s="147"/>
    </row>
    <row r="12" spans="2:14" ht="15.75" customHeight="1">
      <c r="B12" s="148"/>
      <c r="C12" s="149"/>
      <c r="D12" s="120" t="s">
        <v>96</v>
      </c>
      <c r="E12" s="120"/>
      <c r="F12" s="150"/>
      <c r="G12" s="120" t="s">
        <v>97</v>
      </c>
      <c r="H12" s="120"/>
      <c r="I12" s="120"/>
      <c r="J12" s="121"/>
      <c r="K12" s="120" t="s">
        <v>98</v>
      </c>
      <c r="L12" s="120"/>
      <c r="M12" s="120"/>
      <c r="N12" s="121"/>
    </row>
    <row r="13" spans="2:14" ht="42.75" customHeight="1">
      <c r="B13" s="124" t="s">
        <v>86</v>
      </c>
      <c r="C13" s="151" t="s">
        <v>99</v>
      </c>
      <c r="D13" s="127" t="s">
        <v>100</v>
      </c>
      <c r="E13" s="125" t="s">
        <v>101</v>
      </c>
      <c r="F13" s="126" t="s">
        <v>102</v>
      </c>
      <c r="G13" s="127" t="s">
        <v>0</v>
      </c>
      <c r="H13" s="125" t="s">
        <v>103</v>
      </c>
      <c r="I13" s="127" t="s">
        <v>104</v>
      </c>
      <c r="J13" s="126" t="s">
        <v>105</v>
      </c>
      <c r="K13" s="127" t="s">
        <v>106</v>
      </c>
      <c r="L13" s="127" t="s">
        <v>107</v>
      </c>
      <c r="M13" s="127" t="s">
        <v>108</v>
      </c>
      <c r="N13" s="128" t="s">
        <v>109</v>
      </c>
    </row>
    <row r="14" spans="2:14" ht="15.75" customHeight="1">
      <c r="B14" s="129"/>
      <c r="C14" s="131"/>
      <c r="D14" s="130"/>
      <c r="E14" s="130"/>
      <c r="F14" s="131"/>
      <c r="G14" s="130"/>
      <c r="H14" s="130"/>
      <c r="I14" s="130"/>
      <c r="J14" s="131"/>
      <c r="K14" s="130"/>
      <c r="L14" s="130"/>
      <c r="M14" s="130"/>
      <c r="N14" s="131"/>
    </row>
    <row r="15" spans="2:14" ht="15.75" customHeight="1">
      <c r="B15" s="137" t="s">
        <v>494</v>
      </c>
      <c r="C15" s="139">
        <v>1693</v>
      </c>
      <c r="D15" s="138">
        <v>68</v>
      </c>
      <c r="E15" s="138">
        <v>58</v>
      </c>
      <c r="F15" s="139">
        <v>803</v>
      </c>
      <c r="G15" s="138">
        <v>665</v>
      </c>
      <c r="H15" s="138">
        <v>199</v>
      </c>
      <c r="I15" s="138">
        <v>148</v>
      </c>
      <c r="J15" s="139">
        <v>318</v>
      </c>
      <c r="K15" s="138">
        <v>9945</v>
      </c>
      <c r="L15" s="138">
        <v>4</v>
      </c>
      <c r="M15" s="138">
        <v>12795</v>
      </c>
      <c r="N15" s="139">
        <v>826</v>
      </c>
    </row>
    <row r="16" spans="2:14" s="136" customFormat="1" ht="15.75" customHeight="1">
      <c r="B16" s="137" t="s">
        <v>496</v>
      </c>
      <c r="C16" s="139">
        <v>1649</v>
      </c>
      <c r="D16" s="138">
        <v>69</v>
      </c>
      <c r="E16" s="138">
        <v>59</v>
      </c>
      <c r="F16" s="139">
        <v>860</v>
      </c>
      <c r="G16" s="138">
        <v>681</v>
      </c>
      <c r="H16" s="138">
        <v>206</v>
      </c>
      <c r="I16" s="138">
        <v>153</v>
      </c>
      <c r="J16" s="139">
        <v>322</v>
      </c>
      <c r="K16" s="138">
        <v>10023</v>
      </c>
      <c r="L16" s="138">
        <v>5</v>
      </c>
      <c r="M16" s="138">
        <v>13448</v>
      </c>
      <c r="N16" s="139">
        <v>787</v>
      </c>
    </row>
    <row r="17" spans="2:14" ht="7.5" customHeight="1">
      <c r="B17" s="142"/>
      <c r="C17" s="144"/>
      <c r="D17" s="143"/>
      <c r="E17" s="143"/>
      <c r="F17" s="144"/>
      <c r="G17" s="143"/>
      <c r="H17" s="143"/>
      <c r="I17" s="143"/>
      <c r="J17" s="144"/>
      <c r="K17" s="143"/>
      <c r="L17" s="143"/>
      <c r="M17" s="143"/>
      <c r="N17" s="144"/>
    </row>
    <row r="18" ht="15.75" customHeight="1">
      <c r="B18" s="116" t="s">
        <v>110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7"/>
  <sheetViews>
    <sheetView workbookViewId="0" topLeftCell="A1">
      <selection activeCell="A1" sqref="A1"/>
    </sheetView>
  </sheetViews>
  <sheetFormatPr defaultColWidth="9.00390625" defaultRowHeight="13.5"/>
  <cols>
    <col min="1" max="1" width="7.625" style="152" customWidth="1"/>
    <col min="2" max="4" width="4.375" style="152" customWidth="1"/>
    <col min="5" max="5" width="5.375" style="152" customWidth="1"/>
    <col min="6" max="6" width="4.375" style="152" customWidth="1"/>
    <col min="7" max="7" width="5.125" style="152" customWidth="1"/>
    <col min="8" max="8" width="5.375" style="152" customWidth="1"/>
    <col min="9" max="9" width="5.625" style="152" customWidth="1"/>
    <col min="10" max="10" width="5.375" style="152" customWidth="1"/>
    <col min="11" max="11" width="5.125" style="152" customWidth="1"/>
    <col min="12" max="13" width="7.875" style="152" customWidth="1"/>
    <col min="14" max="15" width="5.375" style="152" customWidth="1"/>
    <col min="16" max="16" width="5.125" style="152" customWidth="1"/>
    <col min="17" max="17" width="5.375" style="152" customWidth="1"/>
    <col min="18" max="18" width="4.125" style="152" customWidth="1"/>
    <col min="19" max="19" width="9.625" style="152" customWidth="1"/>
    <col min="20" max="16384" width="9.00390625" style="152" customWidth="1"/>
  </cols>
  <sheetData>
    <row r="2" spans="1:8" ht="15.75" customHeight="1">
      <c r="A2" s="152" t="s">
        <v>497</v>
      </c>
      <c r="H2" s="153"/>
    </row>
    <row r="3" spans="1:18" ht="15.75" customHeight="1">
      <c r="A3" s="153"/>
      <c r="K3" s="154"/>
      <c r="M3" s="153"/>
      <c r="O3" s="153"/>
      <c r="P3" s="153"/>
      <c r="Q3" s="153"/>
      <c r="R3" s="155" t="s">
        <v>111</v>
      </c>
    </row>
    <row r="4" spans="1:19" ht="15.75" customHeight="1">
      <c r="A4" s="156" t="s">
        <v>112</v>
      </c>
      <c r="B4" s="496" t="s">
        <v>498</v>
      </c>
      <c r="C4" s="468"/>
      <c r="D4" s="468"/>
      <c r="E4" s="468"/>
      <c r="F4" s="468"/>
      <c r="G4" s="468"/>
      <c r="H4" s="469"/>
      <c r="I4" s="157" t="s">
        <v>113</v>
      </c>
      <c r="J4" s="157"/>
      <c r="K4" s="158"/>
      <c r="L4" s="159" t="s">
        <v>114</v>
      </c>
      <c r="M4" s="157"/>
      <c r="N4" s="157"/>
      <c r="O4" s="157"/>
      <c r="P4" s="157"/>
      <c r="Q4" s="157"/>
      <c r="R4" s="160"/>
      <c r="S4" s="161"/>
    </row>
    <row r="5" spans="1:19" ht="15.75" customHeight="1">
      <c r="A5" s="162" t="s">
        <v>86</v>
      </c>
      <c r="B5" s="163"/>
      <c r="C5" s="163"/>
      <c r="D5" s="163"/>
      <c r="E5" s="163"/>
      <c r="F5" s="163"/>
      <c r="G5" s="163"/>
      <c r="H5" s="163"/>
      <c r="I5" s="164" t="s">
        <v>55</v>
      </c>
      <c r="J5" s="164" t="s">
        <v>55</v>
      </c>
      <c r="K5" s="163"/>
      <c r="L5" s="163"/>
      <c r="M5" s="163"/>
      <c r="N5" s="164"/>
      <c r="O5" s="164"/>
      <c r="P5" s="165" t="s">
        <v>115</v>
      </c>
      <c r="Q5" s="164"/>
      <c r="R5" s="166"/>
      <c r="S5" s="161"/>
    </row>
    <row r="6" spans="1:19" ht="15.75" customHeight="1">
      <c r="A6" s="167" t="s">
        <v>116</v>
      </c>
      <c r="B6" s="168" t="s">
        <v>467</v>
      </c>
      <c r="C6" s="168" t="s">
        <v>55</v>
      </c>
      <c r="D6" s="168" t="s">
        <v>117</v>
      </c>
      <c r="E6" s="168" t="s">
        <v>118</v>
      </c>
      <c r="F6" s="168" t="s">
        <v>119</v>
      </c>
      <c r="G6" s="169" t="s">
        <v>120</v>
      </c>
      <c r="H6" s="169" t="s">
        <v>22</v>
      </c>
      <c r="I6" s="169" t="s">
        <v>121</v>
      </c>
      <c r="J6" s="169" t="s">
        <v>122</v>
      </c>
      <c r="K6" s="168" t="s">
        <v>117</v>
      </c>
      <c r="L6" s="168" t="s">
        <v>467</v>
      </c>
      <c r="M6" s="168" t="s">
        <v>55</v>
      </c>
      <c r="N6" s="168" t="s">
        <v>117</v>
      </c>
      <c r="O6" s="168" t="s">
        <v>118</v>
      </c>
      <c r="P6" s="169" t="s">
        <v>120</v>
      </c>
      <c r="Q6" s="169" t="s">
        <v>22</v>
      </c>
      <c r="R6" s="170" t="s">
        <v>123</v>
      </c>
      <c r="S6" s="161"/>
    </row>
    <row r="7" spans="1:19" ht="15.75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3"/>
      <c r="R7" s="174"/>
      <c r="S7" s="7"/>
    </row>
    <row r="8" spans="1:19" ht="16.5" customHeight="1">
      <c r="A8" s="175" t="s">
        <v>499</v>
      </c>
      <c r="B8" s="176">
        <v>519</v>
      </c>
      <c r="C8" s="176">
        <v>346</v>
      </c>
      <c r="D8" s="176">
        <v>23</v>
      </c>
      <c r="E8" s="176">
        <v>59</v>
      </c>
      <c r="F8" s="176" t="s">
        <v>124</v>
      </c>
      <c r="G8" s="176" t="s">
        <v>124</v>
      </c>
      <c r="H8" s="176">
        <v>91</v>
      </c>
      <c r="I8" s="176">
        <v>25786</v>
      </c>
      <c r="J8" s="176">
        <v>1916</v>
      </c>
      <c r="K8" s="176">
        <v>483</v>
      </c>
      <c r="L8" s="176">
        <v>2852009</v>
      </c>
      <c r="M8" s="176">
        <v>2817317</v>
      </c>
      <c r="N8" s="176">
        <v>4772</v>
      </c>
      <c r="O8" s="176">
        <v>20392</v>
      </c>
      <c r="P8" s="176" t="s">
        <v>124</v>
      </c>
      <c r="Q8" s="176">
        <v>9322</v>
      </c>
      <c r="R8" s="177">
        <v>206</v>
      </c>
      <c r="S8" s="7"/>
    </row>
    <row r="9" spans="1:19" ht="16.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8"/>
      <c r="S9" s="7"/>
    </row>
    <row r="10" spans="1:19" ht="16.5" customHeight="1">
      <c r="A10" s="175" t="s">
        <v>500</v>
      </c>
      <c r="B10" s="176">
        <v>563</v>
      </c>
      <c r="C10" s="176">
        <v>315</v>
      </c>
      <c r="D10" s="176">
        <v>56</v>
      </c>
      <c r="E10" s="176">
        <v>51</v>
      </c>
      <c r="F10" s="173" t="s">
        <v>502</v>
      </c>
      <c r="G10" s="173" t="s">
        <v>502</v>
      </c>
      <c r="H10" s="176">
        <v>141</v>
      </c>
      <c r="I10" s="176">
        <v>23426</v>
      </c>
      <c r="J10" s="176">
        <v>1839</v>
      </c>
      <c r="K10" s="176">
        <v>2097</v>
      </c>
      <c r="L10" s="176">
        <v>1603030</v>
      </c>
      <c r="M10" s="176">
        <v>1546113</v>
      </c>
      <c r="N10" s="176">
        <v>6573</v>
      </c>
      <c r="O10" s="176">
        <v>18168</v>
      </c>
      <c r="P10" s="176" t="s">
        <v>124</v>
      </c>
      <c r="Q10" s="176">
        <v>31406</v>
      </c>
      <c r="R10" s="179">
        <v>770</v>
      </c>
      <c r="S10" s="7"/>
    </row>
    <row r="11" spans="1:19" ht="16.5" customHeight="1">
      <c r="A11" s="171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7"/>
    </row>
    <row r="12" spans="1:19" ht="16.5" customHeight="1">
      <c r="A12" s="180" t="s">
        <v>125</v>
      </c>
      <c r="B12" s="173">
        <v>40</v>
      </c>
      <c r="C12" s="173">
        <v>32</v>
      </c>
      <c r="D12" s="173" t="s">
        <v>502</v>
      </c>
      <c r="E12" s="173">
        <v>5</v>
      </c>
      <c r="F12" s="173" t="s">
        <v>502</v>
      </c>
      <c r="G12" s="173" t="s">
        <v>502</v>
      </c>
      <c r="H12" s="173">
        <v>3</v>
      </c>
      <c r="I12" s="173">
        <v>2819</v>
      </c>
      <c r="J12" s="173">
        <v>149</v>
      </c>
      <c r="K12" s="173" t="s">
        <v>502</v>
      </c>
      <c r="L12" s="173">
        <v>298994</v>
      </c>
      <c r="M12" s="173">
        <v>296941</v>
      </c>
      <c r="N12" s="173" t="s">
        <v>502</v>
      </c>
      <c r="O12" s="173">
        <v>1227</v>
      </c>
      <c r="P12" s="173" t="s">
        <v>502</v>
      </c>
      <c r="Q12" s="173">
        <v>79</v>
      </c>
      <c r="R12" s="174">
        <v>747</v>
      </c>
      <c r="S12" s="7"/>
    </row>
    <row r="13" spans="1:19" ht="16.5" customHeight="1">
      <c r="A13" s="181" t="s">
        <v>126</v>
      </c>
      <c r="B13" s="173">
        <v>34</v>
      </c>
      <c r="C13" s="173">
        <v>27</v>
      </c>
      <c r="D13" s="173" t="s">
        <v>502</v>
      </c>
      <c r="E13" s="173">
        <v>2</v>
      </c>
      <c r="F13" s="173" t="s">
        <v>502</v>
      </c>
      <c r="G13" s="173" t="s">
        <v>502</v>
      </c>
      <c r="H13" s="173">
        <v>5</v>
      </c>
      <c r="I13" s="173">
        <v>1720</v>
      </c>
      <c r="J13" s="173">
        <v>129</v>
      </c>
      <c r="K13" s="173" t="s">
        <v>502</v>
      </c>
      <c r="L13" s="173">
        <v>149946</v>
      </c>
      <c r="M13" s="173">
        <v>126243</v>
      </c>
      <c r="N13" s="173" t="s">
        <v>502</v>
      </c>
      <c r="O13" s="173">
        <v>391</v>
      </c>
      <c r="P13" s="173" t="s">
        <v>502</v>
      </c>
      <c r="Q13" s="173">
        <v>23289</v>
      </c>
      <c r="R13" s="174">
        <v>23</v>
      </c>
      <c r="S13" s="7"/>
    </row>
    <row r="14" spans="1:19" ht="16.5" customHeight="1">
      <c r="A14" s="181" t="s">
        <v>127</v>
      </c>
      <c r="B14" s="173">
        <v>42</v>
      </c>
      <c r="C14" s="173">
        <v>31</v>
      </c>
      <c r="D14" s="173">
        <v>1</v>
      </c>
      <c r="E14" s="173">
        <v>2</v>
      </c>
      <c r="F14" s="173" t="s">
        <v>502</v>
      </c>
      <c r="G14" s="173" t="s">
        <v>502</v>
      </c>
      <c r="H14" s="173">
        <v>8</v>
      </c>
      <c r="I14" s="173">
        <v>1845</v>
      </c>
      <c r="J14" s="173">
        <v>109</v>
      </c>
      <c r="K14" s="173">
        <v>2</v>
      </c>
      <c r="L14" s="173">
        <v>158462</v>
      </c>
      <c r="M14" s="173">
        <v>158104</v>
      </c>
      <c r="N14" s="173" t="s">
        <v>502</v>
      </c>
      <c r="O14" s="173">
        <v>320</v>
      </c>
      <c r="P14" s="173" t="s">
        <v>502</v>
      </c>
      <c r="Q14" s="173">
        <v>38</v>
      </c>
      <c r="R14" s="174" t="s">
        <v>502</v>
      </c>
      <c r="S14" s="7"/>
    </row>
    <row r="15" spans="1:19" ht="16.5" customHeight="1">
      <c r="A15" s="181" t="s">
        <v>128</v>
      </c>
      <c r="B15" s="173">
        <v>133</v>
      </c>
      <c r="C15" s="173">
        <v>42</v>
      </c>
      <c r="D15" s="173">
        <v>31</v>
      </c>
      <c r="E15" s="173">
        <v>4</v>
      </c>
      <c r="F15" s="173" t="s">
        <v>502</v>
      </c>
      <c r="G15" s="173" t="s">
        <v>502</v>
      </c>
      <c r="H15" s="173">
        <v>56</v>
      </c>
      <c r="I15" s="173">
        <v>3457</v>
      </c>
      <c r="J15" s="173">
        <v>204</v>
      </c>
      <c r="K15" s="173">
        <v>1467</v>
      </c>
      <c r="L15" s="173">
        <v>135543</v>
      </c>
      <c r="M15" s="173">
        <v>127405</v>
      </c>
      <c r="N15" s="173">
        <v>5930</v>
      </c>
      <c r="O15" s="173">
        <v>1186</v>
      </c>
      <c r="P15" s="173" t="s">
        <v>502</v>
      </c>
      <c r="Q15" s="173">
        <v>1022</v>
      </c>
      <c r="R15" s="174" t="s">
        <v>502</v>
      </c>
      <c r="S15" s="7"/>
    </row>
    <row r="16" spans="1:19" ht="16.5" customHeight="1">
      <c r="A16" s="181" t="s">
        <v>129</v>
      </c>
      <c r="B16" s="173">
        <v>82</v>
      </c>
      <c r="C16" s="173">
        <v>32</v>
      </c>
      <c r="D16" s="173">
        <v>18</v>
      </c>
      <c r="E16" s="173">
        <v>7</v>
      </c>
      <c r="F16" s="173" t="s">
        <v>502</v>
      </c>
      <c r="G16" s="173" t="s">
        <v>502</v>
      </c>
      <c r="H16" s="173">
        <v>25</v>
      </c>
      <c r="I16" s="173">
        <v>2087</v>
      </c>
      <c r="J16" s="173">
        <v>58</v>
      </c>
      <c r="K16" s="173">
        <v>548</v>
      </c>
      <c r="L16" s="173">
        <v>106889</v>
      </c>
      <c r="M16" s="173">
        <v>105845</v>
      </c>
      <c r="N16" s="173">
        <v>610</v>
      </c>
      <c r="O16" s="173">
        <v>390</v>
      </c>
      <c r="P16" s="173" t="s">
        <v>502</v>
      </c>
      <c r="Q16" s="173">
        <v>44</v>
      </c>
      <c r="R16" s="174" t="s">
        <v>502</v>
      </c>
      <c r="S16" s="7"/>
    </row>
    <row r="17" spans="1:19" ht="15.75" customHeight="1">
      <c r="A17" s="181" t="s">
        <v>130</v>
      </c>
      <c r="B17" s="173">
        <v>39</v>
      </c>
      <c r="C17" s="173">
        <v>21</v>
      </c>
      <c r="D17" s="173">
        <v>1</v>
      </c>
      <c r="E17" s="173">
        <v>5</v>
      </c>
      <c r="F17" s="173" t="s">
        <v>502</v>
      </c>
      <c r="G17" s="173" t="s">
        <v>502</v>
      </c>
      <c r="H17" s="173">
        <v>12</v>
      </c>
      <c r="I17" s="173">
        <v>2260</v>
      </c>
      <c r="J17" s="173">
        <v>268</v>
      </c>
      <c r="K17" s="173">
        <v>1</v>
      </c>
      <c r="L17" s="173">
        <v>177776</v>
      </c>
      <c r="M17" s="173">
        <v>175085</v>
      </c>
      <c r="N17" s="173">
        <v>33</v>
      </c>
      <c r="O17" s="173">
        <v>760</v>
      </c>
      <c r="P17" s="173" t="s">
        <v>502</v>
      </c>
      <c r="Q17" s="173">
        <v>1898</v>
      </c>
      <c r="R17" s="174" t="s">
        <v>502</v>
      </c>
      <c r="S17" s="7"/>
    </row>
    <row r="18" spans="1:19" ht="15.75" customHeight="1">
      <c r="A18" s="181" t="s">
        <v>131</v>
      </c>
      <c r="B18" s="173">
        <v>28</v>
      </c>
      <c r="C18" s="173">
        <v>14</v>
      </c>
      <c r="D18" s="173" t="s">
        <v>502</v>
      </c>
      <c r="E18" s="173">
        <v>6</v>
      </c>
      <c r="F18" s="173" t="s">
        <v>502</v>
      </c>
      <c r="G18" s="173" t="s">
        <v>502</v>
      </c>
      <c r="H18" s="173">
        <v>8</v>
      </c>
      <c r="I18" s="173">
        <v>1022</v>
      </c>
      <c r="J18" s="173">
        <v>54</v>
      </c>
      <c r="K18" s="173" t="s">
        <v>502</v>
      </c>
      <c r="L18" s="173">
        <v>127695</v>
      </c>
      <c r="M18" s="173">
        <v>119432</v>
      </c>
      <c r="N18" s="173" t="s">
        <v>502</v>
      </c>
      <c r="O18" s="173">
        <v>6478</v>
      </c>
      <c r="P18" s="173" t="s">
        <v>502</v>
      </c>
      <c r="Q18" s="173">
        <v>1785</v>
      </c>
      <c r="R18" s="174" t="s">
        <v>502</v>
      </c>
      <c r="S18" s="7"/>
    </row>
    <row r="19" spans="1:19" ht="15.75" customHeight="1">
      <c r="A19" s="181" t="s">
        <v>132</v>
      </c>
      <c r="B19" s="173">
        <v>28</v>
      </c>
      <c r="C19" s="173">
        <v>14</v>
      </c>
      <c r="D19" s="173">
        <v>2</v>
      </c>
      <c r="E19" s="173">
        <v>5</v>
      </c>
      <c r="F19" s="173" t="s">
        <v>502</v>
      </c>
      <c r="G19" s="173" t="s">
        <v>502</v>
      </c>
      <c r="H19" s="173">
        <v>7</v>
      </c>
      <c r="I19" s="173">
        <v>885</v>
      </c>
      <c r="J19" s="173">
        <v>55</v>
      </c>
      <c r="K19" s="173">
        <v>29</v>
      </c>
      <c r="L19" s="173">
        <v>43576</v>
      </c>
      <c r="M19" s="173">
        <v>40648</v>
      </c>
      <c r="N19" s="173" t="s">
        <v>502</v>
      </c>
      <c r="O19" s="173">
        <v>2913</v>
      </c>
      <c r="P19" s="173" t="s">
        <v>502</v>
      </c>
      <c r="Q19" s="173">
        <v>15</v>
      </c>
      <c r="R19" s="174" t="s">
        <v>502</v>
      </c>
      <c r="S19" s="7"/>
    </row>
    <row r="20" spans="1:19" ht="15.75" customHeight="1">
      <c r="A20" s="181" t="s">
        <v>133</v>
      </c>
      <c r="B20" s="173">
        <v>30</v>
      </c>
      <c r="C20" s="173">
        <v>23</v>
      </c>
      <c r="D20" s="173">
        <v>1</v>
      </c>
      <c r="E20" s="173">
        <v>3</v>
      </c>
      <c r="F20" s="173" t="s">
        <v>502</v>
      </c>
      <c r="G20" s="173" t="s">
        <v>502</v>
      </c>
      <c r="H20" s="173">
        <v>3</v>
      </c>
      <c r="I20" s="173">
        <v>935</v>
      </c>
      <c r="J20" s="173">
        <v>15</v>
      </c>
      <c r="K20" s="173">
        <v>50</v>
      </c>
      <c r="L20" s="173">
        <v>55988</v>
      </c>
      <c r="M20" s="173">
        <v>54325</v>
      </c>
      <c r="N20" s="173" t="s">
        <v>502</v>
      </c>
      <c r="O20" s="173">
        <v>457</v>
      </c>
      <c r="P20" s="173" t="s">
        <v>502</v>
      </c>
      <c r="Q20" s="173">
        <v>1206</v>
      </c>
      <c r="R20" s="174" t="s">
        <v>502</v>
      </c>
      <c r="S20" s="7"/>
    </row>
    <row r="21" spans="1:19" ht="15.75" customHeight="1">
      <c r="A21" s="181" t="s">
        <v>134</v>
      </c>
      <c r="B21" s="173">
        <v>31</v>
      </c>
      <c r="C21" s="173">
        <v>17</v>
      </c>
      <c r="D21" s="173" t="s">
        <v>502</v>
      </c>
      <c r="E21" s="173">
        <v>6</v>
      </c>
      <c r="F21" s="173" t="s">
        <v>502</v>
      </c>
      <c r="G21" s="173" t="s">
        <v>502</v>
      </c>
      <c r="H21" s="173">
        <v>8</v>
      </c>
      <c r="I21" s="173">
        <v>1219</v>
      </c>
      <c r="J21" s="173">
        <v>43</v>
      </c>
      <c r="K21" s="173" t="s">
        <v>502</v>
      </c>
      <c r="L21" s="173">
        <v>40378</v>
      </c>
      <c r="M21" s="173">
        <v>36725</v>
      </c>
      <c r="N21" s="173" t="s">
        <v>502</v>
      </c>
      <c r="O21" s="173">
        <v>3172</v>
      </c>
      <c r="P21" s="173" t="s">
        <v>502</v>
      </c>
      <c r="Q21" s="173">
        <v>481</v>
      </c>
      <c r="R21" s="174" t="s">
        <v>502</v>
      </c>
      <c r="S21" s="7"/>
    </row>
    <row r="22" spans="1:19" ht="15.75" customHeight="1">
      <c r="A22" s="181" t="s">
        <v>135</v>
      </c>
      <c r="B22" s="173">
        <v>35</v>
      </c>
      <c r="C22" s="173">
        <v>30</v>
      </c>
      <c r="D22" s="173">
        <v>2</v>
      </c>
      <c r="E22" s="173" t="s">
        <v>502</v>
      </c>
      <c r="F22" s="173" t="s">
        <v>502</v>
      </c>
      <c r="G22" s="173" t="s">
        <v>502</v>
      </c>
      <c r="H22" s="173">
        <v>3</v>
      </c>
      <c r="I22" s="173">
        <v>1433</v>
      </c>
      <c r="J22" s="173">
        <v>340</v>
      </c>
      <c r="K22" s="173" t="s">
        <v>502</v>
      </c>
      <c r="L22" s="173">
        <v>64046</v>
      </c>
      <c r="M22" s="173">
        <v>63935</v>
      </c>
      <c r="N22" s="173" t="s">
        <v>502</v>
      </c>
      <c r="O22" s="173">
        <v>18</v>
      </c>
      <c r="P22" s="173" t="s">
        <v>502</v>
      </c>
      <c r="Q22" s="173">
        <v>93</v>
      </c>
      <c r="R22" s="174" t="s">
        <v>502</v>
      </c>
      <c r="S22" s="7"/>
    </row>
    <row r="23" spans="1:19" ht="15.75" customHeight="1">
      <c r="A23" s="181" t="s">
        <v>136</v>
      </c>
      <c r="B23" s="173">
        <v>41</v>
      </c>
      <c r="C23" s="173">
        <v>32</v>
      </c>
      <c r="D23" s="173" t="s">
        <v>502</v>
      </c>
      <c r="E23" s="173">
        <v>6</v>
      </c>
      <c r="F23" s="173" t="s">
        <v>502</v>
      </c>
      <c r="G23" s="173" t="s">
        <v>502</v>
      </c>
      <c r="H23" s="173">
        <v>3</v>
      </c>
      <c r="I23" s="173">
        <v>3744</v>
      </c>
      <c r="J23" s="173">
        <v>415</v>
      </c>
      <c r="K23" s="173" t="s">
        <v>502</v>
      </c>
      <c r="L23" s="173">
        <v>243737</v>
      </c>
      <c r="M23" s="173">
        <v>241425</v>
      </c>
      <c r="N23" s="173" t="s">
        <v>502</v>
      </c>
      <c r="O23" s="173">
        <v>856</v>
      </c>
      <c r="P23" s="173" t="s">
        <v>502</v>
      </c>
      <c r="Q23" s="173">
        <v>1456</v>
      </c>
      <c r="R23" s="174" t="s">
        <v>502</v>
      </c>
      <c r="S23" s="7"/>
    </row>
    <row r="24" spans="1:19" ht="15.75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7"/>
    </row>
    <row r="25" spans="1:17" ht="7.5" customHeight="1">
      <c r="A25" s="185"/>
      <c r="I25" s="154"/>
      <c r="O25" s="154"/>
      <c r="P25" s="154"/>
      <c r="Q25" s="154"/>
    </row>
    <row r="26" spans="1:19" ht="15.75" customHeight="1">
      <c r="A26" s="156" t="s">
        <v>112</v>
      </c>
      <c r="B26" s="496" t="s">
        <v>503</v>
      </c>
      <c r="C26" s="468"/>
      <c r="D26" s="468"/>
      <c r="E26" s="468"/>
      <c r="F26" s="468"/>
      <c r="G26" s="468"/>
      <c r="H26" s="469"/>
      <c r="I26" s="164" t="s">
        <v>137</v>
      </c>
      <c r="J26" s="186" t="s">
        <v>138</v>
      </c>
      <c r="K26" s="157"/>
      <c r="L26" s="157"/>
      <c r="M26" s="158"/>
      <c r="N26" s="187"/>
      <c r="O26" s="172"/>
      <c r="P26" s="7"/>
      <c r="Q26" s="188"/>
      <c r="R26" s="7"/>
      <c r="S26" s="7"/>
    </row>
    <row r="27" spans="1:17" ht="15.75" customHeight="1">
      <c r="A27" s="189" t="s">
        <v>86</v>
      </c>
      <c r="B27" s="190" t="s">
        <v>139</v>
      </c>
      <c r="C27" s="191"/>
      <c r="D27" s="191"/>
      <c r="E27" s="191"/>
      <c r="F27" s="192"/>
      <c r="G27" s="164"/>
      <c r="H27" s="165" t="s">
        <v>115</v>
      </c>
      <c r="I27" s="164"/>
      <c r="J27" s="164"/>
      <c r="K27" s="164"/>
      <c r="L27" s="164"/>
      <c r="M27" s="164"/>
      <c r="N27" s="193" t="s">
        <v>140</v>
      </c>
      <c r="O27" s="194" t="s">
        <v>141</v>
      </c>
      <c r="P27" s="194" t="s">
        <v>142</v>
      </c>
      <c r="Q27" s="195" t="s">
        <v>143</v>
      </c>
    </row>
    <row r="28" spans="1:17" ht="15.75" customHeight="1">
      <c r="A28" s="196" t="s">
        <v>116</v>
      </c>
      <c r="B28" s="168" t="s">
        <v>504</v>
      </c>
      <c r="C28" s="168" t="s">
        <v>144</v>
      </c>
      <c r="D28" s="168" t="s">
        <v>145</v>
      </c>
      <c r="E28" s="169" t="s">
        <v>505</v>
      </c>
      <c r="F28" s="168" t="s">
        <v>146</v>
      </c>
      <c r="G28" s="168" t="s">
        <v>118</v>
      </c>
      <c r="H28" s="169" t="s">
        <v>120</v>
      </c>
      <c r="I28" s="169" t="s">
        <v>147</v>
      </c>
      <c r="J28" s="168" t="s">
        <v>467</v>
      </c>
      <c r="K28" s="168" t="s">
        <v>148</v>
      </c>
      <c r="L28" s="168" t="s">
        <v>149</v>
      </c>
      <c r="M28" s="168" t="s">
        <v>150</v>
      </c>
      <c r="N28" s="197" t="s">
        <v>151</v>
      </c>
      <c r="O28" s="198"/>
      <c r="P28" s="198"/>
      <c r="Q28" s="199" t="s">
        <v>152</v>
      </c>
    </row>
    <row r="29" spans="1:17" ht="15.75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3"/>
      <c r="L29" s="173"/>
      <c r="M29" s="172"/>
      <c r="N29" s="173"/>
      <c r="O29" s="172"/>
      <c r="P29" s="172"/>
      <c r="Q29" s="178"/>
    </row>
    <row r="30" spans="1:17" ht="15.75" customHeight="1">
      <c r="A30" s="175" t="s">
        <v>499</v>
      </c>
      <c r="B30" s="176">
        <v>448</v>
      </c>
      <c r="C30" s="176">
        <v>123</v>
      </c>
      <c r="D30" s="176">
        <v>40</v>
      </c>
      <c r="E30" s="176">
        <v>150</v>
      </c>
      <c r="F30" s="176">
        <v>135</v>
      </c>
      <c r="G30" s="176">
        <v>73</v>
      </c>
      <c r="H30" s="176" t="s">
        <v>124</v>
      </c>
      <c r="I30" s="176">
        <v>1</v>
      </c>
      <c r="J30" s="176">
        <v>281</v>
      </c>
      <c r="K30" s="176">
        <v>70</v>
      </c>
      <c r="L30" s="176">
        <v>18</v>
      </c>
      <c r="M30" s="176">
        <v>193</v>
      </c>
      <c r="N30" s="176">
        <v>948</v>
      </c>
      <c r="O30" s="176">
        <v>81</v>
      </c>
      <c r="P30" s="176">
        <v>18</v>
      </c>
      <c r="Q30" s="177">
        <v>9</v>
      </c>
    </row>
    <row r="31" spans="1:17" ht="15.75" customHeight="1">
      <c r="A31" s="171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</row>
    <row r="32" spans="1:17" ht="15.75" customHeight="1">
      <c r="A32" s="175" t="s">
        <v>500</v>
      </c>
      <c r="B32" s="176">
        <v>420</v>
      </c>
      <c r="C32" s="176">
        <v>133</v>
      </c>
      <c r="D32" s="176">
        <v>39</v>
      </c>
      <c r="E32" s="176">
        <v>121</v>
      </c>
      <c r="F32" s="176">
        <v>127</v>
      </c>
      <c r="G32" s="176">
        <v>60</v>
      </c>
      <c r="H32" s="176" t="s">
        <v>124</v>
      </c>
      <c r="I32" s="176">
        <v>2</v>
      </c>
      <c r="J32" s="176">
        <v>250</v>
      </c>
      <c r="K32" s="176">
        <v>92</v>
      </c>
      <c r="L32" s="176">
        <v>22</v>
      </c>
      <c r="M32" s="176">
        <v>136</v>
      </c>
      <c r="N32" s="176">
        <v>826</v>
      </c>
      <c r="O32" s="176">
        <v>102</v>
      </c>
      <c r="P32" s="176">
        <v>28</v>
      </c>
      <c r="Q32" s="179">
        <v>7</v>
      </c>
    </row>
    <row r="33" spans="1:17" ht="15.75" customHeight="1">
      <c r="A33" s="171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</row>
    <row r="34" spans="1:17" ht="15.75" customHeight="1">
      <c r="A34" s="180" t="s">
        <v>125</v>
      </c>
      <c r="B34" s="173">
        <v>37</v>
      </c>
      <c r="C34" s="173">
        <v>9</v>
      </c>
      <c r="D34" s="173">
        <v>5</v>
      </c>
      <c r="E34" s="173">
        <v>10</v>
      </c>
      <c r="F34" s="173">
        <v>13</v>
      </c>
      <c r="G34" s="173">
        <v>5</v>
      </c>
      <c r="H34" s="176" t="s">
        <v>124</v>
      </c>
      <c r="I34" s="173">
        <v>1</v>
      </c>
      <c r="J34" s="173">
        <v>20</v>
      </c>
      <c r="K34" s="173">
        <v>9</v>
      </c>
      <c r="L34" s="173">
        <v>2</v>
      </c>
      <c r="M34" s="173">
        <v>9</v>
      </c>
      <c r="N34" s="173">
        <v>63</v>
      </c>
      <c r="O34" s="173">
        <v>4</v>
      </c>
      <c r="P34" s="173">
        <v>5</v>
      </c>
      <c r="Q34" s="174">
        <v>4</v>
      </c>
    </row>
    <row r="35" spans="1:17" ht="15.75" customHeight="1">
      <c r="A35" s="181" t="s">
        <v>126</v>
      </c>
      <c r="B35" s="173">
        <v>40</v>
      </c>
      <c r="C35" s="173">
        <v>9</v>
      </c>
      <c r="D35" s="173">
        <v>6</v>
      </c>
      <c r="E35" s="173">
        <v>13</v>
      </c>
      <c r="F35" s="173">
        <v>12</v>
      </c>
      <c r="G35" s="173">
        <v>2</v>
      </c>
      <c r="H35" s="176" t="s">
        <v>124</v>
      </c>
      <c r="I35" s="173">
        <v>1</v>
      </c>
      <c r="J35" s="173">
        <v>30</v>
      </c>
      <c r="K35" s="173">
        <v>8</v>
      </c>
      <c r="L35" s="173">
        <v>4</v>
      </c>
      <c r="M35" s="173">
        <v>18</v>
      </c>
      <c r="N35" s="173">
        <v>99</v>
      </c>
      <c r="O35" s="173">
        <v>7</v>
      </c>
      <c r="P35" s="173">
        <v>3</v>
      </c>
      <c r="Q35" s="174" t="s">
        <v>502</v>
      </c>
    </row>
    <row r="36" spans="1:17" ht="15.75" customHeight="1">
      <c r="A36" s="181" t="s">
        <v>127</v>
      </c>
      <c r="B36" s="173">
        <v>35</v>
      </c>
      <c r="C36" s="173">
        <v>10</v>
      </c>
      <c r="D36" s="173">
        <v>6</v>
      </c>
      <c r="E36" s="173">
        <v>14</v>
      </c>
      <c r="F36" s="173">
        <v>5</v>
      </c>
      <c r="G36" s="173">
        <v>5</v>
      </c>
      <c r="H36" s="176" t="s">
        <v>124</v>
      </c>
      <c r="I36" s="176" t="s">
        <v>124</v>
      </c>
      <c r="J36" s="173">
        <v>29</v>
      </c>
      <c r="K36" s="173">
        <v>10</v>
      </c>
      <c r="L36" s="173">
        <v>4</v>
      </c>
      <c r="M36" s="173">
        <v>15</v>
      </c>
      <c r="N36" s="173">
        <v>79</v>
      </c>
      <c r="O36" s="173">
        <v>18</v>
      </c>
      <c r="P36" s="173">
        <v>2</v>
      </c>
      <c r="Q36" s="174" t="s">
        <v>502</v>
      </c>
    </row>
    <row r="37" spans="1:17" ht="15.75" customHeight="1">
      <c r="A37" s="181" t="s">
        <v>128</v>
      </c>
      <c r="B37" s="173">
        <v>59</v>
      </c>
      <c r="C37" s="173">
        <v>24</v>
      </c>
      <c r="D37" s="173">
        <v>3</v>
      </c>
      <c r="E37" s="173">
        <v>17</v>
      </c>
      <c r="F37" s="173">
        <v>15</v>
      </c>
      <c r="G37" s="173">
        <v>4</v>
      </c>
      <c r="H37" s="176" t="s">
        <v>124</v>
      </c>
      <c r="I37" s="176" t="s">
        <v>124</v>
      </c>
      <c r="J37" s="173">
        <v>34</v>
      </c>
      <c r="K37" s="173">
        <v>18</v>
      </c>
      <c r="L37" s="173">
        <v>3</v>
      </c>
      <c r="M37" s="173">
        <v>13</v>
      </c>
      <c r="N37" s="173">
        <v>97</v>
      </c>
      <c r="O37" s="173">
        <v>16</v>
      </c>
      <c r="P37" s="173">
        <v>4</v>
      </c>
      <c r="Q37" s="174" t="s">
        <v>502</v>
      </c>
    </row>
    <row r="38" spans="1:17" ht="15.75" customHeight="1">
      <c r="A38" s="181" t="s">
        <v>129</v>
      </c>
      <c r="B38" s="173">
        <v>40</v>
      </c>
      <c r="C38" s="173">
        <v>14</v>
      </c>
      <c r="D38" s="173">
        <v>3</v>
      </c>
      <c r="E38" s="173">
        <v>11</v>
      </c>
      <c r="F38" s="173">
        <v>12</v>
      </c>
      <c r="G38" s="173">
        <v>7</v>
      </c>
      <c r="H38" s="176" t="s">
        <v>124</v>
      </c>
      <c r="I38" s="176" t="s">
        <v>124</v>
      </c>
      <c r="J38" s="173">
        <v>20</v>
      </c>
      <c r="K38" s="173">
        <v>9</v>
      </c>
      <c r="L38" s="173">
        <v>1</v>
      </c>
      <c r="M38" s="173">
        <v>10</v>
      </c>
      <c r="N38" s="173">
        <v>78</v>
      </c>
      <c r="O38" s="173">
        <v>12</v>
      </c>
      <c r="P38" s="173">
        <v>3</v>
      </c>
      <c r="Q38" s="174">
        <v>1</v>
      </c>
    </row>
    <row r="39" spans="1:17" ht="15.75" customHeight="1">
      <c r="A39" s="181" t="s">
        <v>130</v>
      </c>
      <c r="B39" s="173">
        <v>26</v>
      </c>
      <c r="C39" s="173">
        <v>8</v>
      </c>
      <c r="D39" s="173">
        <v>2</v>
      </c>
      <c r="E39" s="173">
        <v>9</v>
      </c>
      <c r="F39" s="173">
        <v>7</v>
      </c>
      <c r="G39" s="173">
        <v>5</v>
      </c>
      <c r="H39" s="176" t="s">
        <v>124</v>
      </c>
      <c r="I39" s="176" t="s">
        <v>124</v>
      </c>
      <c r="J39" s="173">
        <v>11</v>
      </c>
      <c r="K39" s="173">
        <v>3</v>
      </c>
      <c r="L39" s="173">
        <v>1</v>
      </c>
      <c r="M39" s="173">
        <v>7</v>
      </c>
      <c r="N39" s="173">
        <v>34</v>
      </c>
      <c r="O39" s="173">
        <v>5</v>
      </c>
      <c r="P39" s="173">
        <v>1</v>
      </c>
      <c r="Q39" s="174">
        <v>1</v>
      </c>
    </row>
    <row r="40" spans="1:17" ht="15.75" customHeight="1">
      <c r="A40" s="181" t="s">
        <v>131</v>
      </c>
      <c r="B40" s="173">
        <v>18</v>
      </c>
      <c r="C40" s="173">
        <v>7</v>
      </c>
      <c r="D40" s="173" t="s">
        <v>502</v>
      </c>
      <c r="E40" s="173">
        <v>5</v>
      </c>
      <c r="F40" s="173">
        <v>6</v>
      </c>
      <c r="G40" s="173">
        <v>9</v>
      </c>
      <c r="H40" s="176" t="s">
        <v>124</v>
      </c>
      <c r="I40" s="176" t="s">
        <v>124</v>
      </c>
      <c r="J40" s="173">
        <v>8</v>
      </c>
      <c r="K40" s="173">
        <v>4</v>
      </c>
      <c r="L40" s="173" t="s">
        <v>502</v>
      </c>
      <c r="M40" s="173">
        <v>4</v>
      </c>
      <c r="N40" s="173">
        <v>21</v>
      </c>
      <c r="O40" s="173">
        <v>5</v>
      </c>
      <c r="P40" s="173" t="s">
        <v>502</v>
      </c>
      <c r="Q40" s="174" t="s">
        <v>502</v>
      </c>
    </row>
    <row r="41" spans="1:17" ht="15.75" customHeight="1">
      <c r="A41" s="181" t="s">
        <v>132</v>
      </c>
      <c r="B41" s="173">
        <v>23</v>
      </c>
      <c r="C41" s="173">
        <v>7</v>
      </c>
      <c r="D41" s="173">
        <v>1</v>
      </c>
      <c r="E41" s="173">
        <v>6</v>
      </c>
      <c r="F41" s="173">
        <v>9</v>
      </c>
      <c r="G41" s="173">
        <v>5</v>
      </c>
      <c r="H41" s="176" t="s">
        <v>124</v>
      </c>
      <c r="I41" s="176" t="s">
        <v>124</v>
      </c>
      <c r="J41" s="173">
        <v>13</v>
      </c>
      <c r="K41" s="173">
        <v>4</v>
      </c>
      <c r="L41" s="173">
        <v>1</v>
      </c>
      <c r="M41" s="173">
        <v>8</v>
      </c>
      <c r="N41" s="173">
        <v>47</v>
      </c>
      <c r="O41" s="173">
        <v>3</v>
      </c>
      <c r="P41" s="173">
        <v>1</v>
      </c>
      <c r="Q41" s="174" t="s">
        <v>502</v>
      </c>
    </row>
    <row r="42" spans="1:17" ht="15.75" customHeight="1">
      <c r="A42" s="181" t="s">
        <v>133</v>
      </c>
      <c r="B42" s="173">
        <v>27</v>
      </c>
      <c r="C42" s="173">
        <v>7</v>
      </c>
      <c r="D42" s="173">
        <v>4</v>
      </c>
      <c r="E42" s="173">
        <v>4</v>
      </c>
      <c r="F42" s="173">
        <v>12</v>
      </c>
      <c r="G42" s="173">
        <v>3</v>
      </c>
      <c r="H42" s="176" t="s">
        <v>124</v>
      </c>
      <c r="I42" s="176" t="s">
        <v>124</v>
      </c>
      <c r="J42" s="173">
        <v>15</v>
      </c>
      <c r="K42" s="173">
        <v>1</v>
      </c>
      <c r="L42" s="173">
        <v>2</v>
      </c>
      <c r="M42" s="173">
        <v>12</v>
      </c>
      <c r="N42" s="173">
        <v>57</v>
      </c>
      <c r="O42" s="173">
        <v>9</v>
      </c>
      <c r="P42" s="173" t="s">
        <v>502</v>
      </c>
      <c r="Q42" s="174" t="s">
        <v>502</v>
      </c>
    </row>
    <row r="43" spans="1:17" ht="15.75" customHeight="1">
      <c r="A43" s="181" t="s">
        <v>134</v>
      </c>
      <c r="B43" s="173">
        <v>22</v>
      </c>
      <c r="C43" s="173">
        <v>7</v>
      </c>
      <c r="D43" s="173">
        <v>1</v>
      </c>
      <c r="E43" s="173">
        <v>5</v>
      </c>
      <c r="F43" s="173">
        <v>9</v>
      </c>
      <c r="G43" s="173">
        <v>7</v>
      </c>
      <c r="H43" s="176" t="s">
        <v>124</v>
      </c>
      <c r="I43" s="176" t="s">
        <v>124</v>
      </c>
      <c r="J43" s="173">
        <v>12</v>
      </c>
      <c r="K43" s="173">
        <v>5</v>
      </c>
      <c r="L43" s="173" t="s">
        <v>502</v>
      </c>
      <c r="M43" s="173">
        <v>7</v>
      </c>
      <c r="N43" s="173">
        <v>47</v>
      </c>
      <c r="O43" s="173">
        <v>9</v>
      </c>
      <c r="P43" s="173">
        <v>2</v>
      </c>
      <c r="Q43" s="174">
        <v>1</v>
      </c>
    </row>
    <row r="44" spans="1:17" ht="15.75" customHeight="1">
      <c r="A44" s="181" t="s">
        <v>135</v>
      </c>
      <c r="B44" s="173">
        <v>39</v>
      </c>
      <c r="C44" s="173">
        <v>11</v>
      </c>
      <c r="D44" s="173">
        <v>2</v>
      </c>
      <c r="E44" s="173">
        <v>12</v>
      </c>
      <c r="F44" s="173">
        <v>14</v>
      </c>
      <c r="G44" s="173">
        <v>1</v>
      </c>
      <c r="H44" s="176" t="s">
        <v>124</v>
      </c>
      <c r="I44" s="176" t="s">
        <v>124</v>
      </c>
      <c r="J44" s="173">
        <v>25</v>
      </c>
      <c r="K44" s="173">
        <v>6</v>
      </c>
      <c r="L44" s="173">
        <v>2</v>
      </c>
      <c r="M44" s="173">
        <v>17</v>
      </c>
      <c r="N44" s="173">
        <v>84</v>
      </c>
      <c r="O44" s="173">
        <v>6</v>
      </c>
      <c r="P44" s="173">
        <v>1</v>
      </c>
      <c r="Q44" s="174" t="s">
        <v>502</v>
      </c>
    </row>
    <row r="45" spans="1:17" ht="15.75" customHeight="1">
      <c r="A45" s="181" t="s">
        <v>136</v>
      </c>
      <c r="B45" s="173">
        <v>54</v>
      </c>
      <c r="C45" s="173">
        <v>20</v>
      </c>
      <c r="D45" s="173">
        <v>6</v>
      </c>
      <c r="E45" s="173">
        <v>15</v>
      </c>
      <c r="F45" s="173">
        <v>13</v>
      </c>
      <c r="G45" s="173">
        <v>7</v>
      </c>
      <c r="H45" s="176" t="s">
        <v>124</v>
      </c>
      <c r="I45" s="176" t="s">
        <v>124</v>
      </c>
      <c r="J45" s="173">
        <v>33</v>
      </c>
      <c r="K45" s="173">
        <v>15</v>
      </c>
      <c r="L45" s="173">
        <v>2</v>
      </c>
      <c r="M45" s="173">
        <v>16</v>
      </c>
      <c r="N45" s="173">
        <v>120</v>
      </c>
      <c r="O45" s="173">
        <v>8</v>
      </c>
      <c r="P45" s="173">
        <v>6</v>
      </c>
      <c r="Q45" s="174" t="s">
        <v>502</v>
      </c>
    </row>
    <row r="46" spans="1:17" ht="15.75" customHeight="1">
      <c r="A46" s="182"/>
      <c r="B46" s="198"/>
      <c r="C46" s="198"/>
      <c r="D46" s="198"/>
      <c r="E46" s="198"/>
      <c r="F46" s="198"/>
      <c r="G46" s="198"/>
      <c r="H46" s="198"/>
      <c r="I46" s="198"/>
      <c r="J46" s="198"/>
      <c r="K46" s="183"/>
      <c r="L46" s="183"/>
      <c r="M46" s="198"/>
      <c r="N46" s="198"/>
      <c r="O46" s="198"/>
      <c r="P46" s="198"/>
      <c r="Q46" s="200"/>
    </row>
    <row r="47" ht="15.75" customHeight="1">
      <c r="A47" s="152" t="s">
        <v>153</v>
      </c>
    </row>
  </sheetData>
  <mergeCells count="2">
    <mergeCell ref="B4:H4"/>
    <mergeCell ref="B26:H26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17" customWidth="1"/>
    <col min="2" max="2" width="8.125" style="117" customWidth="1"/>
    <col min="3" max="6" width="5.625" style="117" customWidth="1"/>
    <col min="7" max="7" width="6.875" style="117" customWidth="1"/>
    <col min="8" max="10" width="5.625" style="117" customWidth="1"/>
    <col min="11" max="11" width="7.875" style="117" customWidth="1"/>
    <col min="12" max="14" width="5.625" style="117" customWidth="1"/>
    <col min="15" max="15" width="6.875" style="117" customWidth="1"/>
    <col min="16" max="17" width="5.625" style="117" customWidth="1"/>
    <col min="18" max="16384" width="9.00390625" style="117" customWidth="1"/>
  </cols>
  <sheetData>
    <row r="2" spans="2:17" ht="12">
      <c r="B2" s="6" t="s">
        <v>506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">
      <c r="A4" s="201"/>
      <c r="B4" s="202" t="s">
        <v>154</v>
      </c>
      <c r="C4" s="203"/>
      <c r="D4" s="203"/>
      <c r="E4" s="203"/>
      <c r="F4" s="204" t="s">
        <v>155</v>
      </c>
      <c r="G4" s="204"/>
      <c r="H4" s="204" t="s">
        <v>156</v>
      </c>
      <c r="I4" s="204" t="s">
        <v>157</v>
      </c>
      <c r="J4" s="204"/>
      <c r="K4" s="204" t="s">
        <v>158</v>
      </c>
      <c r="L4" s="204"/>
      <c r="M4" s="204"/>
      <c r="N4" s="204" t="s">
        <v>159</v>
      </c>
      <c r="O4" s="204"/>
      <c r="P4" s="204" t="s">
        <v>160</v>
      </c>
      <c r="Q4" s="205" t="s">
        <v>507</v>
      </c>
    </row>
    <row r="5" spans="1:17" ht="12">
      <c r="A5" s="201"/>
      <c r="B5" s="206" t="s">
        <v>162</v>
      </c>
      <c r="C5" s="193" t="s">
        <v>0</v>
      </c>
      <c r="D5" s="193" t="s">
        <v>163</v>
      </c>
      <c r="E5" s="193" t="s">
        <v>161</v>
      </c>
      <c r="F5" s="193"/>
      <c r="G5" s="193" t="s">
        <v>164</v>
      </c>
      <c r="H5" s="193"/>
      <c r="I5" s="193" t="s">
        <v>508</v>
      </c>
      <c r="J5" s="193" t="s">
        <v>165</v>
      </c>
      <c r="K5" s="193"/>
      <c r="L5" s="193" t="s">
        <v>166</v>
      </c>
      <c r="M5" s="193" t="s">
        <v>167</v>
      </c>
      <c r="N5" s="193"/>
      <c r="O5" s="193" t="s">
        <v>22</v>
      </c>
      <c r="P5" s="193"/>
      <c r="Q5" s="207" t="s">
        <v>161</v>
      </c>
    </row>
    <row r="6" spans="1:17" ht="12">
      <c r="A6" s="201"/>
      <c r="B6" s="208" t="s">
        <v>116</v>
      </c>
      <c r="C6" s="209"/>
      <c r="D6" s="209"/>
      <c r="E6" s="209"/>
      <c r="F6" s="210" t="s">
        <v>168</v>
      </c>
      <c r="G6" s="210"/>
      <c r="H6" s="210" t="s">
        <v>169</v>
      </c>
      <c r="I6" s="210" t="s">
        <v>170</v>
      </c>
      <c r="J6" s="210"/>
      <c r="K6" s="210" t="s">
        <v>171</v>
      </c>
      <c r="L6" s="210"/>
      <c r="M6" s="210"/>
      <c r="N6" s="210" t="s">
        <v>172</v>
      </c>
      <c r="O6" s="210"/>
      <c r="P6" s="210" t="s">
        <v>173</v>
      </c>
      <c r="Q6" s="211" t="s">
        <v>174</v>
      </c>
    </row>
    <row r="7" spans="1:17" ht="12">
      <c r="A7" s="201"/>
      <c r="B7" s="20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01"/>
    </row>
    <row r="8" spans="1:17" ht="12">
      <c r="A8" s="201"/>
      <c r="B8" s="213" t="s">
        <v>0</v>
      </c>
      <c r="C8" s="214">
        <v>563</v>
      </c>
      <c r="D8" s="214">
        <v>45</v>
      </c>
      <c r="E8" s="214">
        <v>56</v>
      </c>
      <c r="F8" s="214">
        <v>7</v>
      </c>
      <c r="G8" s="214">
        <v>32</v>
      </c>
      <c r="H8" s="214">
        <v>7</v>
      </c>
      <c r="I8" s="214">
        <v>23</v>
      </c>
      <c r="J8" s="214">
        <v>20</v>
      </c>
      <c r="K8" s="214">
        <v>6</v>
      </c>
      <c r="L8" s="214">
        <v>100</v>
      </c>
      <c r="M8" s="214">
        <v>28</v>
      </c>
      <c r="N8" s="214">
        <v>14</v>
      </c>
      <c r="O8" s="214">
        <v>131</v>
      </c>
      <c r="P8" s="214">
        <v>94</v>
      </c>
      <c r="Q8" s="215">
        <v>37</v>
      </c>
    </row>
    <row r="9" spans="1:17" ht="12">
      <c r="A9" s="201"/>
      <c r="B9" s="20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01"/>
    </row>
    <row r="10" spans="1:17" ht="12">
      <c r="A10" s="201"/>
      <c r="B10" s="216" t="s">
        <v>175</v>
      </c>
      <c r="C10" s="217">
        <v>40</v>
      </c>
      <c r="D10" s="218">
        <v>3</v>
      </c>
      <c r="E10" s="218">
        <v>4</v>
      </c>
      <c r="F10" s="218">
        <v>1</v>
      </c>
      <c r="G10" s="218">
        <v>7</v>
      </c>
      <c r="H10" s="218">
        <v>1</v>
      </c>
      <c r="I10" s="218">
        <v>2</v>
      </c>
      <c r="J10" s="218">
        <v>1</v>
      </c>
      <c r="K10" s="218">
        <v>1</v>
      </c>
      <c r="L10" s="218">
        <v>0</v>
      </c>
      <c r="M10" s="218">
        <v>4</v>
      </c>
      <c r="N10" s="218">
        <v>3</v>
      </c>
      <c r="O10" s="218">
        <v>10</v>
      </c>
      <c r="P10" s="218">
        <v>3</v>
      </c>
      <c r="Q10" s="219">
        <v>4</v>
      </c>
    </row>
    <row r="11" spans="1:17" ht="12">
      <c r="A11" s="201"/>
      <c r="B11" s="220" t="s">
        <v>176</v>
      </c>
      <c r="C11" s="217">
        <v>34</v>
      </c>
      <c r="D11" s="218">
        <v>1</v>
      </c>
      <c r="E11" s="218">
        <v>6</v>
      </c>
      <c r="F11" s="218">
        <v>2</v>
      </c>
      <c r="G11" s="218">
        <v>4</v>
      </c>
      <c r="H11" s="218">
        <v>1</v>
      </c>
      <c r="I11" s="218">
        <v>2</v>
      </c>
      <c r="J11" s="218">
        <v>0</v>
      </c>
      <c r="K11" s="218">
        <v>0</v>
      </c>
      <c r="L11" s="218">
        <v>0</v>
      </c>
      <c r="M11" s="218">
        <v>2</v>
      </c>
      <c r="N11" s="218">
        <v>3</v>
      </c>
      <c r="O11" s="218">
        <v>10</v>
      </c>
      <c r="P11" s="218">
        <v>3</v>
      </c>
      <c r="Q11" s="219">
        <v>4</v>
      </c>
    </row>
    <row r="12" spans="1:17" ht="12">
      <c r="A12" s="201"/>
      <c r="B12" s="220" t="s">
        <v>177</v>
      </c>
      <c r="C12" s="217">
        <v>42</v>
      </c>
      <c r="D12" s="218">
        <v>4</v>
      </c>
      <c r="E12" s="218">
        <v>8</v>
      </c>
      <c r="F12" s="218">
        <v>1</v>
      </c>
      <c r="G12" s="218">
        <v>5</v>
      </c>
      <c r="H12" s="218">
        <v>0</v>
      </c>
      <c r="I12" s="218">
        <v>3</v>
      </c>
      <c r="J12" s="218">
        <v>2</v>
      </c>
      <c r="K12" s="218">
        <v>1</v>
      </c>
      <c r="L12" s="218">
        <v>5</v>
      </c>
      <c r="M12" s="218">
        <v>1</v>
      </c>
      <c r="N12" s="218">
        <v>0</v>
      </c>
      <c r="O12" s="218">
        <v>8</v>
      </c>
      <c r="P12" s="218">
        <v>4</v>
      </c>
      <c r="Q12" s="219">
        <v>6</v>
      </c>
    </row>
    <row r="13" spans="1:17" ht="12">
      <c r="A13" s="201"/>
      <c r="B13" s="220" t="s">
        <v>178</v>
      </c>
      <c r="C13" s="217">
        <v>133</v>
      </c>
      <c r="D13" s="218">
        <v>15</v>
      </c>
      <c r="E13" s="218">
        <v>4</v>
      </c>
      <c r="F13" s="218">
        <v>1</v>
      </c>
      <c r="G13" s="218">
        <v>4</v>
      </c>
      <c r="H13" s="218">
        <v>2</v>
      </c>
      <c r="I13" s="218">
        <v>2</v>
      </c>
      <c r="J13" s="218">
        <v>3</v>
      </c>
      <c r="K13" s="218">
        <v>0</v>
      </c>
      <c r="L13" s="218">
        <v>57</v>
      </c>
      <c r="M13" s="218">
        <v>2</v>
      </c>
      <c r="N13" s="218">
        <v>2</v>
      </c>
      <c r="O13" s="218">
        <v>17</v>
      </c>
      <c r="P13" s="218">
        <v>24</v>
      </c>
      <c r="Q13" s="219">
        <v>3</v>
      </c>
    </row>
    <row r="14" spans="1:17" ht="12">
      <c r="A14" s="201"/>
      <c r="B14" s="220" t="s">
        <v>179</v>
      </c>
      <c r="C14" s="217">
        <v>82</v>
      </c>
      <c r="D14" s="218">
        <v>7</v>
      </c>
      <c r="E14" s="218">
        <v>4</v>
      </c>
      <c r="F14" s="218">
        <v>0</v>
      </c>
      <c r="G14" s="218">
        <v>1</v>
      </c>
      <c r="H14" s="218">
        <v>1</v>
      </c>
      <c r="I14" s="218">
        <v>1</v>
      </c>
      <c r="J14" s="218">
        <v>3</v>
      </c>
      <c r="K14" s="218">
        <v>3</v>
      </c>
      <c r="L14" s="218">
        <v>20</v>
      </c>
      <c r="M14" s="218">
        <v>4</v>
      </c>
      <c r="N14" s="218">
        <v>1</v>
      </c>
      <c r="O14" s="218">
        <v>21</v>
      </c>
      <c r="P14" s="218">
        <v>16</v>
      </c>
      <c r="Q14" s="219">
        <v>2</v>
      </c>
    </row>
    <row r="15" spans="1:17" ht="12">
      <c r="A15" s="201"/>
      <c r="B15" s="220" t="s">
        <v>180</v>
      </c>
      <c r="C15" s="217">
        <v>39</v>
      </c>
      <c r="D15" s="218">
        <v>4</v>
      </c>
      <c r="E15" s="218">
        <v>3</v>
      </c>
      <c r="F15" s="218">
        <v>0</v>
      </c>
      <c r="G15" s="218">
        <v>1</v>
      </c>
      <c r="H15" s="218">
        <v>1</v>
      </c>
      <c r="I15" s="218">
        <v>2</v>
      </c>
      <c r="J15" s="218">
        <v>3</v>
      </c>
      <c r="K15" s="218">
        <v>0</v>
      </c>
      <c r="L15" s="218">
        <v>3</v>
      </c>
      <c r="M15" s="218">
        <v>4</v>
      </c>
      <c r="N15" s="218">
        <v>1</v>
      </c>
      <c r="O15" s="218">
        <v>10</v>
      </c>
      <c r="P15" s="218">
        <v>7</v>
      </c>
      <c r="Q15" s="219">
        <v>1</v>
      </c>
    </row>
    <row r="16" spans="1:17" ht="12">
      <c r="A16" s="201"/>
      <c r="B16" s="220" t="s">
        <v>181</v>
      </c>
      <c r="C16" s="217">
        <v>28</v>
      </c>
      <c r="D16" s="218">
        <v>4</v>
      </c>
      <c r="E16" s="218">
        <v>0</v>
      </c>
      <c r="F16" s="218">
        <v>0</v>
      </c>
      <c r="G16" s="218">
        <v>1</v>
      </c>
      <c r="H16" s="218">
        <v>0</v>
      </c>
      <c r="I16" s="218">
        <v>4</v>
      </c>
      <c r="J16" s="218">
        <v>1</v>
      </c>
      <c r="K16" s="218">
        <v>0</v>
      </c>
      <c r="L16" s="218">
        <v>0</v>
      </c>
      <c r="M16" s="218">
        <v>0</v>
      </c>
      <c r="N16" s="218">
        <v>1</v>
      </c>
      <c r="O16" s="218">
        <v>13</v>
      </c>
      <c r="P16" s="218">
        <v>4</v>
      </c>
      <c r="Q16" s="219">
        <v>0</v>
      </c>
    </row>
    <row r="17" spans="1:17" ht="12">
      <c r="A17" s="201"/>
      <c r="B17" s="220" t="s">
        <v>182</v>
      </c>
      <c r="C17" s="217">
        <v>28</v>
      </c>
      <c r="D17" s="218">
        <v>2</v>
      </c>
      <c r="E17" s="218">
        <v>4</v>
      </c>
      <c r="F17" s="218">
        <v>0</v>
      </c>
      <c r="G17" s="218">
        <v>0</v>
      </c>
      <c r="H17" s="218">
        <v>0</v>
      </c>
      <c r="I17" s="218">
        <v>3</v>
      </c>
      <c r="J17" s="218">
        <v>1</v>
      </c>
      <c r="K17" s="218">
        <v>0</v>
      </c>
      <c r="L17" s="218">
        <v>4</v>
      </c>
      <c r="M17" s="218">
        <v>1</v>
      </c>
      <c r="N17" s="218">
        <v>0</v>
      </c>
      <c r="O17" s="218">
        <v>4</v>
      </c>
      <c r="P17" s="218">
        <v>9</v>
      </c>
      <c r="Q17" s="219">
        <v>3</v>
      </c>
    </row>
    <row r="18" spans="1:17" ht="12">
      <c r="A18" s="201"/>
      <c r="B18" s="220" t="s">
        <v>183</v>
      </c>
      <c r="C18" s="217">
        <v>30</v>
      </c>
      <c r="D18" s="218">
        <v>1</v>
      </c>
      <c r="E18" s="218">
        <v>6</v>
      </c>
      <c r="F18" s="218">
        <v>0</v>
      </c>
      <c r="G18" s="218">
        <v>0</v>
      </c>
      <c r="H18" s="218">
        <v>0</v>
      </c>
      <c r="I18" s="218">
        <v>0</v>
      </c>
      <c r="J18" s="218">
        <v>1</v>
      </c>
      <c r="K18" s="218">
        <v>0</v>
      </c>
      <c r="L18" s="218">
        <v>3</v>
      </c>
      <c r="M18" s="218">
        <v>2</v>
      </c>
      <c r="N18" s="218">
        <v>0</v>
      </c>
      <c r="O18" s="218">
        <v>11</v>
      </c>
      <c r="P18" s="218">
        <v>6</v>
      </c>
      <c r="Q18" s="219">
        <v>3</v>
      </c>
    </row>
    <row r="19" spans="1:17" ht="12">
      <c r="A19" s="201"/>
      <c r="B19" s="220" t="s">
        <v>184</v>
      </c>
      <c r="C19" s="217">
        <v>31</v>
      </c>
      <c r="D19" s="218">
        <v>2</v>
      </c>
      <c r="E19" s="218">
        <v>5</v>
      </c>
      <c r="F19" s="218">
        <v>1</v>
      </c>
      <c r="G19" s="218">
        <v>0</v>
      </c>
      <c r="H19" s="218">
        <v>0</v>
      </c>
      <c r="I19" s="218">
        <v>1</v>
      </c>
      <c r="J19" s="218">
        <v>2</v>
      </c>
      <c r="K19" s="218">
        <v>1</v>
      </c>
      <c r="L19" s="218">
        <v>2</v>
      </c>
      <c r="M19" s="218">
        <v>5</v>
      </c>
      <c r="N19" s="218">
        <v>0</v>
      </c>
      <c r="O19" s="218">
        <v>7</v>
      </c>
      <c r="P19" s="218">
        <v>5</v>
      </c>
      <c r="Q19" s="219">
        <v>3</v>
      </c>
    </row>
    <row r="20" spans="1:17" ht="12">
      <c r="A20" s="201"/>
      <c r="B20" s="220" t="s">
        <v>185</v>
      </c>
      <c r="C20" s="217">
        <v>35</v>
      </c>
      <c r="D20" s="218">
        <v>0</v>
      </c>
      <c r="E20" s="218">
        <v>7</v>
      </c>
      <c r="F20" s="218">
        <v>0</v>
      </c>
      <c r="G20" s="218">
        <v>2</v>
      </c>
      <c r="H20" s="218">
        <v>0</v>
      </c>
      <c r="I20" s="218">
        <v>1</v>
      </c>
      <c r="J20" s="218">
        <v>2</v>
      </c>
      <c r="K20" s="218">
        <v>0</v>
      </c>
      <c r="L20" s="218">
        <v>4</v>
      </c>
      <c r="M20" s="218">
        <v>2</v>
      </c>
      <c r="N20" s="218">
        <v>2</v>
      </c>
      <c r="O20" s="218">
        <v>9</v>
      </c>
      <c r="P20" s="218">
        <v>6</v>
      </c>
      <c r="Q20" s="219">
        <v>5</v>
      </c>
    </row>
    <row r="21" spans="1:17" ht="12">
      <c r="A21" s="201"/>
      <c r="B21" s="221" t="s">
        <v>186</v>
      </c>
      <c r="C21" s="222">
        <v>41</v>
      </c>
      <c r="D21" s="223">
        <v>2</v>
      </c>
      <c r="E21" s="223">
        <v>5</v>
      </c>
      <c r="F21" s="223">
        <v>1</v>
      </c>
      <c r="G21" s="223">
        <v>7</v>
      </c>
      <c r="H21" s="223">
        <v>1</v>
      </c>
      <c r="I21" s="223">
        <v>2</v>
      </c>
      <c r="J21" s="223">
        <v>1</v>
      </c>
      <c r="K21" s="224">
        <v>0</v>
      </c>
      <c r="L21" s="223">
        <v>2</v>
      </c>
      <c r="M21" s="223">
        <v>1</v>
      </c>
      <c r="N21" s="223">
        <v>1</v>
      </c>
      <c r="O21" s="224">
        <v>11</v>
      </c>
      <c r="P21" s="223">
        <v>7</v>
      </c>
      <c r="Q21" s="225"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00390625" defaultRowHeight="13.5"/>
  <cols>
    <col min="1" max="1" width="2.125" style="226" customWidth="1"/>
    <col min="2" max="2" width="17.625" style="226" customWidth="1"/>
    <col min="3" max="4" width="9.125" style="226" customWidth="1"/>
    <col min="5" max="5" width="11.375" style="226" customWidth="1"/>
    <col min="6" max="6" width="17.625" style="226" customWidth="1"/>
    <col min="7" max="8" width="9.125" style="226" customWidth="1"/>
    <col min="9" max="9" width="11.375" style="226" customWidth="1"/>
    <col min="10" max="16384" width="9.00390625" style="226" customWidth="1"/>
  </cols>
  <sheetData>
    <row r="2" ht="12">
      <c r="B2" s="2" t="s">
        <v>509</v>
      </c>
    </row>
    <row r="3" spans="3:9" ht="12">
      <c r="C3" s="2"/>
      <c r="D3" s="2"/>
      <c r="E3" s="2"/>
      <c r="F3" s="2"/>
      <c r="G3" s="2"/>
      <c r="I3" s="227" t="s">
        <v>187</v>
      </c>
    </row>
    <row r="4" spans="1:9" ht="12">
      <c r="A4" s="228"/>
      <c r="B4" s="229" t="s">
        <v>188</v>
      </c>
      <c r="C4" s="230" t="s">
        <v>189</v>
      </c>
      <c r="D4" s="230" t="s">
        <v>190</v>
      </c>
      <c r="E4" s="231" t="s">
        <v>191</v>
      </c>
      <c r="F4" s="232" t="s">
        <v>192</v>
      </c>
      <c r="G4" s="230" t="s">
        <v>189</v>
      </c>
      <c r="H4" s="230" t="s">
        <v>190</v>
      </c>
      <c r="I4" s="233" t="s">
        <v>191</v>
      </c>
    </row>
    <row r="5" spans="1:9" ht="12">
      <c r="A5" s="228"/>
      <c r="B5" s="234"/>
      <c r="C5" s="235"/>
      <c r="D5" s="235"/>
      <c r="E5" s="236" t="s">
        <v>193</v>
      </c>
      <c r="F5" s="237"/>
      <c r="G5" s="235"/>
      <c r="H5" s="235"/>
      <c r="I5" s="238" t="s">
        <v>193</v>
      </c>
    </row>
    <row r="6" spans="1:9" ht="12">
      <c r="A6" s="228"/>
      <c r="B6" s="239"/>
      <c r="C6" s="240"/>
      <c r="D6" s="240"/>
      <c r="E6" s="241"/>
      <c r="F6" s="242" t="s">
        <v>510</v>
      </c>
      <c r="G6" s="243">
        <v>6</v>
      </c>
      <c r="H6" s="243">
        <v>337</v>
      </c>
      <c r="I6" s="244">
        <v>56.166666666666664</v>
      </c>
    </row>
    <row r="7" spans="1:9" ht="12">
      <c r="A7" s="228"/>
      <c r="B7" s="239" t="s">
        <v>194</v>
      </c>
      <c r="C7" s="245">
        <v>315</v>
      </c>
      <c r="D7" s="245">
        <v>25265</v>
      </c>
      <c r="E7" s="246">
        <v>80.2063492063492</v>
      </c>
      <c r="F7" s="242" t="s">
        <v>511</v>
      </c>
      <c r="G7" s="243">
        <v>0</v>
      </c>
      <c r="H7" s="243">
        <v>0</v>
      </c>
      <c r="I7" s="247">
        <v>0</v>
      </c>
    </row>
    <row r="8" spans="1:9" ht="12">
      <c r="A8" s="228"/>
      <c r="B8" s="248"/>
      <c r="C8" s="240"/>
      <c r="D8" s="240"/>
      <c r="E8" s="241"/>
      <c r="F8" s="242" t="s">
        <v>512</v>
      </c>
      <c r="G8" s="243">
        <v>2</v>
      </c>
      <c r="H8" s="243">
        <v>274</v>
      </c>
      <c r="I8" s="244">
        <v>137</v>
      </c>
    </row>
    <row r="9" spans="1:9" ht="12">
      <c r="A9" s="228"/>
      <c r="B9" s="249" t="s">
        <v>195</v>
      </c>
      <c r="C9" s="243">
        <v>2</v>
      </c>
      <c r="D9" s="243">
        <v>122</v>
      </c>
      <c r="E9" s="246">
        <v>61</v>
      </c>
      <c r="F9" s="242" t="s">
        <v>513</v>
      </c>
      <c r="G9" s="243"/>
      <c r="H9" s="243"/>
      <c r="I9" s="247"/>
    </row>
    <row r="10" spans="1:9" ht="12">
      <c r="A10" s="228"/>
      <c r="B10" s="249" t="s">
        <v>196</v>
      </c>
      <c r="C10" s="240">
        <v>239</v>
      </c>
      <c r="D10" s="240">
        <v>23523</v>
      </c>
      <c r="E10" s="246">
        <v>98.42259414225941</v>
      </c>
      <c r="F10" s="242" t="s">
        <v>514</v>
      </c>
      <c r="G10" s="243">
        <v>52</v>
      </c>
      <c r="H10" s="243">
        <v>218</v>
      </c>
      <c r="I10" s="244">
        <v>4.1923076923076925</v>
      </c>
    </row>
    <row r="11" spans="1:9" ht="12">
      <c r="A11" s="228"/>
      <c r="B11" s="250" t="s">
        <v>197</v>
      </c>
      <c r="C11" s="251">
        <v>11</v>
      </c>
      <c r="D11" s="251">
        <v>761</v>
      </c>
      <c r="E11" s="252">
        <v>69.18181818181819</v>
      </c>
      <c r="F11" s="253" t="s">
        <v>22</v>
      </c>
      <c r="G11" s="254">
        <v>3</v>
      </c>
      <c r="H11" s="254">
        <v>30</v>
      </c>
      <c r="I11" s="255">
        <v>10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9.00390625" defaultRowHeight="13.5"/>
  <cols>
    <col min="1" max="1" width="2.625" style="226" customWidth="1"/>
    <col min="2" max="2" width="11.00390625" style="226" customWidth="1"/>
    <col min="3" max="3" width="6.75390625" style="226" customWidth="1"/>
    <col min="4" max="12" width="5.50390625" style="226" customWidth="1"/>
    <col min="13" max="13" width="6.375" style="226" customWidth="1"/>
    <col min="14" max="15" width="5.375" style="226" customWidth="1"/>
    <col min="16" max="17" width="5.625" style="226" customWidth="1"/>
    <col min="18" max="16384" width="9.00390625" style="226" customWidth="1"/>
  </cols>
  <sheetData>
    <row r="2" spans="2:10" ht="14.25">
      <c r="B2" s="256" t="s">
        <v>516</v>
      </c>
      <c r="C2" s="117"/>
      <c r="J2" s="117"/>
    </row>
    <row r="3" spans="2:17" ht="12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5" customHeight="1">
      <c r="A4" s="228"/>
      <c r="B4" s="228"/>
      <c r="C4" s="258"/>
      <c r="D4" s="259" t="s">
        <v>198</v>
      </c>
      <c r="E4" s="259"/>
      <c r="F4" s="259"/>
      <c r="G4" s="259"/>
      <c r="H4" s="259"/>
      <c r="I4" s="259"/>
      <c r="J4" s="259"/>
      <c r="K4" s="259"/>
      <c r="L4" s="259"/>
      <c r="M4" s="260"/>
      <c r="N4" s="259" t="s">
        <v>199</v>
      </c>
      <c r="O4" s="259"/>
      <c r="P4" s="259"/>
      <c r="Q4" s="261"/>
    </row>
    <row r="5" spans="1:17" ht="27" customHeight="1">
      <c r="A5" s="228"/>
      <c r="B5" s="262" t="s">
        <v>200</v>
      </c>
      <c r="C5" s="263" t="s">
        <v>201</v>
      </c>
      <c r="D5" s="264" t="s">
        <v>202</v>
      </c>
      <c r="E5" s="265" t="s">
        <v>203</v>
      </c>
      <c r="F5" s="264" t="s">
        <v>204</v>
      </c>
      <c r="G5" s="265" t="s">
        <v>517</v>
      </c>
      <c r="H5" s="265" t="s">
        <v>205</v>
      </c>
      <c r="I5" s="265" t="s">
        <v>206</v>
      </c>
      <c r="J5" s="265" t="s">
        <v>207</v>
      </c>
      <c r="K5" s="264" t="s">
        <v>208</v>
      </c>
      <c r="L5" s="265" t="s">
        <v>209</v>
      </c>
      <c r="M5" s="264" t="s">
        <v>210</v>
      </c>
      <c r="N5" s="265" t="s">
        <v>211</v>
      </c>
      <c r="O5" s="265" t="s">
        <v>212</v>
      </c>
      <c r="P5" s="266" t="s">
        <v>213</v>
      </c>
      <c r="Q5" s="267" t="s">
        <v>22</v>
      </c>
    </row>
    <row r="6" spans="1:17" ht="27" customHeight="1">
      <c r="A6" s="228"/>
      <c r="B6" s="166" t="s">
        <v>214</v>
      </c>
      <c r="C6" s="268">
        <v>32715</v>
      </c>
      <c r="D6" s="269">
        <v>156</v>
      </c>
      <c r="E6" s="270" t="s">
        <v>501</v>
      </c>
      <c r="F6" s="269">
        <v>33</v>
      </c>
      <c r="G6" s="269">
        <v>4263</v>
      </c>
      <c r="H6" s="269">
        <v>383</v>
      </c>
      <c r="I6" s="269">
        <v>221</v>
      </c>
      <c r="J6" s="269">
        <v>4170</v>
      </c>
      <c r="K6" s="269">
        <v>166</v>
      </c>
      <c r="L6" s="269">
        <v>449</v>
      </c>
      <c r="M6" s="269">
        <v>19363</v>
      </c>
      <c r="N6" s="4">
        <v>3238</v>
      </c>
      <c r="O6" s="4">
        <v>10</v>
      </c>
      <c r="P6" s="4">
        <v>2</v>
      </c>
      <c r="Q6" s="271">
        <v>261</v>
      </c>
    </row>
    <row r="7" spans="1:17" ht="27" customHeight="1">
      <c r="A7" s="228"/>
      <c r="B7" s="170" t="s">
        <v>215</v>
      </c>
      <c r="C7" s="272">
        <v>31767</v>
      </c>
      <c r="D7" s="143">
        <v>70</v>
      </c>
      <c r="E7" s="273" t="s">
        <v>501</v>
      </c>
      <c r="F7" s="143">
        <v>26</v>
      </c>
      <c r="G7" s="143">
        <v>5083</v>
      </c>
      <c r="H7" s="143">
        <v>377</v>
      </c>
      <c r="I7" s="143">
        <v>227</v>
      </c>
      <c r="J7" s="143">
        <v>3969</v>
      </c>
      <c r="K7" s="143">
        <v>158</v>
      </c>
      <c r="L7" s="143">
        <v>278</v>
      </c>
      <c r="M7" s="143">
        <v>18288</v>
      </c>
      <c r="N7" s="274">
        <v>3291</v>
      </c>
      <c r="O7" s="274"/>
      <c r="P7" s="274"/>
      <c r="Q7" s="275"/>
    </row>
    <row r="8" ht="12">
      <c r="B8" s="226" t="s">
        <v>518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76" customWidth="1"/>
    <col min="2" max="2" width="8.625" style="276" customWidth="1"/>
    <col min="3" max="3" width="7.625" style="116" customWidth="1"/>
    <col min="4" max="5" width="8.125" style="116" customWidth="1"/>
    <col min="6" max="6" width="8.75390625" style="116" customWidth="1"/>
    <col min="7" max="7" width="7.625" style="116" customWidth="1"/>
    <col min="8" max="9" width="8.125" style="116" customWidth="1"/>
    <col min="10" max="10" width="7.625" style="116" customWidth="1"/>
    <col min="11" max="13" width="8.125" style="116" customWidth="1"/>
    <col min="14" max="16384" width="9.00390625" style="276" customWidth="1"/>
  </cols>
  <sheetData>
    <row r="2" ht="14.25">
      <c r="B2" s="277" t="s">
        <v>519</v>
      </c>
    </row>
    <row r="3" spans="2:13" ht="12">
      <c r="B3" s="278"/>
      <c r="C3" s="279"/>
      <c r="D3" s="279"/>
      <c r="E3" s="279"/>
      <c r="F3" s="279"/>
      <c r="G3" s="279"/>
      <c r="H3" s="279"/>
      <c r="I3" s="279"/>
      <c r="J3" s="279"/>
      <c r="L3" s="279"/>
      <c r="M3" s="280" t="s">
        <v>520</v>
      </c>
    </row>
    <row r="4" spans="1:13" ht="12">
      <c r="A4" s="281"/>
      <c r="B4" s="281"/>
      <c r="C4" s="282" t="s">
        <v>216</v>
      </c>
      <c r="D4" s="282"/>
      <c r="E4" s="282"/>
      <c r="F4" s="283"/>
      <c r="G4" s="282" t="s">
        <v>217</v>
      </c>
      <c r="H4" s="282"/>
      <c r="I4" s="282"/>
      <c r="J4" s="282"/>
      <c r="K4" s="120"/>
      <c r="L4" s="282"/>
      <c r="M4" s="284"/>
    </row>
    <row r="5" spans="1:13" ht="12">
      <c r="A5" s="281"/>
      <c r="B5" s="285" t="s">
        <v>218</v>
      </c>
      <c r="C5" s="282" t="s">
        <v>219</v>
      </c>
      <c r="D5" s="282"/>
      <c r="E5" s="283"/>
      <c r="F5" s="286" t="s">
        <v>220</v>
      </c>
      <c r="G5" s="282" t="s">
        <v>221</v>
      </c>
      <c r="H5" s="282"/>
      <c r="I5" s="283"/>
      <c r="J5" s="282" t="s">
        <v>219</v>
      </c>
      <c r="K5" s="282"/>
      <c r="L5" s="283"/>
      <c r="M5" s="287" t="s">
        <v>220</v>
      </c>
    </row>
    <row r="6" spans="1:13" ht="12">
      <c r="A6" s="281"/>
      <c r="B6" s="285" t="s">
        <v>222</v>
      </c>
      <c r="C6" s="286" t="s">
        <v>223</v>
      </c>
      <c r="D6" s="286" t="s">
        <v>224</v>
      </c>
      <c r="E6" s="286" t="s">
        <v>225</v>
      </c>
      <c r="F6" s="286" t="s">
        <v>226</v>
      </c>
      <c r="G6" s="286" t="s">
        <v>223</v>
      </c>
      <c r="H6" s="286" t="s">
        <v>224</v>
      </c>
      <c r="I6" s="286" t="s">
        <v>225</v>
      </c>
      <c r="J6" s="286" t="s">
        <v>223</v>
      </c>
      <c r="K6" s="286" t="s">
        <v>224</v>
      </c>
      <c r="L6" s="286" t="s">
        <v>225</v>
      </c>
      <c r="M6" s="287" t="s">
        <v>226</v>
      </c>
    </row>
    <row r="7" spans="1:13" ht="12">
      <c r="A7" s="281"/>
      <c r="B7" s="288"/>
      <c r="C7" s="289"/>
      <c r="D7" s="290" t="s">
        <v>227</v>
      </c>
      <c r="E7" s="290" t="s">
        <v>227</v>
      </c>
      <c r="F7" s="289" t="s">
        <v>228</v>
      </c>
      <c r="G7" s="289"/>
      <c r="H7" s="290" t="s">
        <v>227</v>
      </c>
      <c r="I7" s="290" t="s">
        <v>227</v>
      </c>
      <c r="J7" s="289"/>
      <c r="K7" s="290" t="s">
        <v>227</v>
      </c>
      <c r="L7" s="290" t="s">
        <v>227</v>
      </c>
      <c r="M7" s="291" t="s">
        <v>228</v>
      </c>
    </row>
    <row r="8" spans="1:13" ht="15" customHeight="1">
      <c r="A8" s="281"/>
      <c r="B8" s="281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1"/>
    </row>
    <row r="9" spans="1:13" ht="15" customHeight="1">
      <c r="A9" s="281"/>
      <c r="B9" s="292" t="s">
        <v>521</v>
      </c>
      <c r="C9" s="132">
        <v>23084</v>
      </c>
      <c r="D9" s="132">
        <v>19761</v>
      </c>
      <c r="E9" s="132">
        <v>3323</v>
      </c>
      <c r="F9" s="132">
        <v>138695</v>
      </c>
      <c r="G9" s="132">
        <v>84</v>
      </c>
      <c r="H9" s="132">
        <v>62</v>
      </c>
      <c r="I9" s="132">
        <v>22</v>
      </c>
      <c r="J9" s="132">
        <v>14732</v>
      </c>
      <c r="K9" s="132">
        <v>12795</v>
      </c>
      <c r="L9" s="132">
        <v>1937</v>
      </c>
      <c r="M9" s="133">
        <v>66069</v>
      </c>
    </row>
    <row r="10" spans="1:13" s="295" customFormat="1" ht="15" customHeight="1">
      <c r="A10" s="293"/>
      <c r="B10" s="294" t="s">
        <v>522</v>
      </c>
      <c r="C10" s="138">
        <v>21258</v>
      </c>
      <c r="D10" s="138">
        <v>17865</v>
      </c>
      <c r="E10" s="138">
        <v>3393</v>
      </c>
      <c r="F10" s="138">
        <v>104293</v>
      </c>
      <c r="G10" s="138">
        <v>108</v>
      </c>
      <c r="H10" s="138">
        <v>75</v>
      </c>
      <c r="I10" s="138">
        <v>33</v>
      </c>
      <c r="J10" s="138">
        <v>14335</v>
      </c>
      <c r="K10" s="138">
        <v>12316</v>
      </c>
      <c r="L10" s="138">
        <v>2019</v>
      </c>
      <c r="M10" s="139">
        <v>65368</v>
      </c>
    </row>
    <row r="11" spans="1:13" ht="15" customHeight="1">
      <c r="A11" s="281"/>
      <c r="B11" s="28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3" ht="15" customHeight="1">
      <c r="A12" s="281"/>
      <c r="B12" s="281" t="s">
        <v>175</v>
      </c>
      <c r="C12" s="132">
        <v>2600</v>
      </c>
      <c r="D12" s="132">
        <v>2600</v>
      </c>
      <c r="E12" s="132">
        <v>0</v>
      </c>
      <c r="F12" s="132">
        <v>24718</v>
      </c>
      <c r="G12" s="132">
        <v>6</v>
      </c>
      <c r="H12" s="132">
        <v>6</v>
      </c>
      <c r="I12" s="132">
        <v>0</v>
      </c>
      <c r="J12" s="132">
        <v>1183</v>
      </c>
      <c r="K12" s="132">
        <v>1183</v>
      </c>
      <c r="L12" s="132">
        <v>0</v>
      </c>
      <c r="M12" s="133">
        <v>7859</v>
      </c>
    </row>
    <row r="13" spans="1:13" ht="15" customHeight="1">
      <c r="A13" s="281"/>
      <c r="B13" s="296" t="s">
        <v>176</v>
      </c>
      <c r="C13" s="132">
        <v>1336</v>
      </c>
      <c r="D13" s="132">
        <v>843</v>
      </c>
      <c r="E13" s="132">
        <v>493</v>
      </c>
      <c r="F13" s="132">
        <v>10167</v>
      </c>
      <c r="G13" s="132">
        <v>17</v>
      </c>
      <c r="H13" s="132">
        <v>8</v>
      </c>
      <c r="I13" s="132">
        <v>9</v>
      </c>
      <c r="J13" s="132">
        <v>958</v>
      </c>
      <c r="K13" s="132">
        <v>623</v>
      </c>
      <c r="L13" s="132">
        <v>335</v>
      </c>
      <c r="M13" s="133">
        <v>4133</v>
      </c>
    </row>
    <row r="14" spans="1:13" ht="15" customHeight="1">
      <c r="A14" s="281"/>
      <c r="B14" s="296" t="s">
        <v>177</v>
      </c>
      <c r="C14" s="132">
        <v>2642</v>
      </c>
      <c r="D14" s="132">
        <v>2244</v>
      </c>
      <c r="E14" s="132">
        <v>398</v>
      </c>
      <c r="F14" s="132">
        <v>13243</v>
      </c>
      <c r="G14" s="132">
        <v>13</v>
      </c>
      <c r="H14" s="132">
        <v>9</v>
      </c>
      <c r="I14" s="132">
        <v>4</v>
      </c>
      <c r="J14" s="132">
        <v>1850</v>
      </c>
      <c r="K14" s="132">
        <v>1526</v>
      </c>
      <c r="L14" s="132">
        <v>324</v>
      </c>
      <c r="M14" s="133">
        <v>7039</v>
      </c>
    </row>
    <row r="15" spans="1:13" ht="15" customHeight="1">
      <c r="A15" s="281"/>
      <c r="B15" s="296" t="s">
        <v>178</v>
      </c>
      <c r="C15" s="132">
        <v>1931</v>
      </c>
      <c r="D15" s="132">
        <v>1785</v>
      </c>
      <c r="E15" s="132">
        <v>146</v>
      </c>
      <c r="F15" s="132">
        <v>5431</v>
      </c>
      <c r="G15" s="132">
        <v>11</v>
      </c>
      <c r="H15" s="132">
        <v>9</v>
      </c>
      <c r="I15" s="132">
        <v>2</v>
      </c>
      <c r="J15" s="132">
        <v>1710</v>
      </c>
      <c r="K15" s="132">
        <v>1600</v>
      </c>
      <c r="L15" s="132">
        <v>110</v>
      </c>
      <c r="M15" s="133">
        <v>5095</v>
      </c>
    </row>
    <row r="16" spans="1:13" ht="15" customHeight="1">
      <c r="A16" s="281"/>
      <c r="B16" s="296" t="s">
        <v>179</v>
      </c>
      <c r="C16" s="132">
        <v>1966</v>
      </c>
      <c r="D16" s="132">
        <v>1746</v>
      </c>
      <c r="E16" s="132">
        <v>220</v>
      </c>
      <c r="F16" s="132">
        <v>8490</v>
      </c>
      <c r="G16" s="132">
        <v>11</v>
      </c>
      <c r="H16" s="132">
        <v>6</v>
      </c>
      <c r="I16" s="132">
        <v>5</v>
      </c>
      <c r="J16" s="132">
        <v>1725</v>
      </c>
      <c r="K16" s="132">
        <v>1505</v>
      </c>
      <c r="L16" s="132">
        <v>220</v>
      </c>
      <c r="M16" s="133">
        <v>8301</v>
      </c>
    </row>
    <row r="17" spans="1:13" ht="15" customHeight="1">
      <c r="A17" s="281"/>
      <c r="B17" s="296" t="s">
        <v>180</v>
      </c>
      <c r="C17" s="132">
        <v>2425</v>
      </c>
      <c r="D17" s="132">
        <v>1386</v>
      </c>
      <c r="E17" s="132">
        <v>1039</v>
      </c>
      <c r="F17" s="132">
        <v>12223</v>
      </c>
      <c r="G17" s="132">
        <v>10</v>
      </c>
      <c r="H17" s="132">
        <v>8</v>
      </c>
      <c r="I17" s="132">
        <v>2</v>
      </c>
      <c r="J17" s="132">
        <v>1372</v>
      </c>
      <c r="K17" s="132">
        <v>1205</v>
      </c>
      <c r="L17" s="132">
        <v>167</v>
      </c>
      <c r="M17" s="133">
        <v>11233</v>
      </c>
    </row>
    <row r="18" spans="1:13" ht="15" customHeight="1">
      <c r="A18" s="281"/>
      <c r="B18" s="296" t="s">
        <v>181</v>
      </c>
      <c r="C18" s="132">
        <v>2084</v>
      </c>
      <c r="D18" s="132">
        <v>2040</v>
      </c>
      <c r="E18" s="132">
        <v>44</v>
      </c>
      <c r="F18" s="132">
        <v>8442</v>
      </c>
      <c r="G18" s="132">
        <v>5</v>
      </c>
      <c r="H18" s="132">
        <v>4</v>
      </c>
      <c r="I18" s="132">
        <v>1</v>
      </c>
      <c r="J18" s="132">
        <v>752</v>
      </c>
      <c r="K18" s="132">
        <v>708</v>
      </c>
      <c r="L18" s="132">
        <v>44</v>
      </c>
      <c r="M18" s="133">
        <v>3850</v>
      </c>
    </row>
    <row r="19" spans="1:13" ht="15" customHeight="1">
      <c r="A19" s="281"/>
      <c r="B19" s="296" t="s">
        <v>182</v>
      </c>
      <c r="C19" s="132">
        <v>708</v>
      </c>
      <c r="D19" s="132">
        <v>632</v>
      </c>
      <c r="E19" s="132">
        <v>76</v>
      </c>
      <c r="F19" s="132">
        <v>2488</v>
      </c>
      <c r="G19" s="132">
        <v>3</v>
      </c>
      <c r="H19" s="132">
        <v>2</v>
      </c>
      <c r="I19" s="132">
        <v>1</v>
      </c>
      <c r="J19" s="132">
        <v>307</v>
      </c>
      <c r="K19" s="132">
        <v>256</v>
      </c>
      <c r="L19" s="132">
        <v>51</v>
      </c>
      <c r="M19" s="133">
        <v>1878</v>
      </c>
    </row>
    <row r="20" spans="1:13" ht="15" customHeight="1">
      <c r="A20" s="281"/>
      <c r="B20" s="296" t="s">
        <v>183</v>
      </c>
      <c r="C20" s="132">
        <v>586</v>
      </c>
      <c r="D20" s="132">
        <v>399</v>
      </c>
      <c r="E20" s="132">
        <v>187</v>
      </c>
      <c r="F20" s="132">
        <v>2256</v>
      </c>
      <c r="G20" s="132">
        <v>4</v>
      </c>
      <c r="H20" s="132">
        <v>3</v>
      </c>
      <c r="I20" s="132">
        <v>1</v>
      </c>
      <c r="J20" s="132">
        <v>451</v>
      </c>
      <c r="K20" s="132">
        <v>399</v>
      </c>
      <c r="L20" s="132">
        <v>52</v>
      </c>
      <c r="M20" s="133">
        <v>1445</v>
      </c>
    </row>
    <row r="21" spans="1:13" ht="15" customHeight="1">
      <c r="A21" s="281"/>
      <c r="B21" s="296" t="s">
        <v>184</v>
      </c>
      <c r="C21" s="132">
        <v>1156</v>
      </c>
      <c r="D21" s="132">
        <v>528</v>
      </c>
      <c r="E21" s="132">
        <v>628</v>
      </c>
      <c r="F21" s="132">
        <v>3857</v>
      </c>
      <c r="G21" s="132">
        <v>7</v>
      </c>
      <c r="H21" s="132">
        <v>2</v>
      </c>
      <c r="I21" s="132">
        <v>5</v>
      </c>
      <c r="J21" s="132">
        <v>1134</v>
      </c>
      <c r="K21" s="132">
        <v>506</v>
      </c>
      <c r="L21" s="132">
        <v>628</v>
      </c>
      <c r="M21" s="133">
        <v>3758</v>
      </c>
    </row>
    <row r="22" spans="1:13" ht="15" customHeight="1">
      <c r="A22" s="281"/>
      <c r="B22" s="296" t="s">
        <v>185</v>
      </c>
      <c r="C22" s="132">
        <v>777</v>
      </c>
      <c r="D22" s="132">
        <v>777</v>
      </c>
      <c r="E22" s="132">
        <v>0</v>
      </c>
      <c r="F22" s="132">
        <v>1447</v>
      </c>
      <c r="G22" s="132">
        <v>4</v>
      </c>
      <c r="H22" s="132">
        <v>4</v>
      </c>
      <c r="I22" s="132">
        <v>0</v>
      </c>
      <c r="J22" s="132">
        <v>506</v>
      </c>
      <c r="K22" s="132">
        <v>506</v>
      </c>
      <c r="L22" s="132">
        <v>0</v>
      </c>
      <c r="M22" s="133">
        <v>753</v>
      </c>
    </row>
    <row r="23" spans="1:13" ht="15" customHeight="1">
      <c r="A23" s="281"/>
      <c r="B23" s="297" t="s">
        <v>186</v>
      </c>
      <c r="C23" s="298">
        <v>3047</v>
      </c>
      <c r="D23" s="298">
        <v>2885</v>
      </c>
      <c r="E23" s="298">
        <v>162</v>
      </c>
      <c r="F23" s="298">
        <v>11531</v>
      </c>
      <c r="G23" s="298">
        <v>17</v>
      </c>
      <c r="H23" s="298">
        <v>14</v>
      </c>
      <c r="I23" s="298">
        <v>3</v>
      </c>
      <c r="J23" s="298">
        <v>2387</v>
      </c>
      <c r="K23" s="298">
        <v>2299</v>
      </c>
      <c r="L23" s="298">
        <v>88</v>
      </c>
      <c r="M23" s="299">
        <v>10024</v>
      </c>
    </row>
    <row r="24" ht="15" customHeight="1">
      <c r="B24" s="276" t="s">
        <v>523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A1" sqref="A1"/>
    </sheetView>
  </sheetViews>
  <sheetFormatPr defaultColWidth="9.00390625" defaultRowHeight="13.5"/>
  <cols>
    <col min="1" max="1" width="2.625" style="116" customWidth="1"/>
    <col min="2" max="2" width="12.625" style="116" customWidth="1"/>
    <col min="3" max="4" width="10.625" style="116" customWidth="1"/>
    <col min="5" max="6" width="9.625" style="116" customWidth="1"/>
    <col min="7" max="8" width="10.625" style="116" customWidth="1"/>
    <col min="9" max="10" width="9.625" style="116" customWidth="1"/>
    <col min="11" max="12" width="10.625" style="116" customWidth="1"/>
    <col min="13" max="14" width="9.625" style="116" customWidth="1"/>
    <col min="15" max="18" width="11.625" style="116" customWidth="1"/>
    <col min="19" max="19" width="10.625" style="116" customWidth="1"/>
    <col min="20" max="16384" width="9.00390625" style="116" customWidth="1"/>
  </cols>
  <sheetData>
    <row r="1" ht="14.25">
      <c r="B1" s="277" t="s">
        <v>229</v>
      </c>
    </row>
    <row r="2" spans="2:15" ht="12">
      <c r="B2" s="279" t="s">
        <v>524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18" t="s">
        <v>230</v>
      </c>
    </row>
    <row r="3" spans="1:19" ht="12">
      <c r="A3" s="271"/>
      <c r="B3" s="300" t="s">
        <v>231</v>
      </c>
      <c r="C3" s="282" t="s">
        <v>232</v>
      </c>
      <c r="D3" s="282"/>
      <c r="E3" s="282"/>
      <c r="F3" s="283"/>
      <c r="G3" s="282" t="s">
        <v>233</v>
      </c>
      <c r="H3" s="282"/>
      <c r="I3" s="282"/>
      <c r="J3" s="283"/>
      <c r="K3" s="282" t="s">
        <v>234</v>
      </c>
      <c r="L3" s="282"/>
      <c r="M3" s="282"/>
      <c r="N3" s="282"/>
      <c r="O3" s="441" t="s">
        <v>525</v>
      </c>
      <c r="P3" s="158" t="s">
        <v>235</v>
      </c>
      <c r="Q3" s="301"/>
      <c r="R3" s="302" t="s">
        <v>236</v>
      </c>
      <c r="S3" s="303"/>
    </row>
    <row r="4" spans="1:19" ht="24" customHeight="1">
      <c r="A4" s="271"/>
      <c r="B4" s="144" t="s">
        <v>237</v>
      </c>
      <c r="C4" s="289" t="s">
        <v>521</v>
      </c>
      <c r="D4" s="289" t="s">
        <v>526</v>
      </c>
      <c r="E4" s="127" t="s">
        <v>238</v>
      </c>
      <c r="F4" s="127" t="s">
        <v>239</v>
      </c>
      <c r="G4" s="289" t="s">
        <v>521</v>
      </c>
      <c r="H4" s="289" t="s">
        <v>526</v>
      </c>
      <c r="I4" s="127" t="s">
        <v>238</v>
      </c>
      <c r="J4" s="127" t="s">
        <v>239</v>
      </c>
      <c r="K4" s="289" t="s">
        <v>521</v>
      </c>
      <c r="L4" s="289" t="s">
        <v>526</v>
      </c>
      <c r="M4" s="127" t="s">
        <v>238</v>
      </c>
      <c r="N4" s="304" t="s">
        <v>239</v>
      </c>
      <c r="O4" s="413"/>
      <c r="P4" s="197" t="s">
        <v>240</v>
      </c>
      <c r="Q4" s="305" t="s">
        <v>527</v>
      </c>
      <c r="R4" s="306" t="s">
        <v>528</v>
      </c>
      <c r="S4" s="146"/>
    </row>
    <row r="5" spans="1:19" ht="7.5" customHeight="1">
      <c r="A5" s="271"/>
      <c r="B5" s="271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4"/>
      <c r="O5" s="307"/>
      <c r="P5" s="269"/>
      <c r="Q5" s="308"/>
      <c r="R5" s="308"/>
      <c r="S5" s="309"/>
    </row>
    <row r="6" spans="1:19" ht="12" customHeight="1">
      <c r="A6" s="271"/>
      <c r="B6" s="310" t="s">
        <v>0</v>
      </c>
      <c r="C6" s="311">
        <v>7253</v>
      </c>
      <c r="D6" s="311">
        <v>8546</v>
      </c>
      <c r="E6" s="311">
        <v>1293</v>
      </c>
      <c r="F6" s="312">
        <v>17.827106025093066</v>
      </c>
      <c r="G6" s="311">
        <v>91</v>
      </c>
      <c r="H6" s="311">
        <v>86</v>
      </c>
      <c r="I6" s="311">
        <v>-5</v>
      </c>
      <c r="J6" s="312">
        <v>-5.4945054945054945</v>
      </c>
      <c r="K6" s="311">
        <v>9183</v>
      </c>
      <c r="L6" s="311">
        <v>10779</v>
      </c>
      <c r="M6" s="311">
        <v>1596</v>
      </c>
      <c r="N6" s="313">
        <v>17.379941195687685</v>
      </c>
      <c r="O6" s="314">
        <v>68.68963233444279</v>
      </c>
      <c r="P6" s="315">
        <f>SUM(P8:P11,P68)</f>
        <v>8023</v>
      </c>
      <c r="Q6" s="316">
        <f>P6/R6*10000</f>
        <v>64.48594900763334</v>
      </c>
      <c r="R6" s="317">
        <f>SUM(R8:R11,R68)</f>
        <v>1244147</v>
      </c>
      <c r="S6" s="318" t="s">
        <v>0</v>
      </c>
    </row>
    <row r="7" spans="1:19" ht="7.5" customHeight="1">
      <c r="A7" s="271"/>
      <c r="B7" s="310"/>
      <c r="C7" s="311"/>
      <c r="D7" s="311"/>
      <c r="E7" s="311"/>
      <c r="F7" s="312"/>
      <c r="G7" s="311"/>
      <c r="H7" s="311"/>
      <c r="I7" s="311"/>
      <c r="J7" s="312"/>
      <c r="K7" s="311"/>
      <c r="L7" s="311"/>
      <c r="M7" s="311"/>
      <c r="N7" s="313"/>
      <c r="O7" s="319"/>
      <c r="P7" s="315"/>
      <c r="Q7" s="317"/>
      <c r="R7" s="317"/>
      <c r="S7" s="318"/>
    </row>
    <row r="8" spans="1:19" ht="12" customHeight="1">
      <c r="A8" s="271"/>
      <c r="B8" s="310" t="s">
        <v>241</v>
      </c>
      <c r="C8" s="311">
        <v>3160</v>
      </c>
      <c r="D8" s="311">
        <v>3724</v>
      </c>
      <c r="E8" s="311">
        <v>564</v>
      </c>
      <c r="F8" s="312">
        <v>17.848101265822784</v>
      </c>
      <c r="G8" s="311">
        <v>27</v>
      </c>
      <c r="H8" s="311">
        <v>26</v>
      </c>
      <c r="I8" s="311">
        <v>-1</v>
      </c>
      <c r="J8" s="312">
        <v>-3.7037037037037033</v>
      </c>
      <c r="K8" s="311">
        <v>3964</v>
      </c>
      <c r="L8" s="311">
        <v>4671</v>
      </c>
      <c r="M8" s="311">
        <v>707</v>
      </c>
      <c r="N8" s="313">
        <v>17.835519677093846</v>
      </c>
      <c r="O8" s="314">
        <v>78.28594973217965</v>
      </c>
      <c r="P8" s="315">
        <f>SUM(P13,P17,P18,P19)</f>
        <v>3376</v>
      </c>
      <c r="Q8" s="316">
        <f>P8/R8*10000</f>
        <v>70.97029170135298</v>
      </c>
      <c r="R8" s="317">
        <f>SUM(R13,R17,R18,R19)</f>
        <v>475692</v>
      </c>
      <c r="S8" s="318" t="s">
        <v>241</v>
      </c>
    </row>
    <row r="9" spans="1:19" ht="12" customHeight="1">
      <c r="A9" s="271"/>
      <c r="B9" s="310" t="s">
        <v>242</v>
      </c>
      <c r="C9" s="311">
        <v>905</v>
      </c>
      <c r="D9" s="311">
        <v>1154</v>
      </c>
      <c r="E9" s="311">
        <v>249</v>
      </c>
      <c r="F9" s="312">
        <v>27.513812154696133</v>
      </c>
      <c r="G9" s="311">
        <v>20</v>
      </c>
      <c r="H9" s="311">
        <v>16</v>
      </c>
      <c r="I9" s="311">
        <v>-4</v>
      </c>
      <c r="J9" s="312">
        <v>-20</v>
      </c>
      <c r="K9" s="311">
        <v>1160</v>
      </c>
      <c r="L9" s="311">
        <v>1530</v>
      </c>
      <c r="M9" s="311">
        <v>370</v>
      </c>
      <c r="N9" s="313">
        <v>31.896551724137932</v>
      </c>
      <c r="O9" s="314">
        <v>57.35415444867449</v>
      </c>
      <c r="P9" s="315">
        <f>SUM(P25,P28,P31)</f>
        <v>1153</v>
      </c>
      <c r="Q9" s="316">
        <f>P9/R9*10000</f>
        <v>57.3044541415266</v>
      </c>
      <c r="R9" s="317">
        <f>SUM(R25,R28,R31)</f>
        <v>201206</v>
      </c>
      <c r="S9" s="318" t="s">
        <v>242</v>
      </c>
    </row>
    <row r="10" spans="1:19" ht="12" customHeight="1">
      <c r="A10" s="271"/>
      <c r="B10" s="310" t="s">
        <v>243</v>
      </c>
      <c r="C10" s="311">
        <v>1642</v>
      </c>
      <c r="D10" s="311">
        <v>2087</v>
      </c>
      <c r="E10" s="311">
        <v>445</v>
      </c>
      <c r="F10" s="312">
        <v>27.101096224116933</v>
      </c>
      <c r="G10" s="311">
        <v>21</v>
      </c>
      <c r="H10" s="311">
        <v>20</v>
      </c>
      <c r="I10" s="311">
        <v>-1</v>
      </c>
      <c r="J10" s="312">
        <v>-4.761904761904762</v>
      </c>
      <c r="K10" s="311">
        <v>2087</v>
      </c>
      <c r="L10" s="311">
        <v>2592</v>
      </c>
      <c r="M10" s="311">
        <v>505</v>
      </c>
      <c r="N10" s="313">
        <v>24.197412553905124</v>
      </c>
      <c r="O10" s="314">
        <v>65.10380110118074</v>
      </c>
      <c r="P10" s="315">
        <f>SUM(P40,P43,P49,P56)</f>
        <v>2010</v>
      </c>
      <c r="Q10" s="316">
        <f>P10/R10*10000</f>
        <v>62.70179214823827</v>
      </c>
      <c r="R10" s="317">
        <f>SUM(R40,R43,R49,R56)</f>
        <v>320565</v>
      </c>
      <c r="S10" s="318" t="s">
        <v>243</v>
      </c>
    </row>
    <row r="11" spans="1:19" ht="12" customHeight="1">
      <c r="A11" s="271"/>
      <c r="B11" s="310" t="s">
        <v>244</v>
      </c>
      <c r="C11" s="311">
        <v>1528</v>
      </c>
      <c r="D11" s="311">
        <v>1557</v>
      </c>
      <c r="E11" s="311">
        <v>29</v>
      </c>
      <c r="F11" s="312">
        <v>1.8979057591623036</v>
      </c>
      <c r="G11" s="311">
        <v>23</v>
      </c>
      <c r="H11" s="311">
        <v>23</v>
      </c>
      <c r="I11" s="311">
        <v>0</v>
      </c>
      <c r="J11" s="312">
        <v>0</v>
      </c>
      <c r="K11" s="311">
        <v>1939</v>
      </c>
      <c r="L11" s="311">
        <v>1949</v>
      </c>
      <c r="M11" s="311">
        <v>10</v>
      </c>
      <c r="N11" s="313">
        <v>0.5157297576070139</v>
      </c>
      <c r="O11" s="314">
        <v>63.117186359877415</v>
      </c>
      <c r="P11" s="315">
        <f>SUM(P57,P61,P62,P65)</f>
        <v>1484</v>
      </c>
      <c r="Q11" s="316">
        <f>P11/R11*10000</f>
        <v>60.1579348478215</v>
      </c>
      <c r="R11" s="317">
        <f>SUM(R57,R61,R62,R65)</f>
        <v>246684</v>
      </c>
      <c r="S11" s="318" t="s">
        <v>244</v>
      </c>
    </row>
    <row r="12" spans="1:19" ht="7.5" customHeight="1">
      <c r="A12" s="271"/>
      <c r="B12" s="320"/>
      <c r="C12" s="321"/>
      <c r="D12" s="321"/>
      <c r="E12" s="321"/>
      <c r="F12" s="322"/>
      <c r="G12" s="321"/>
      <c r="H12" s="321"/>
      <c r="I12" s="321"/>
      <c r="J12" s="322"/>
      <c r="K12" s="321"/>
      <c r="L12" s="321"/>
      <c r="M12" s="321"/>
      <c r="N12" s="323"/>
      <c r="O12" s="307"/>
      <c r="P12" s="269"/>
      <c r="Q12" s="308"/>
      <c r="R12" s="308"/>
      <c r="S12" s="324"/>
    </row>
    <row r="13" spans="1:19" ht="12" customHeight="1">
      <c r="A13" s="271"/>
      <c r="B13" s="131" t="s">
        <v>245</v>
      </c>
      <c r="C13" s="325">
        <v>1986</v>
      </c>
      <c r="D13" s="325">
        <v>2270</v>
      </c>
      <c r="E13" s="325">
        <v>284</v>
      </c>
      <c r="F13" s="326">
        <v>14.300100704934543</v>
      </c>
      <c r="G13" s="325">
        <v>11</v>
      </c>
      <c r="H13" s="325">
        <v>12</v>
      </c>
      <c r="I13" s="325">
        <v>1</v>
      </c>
      <c r="J13" s="326">
        <v>9.090909090909092</v>
      </c>
      <c r="K13" s="325">
        <v>2452</v>
      </c>
      <c r="L13" s="325">
        <v>2790</v>
      </c>
      <c r="M13" s="325">
        <v>338</v>
      </c>
      <c r="N13" s="327">
        <v>13.784665579119087</v>
      </c>
      <c r="O13" s="328">
        <v>80.08354089199659</v>
      </c>
      <c r="P13" s="325">
        <f>SUM(P14:P16)</f>
        <v>2008</v>
      </c>
      <c r="Q13" s="329">
        <f aca="true" t="shared" si="0" ref="Q13:Q67">P13/R13*10000</f>
        <v>70.84041855115821</v>
      </c>
      <c r="R13" s="308">
        <f>SUM(R14:R16)</f>
        <v>283454</v>
      </c>
      <c r="S13" s="330" t="s">
        <v>245</v>
      </c>
    </row>
    <row r="14" spans="1:19" ht="12" customHeight="1">
      <c r="A14" s="271"/>
      <c r="B14" s="131" t="s">
        <v>246</v>
      </c>
      <c r="C14" s="325">
        <v>1864</v>
      </c>
      <c r="D14" s="325">
        <v>2127</v>
      </c>
      <c r="E14" s="325">
        <v>263</v>
      </c>
      <c r="F14" s="326">
        <v>14.109442060085836</v>
      </c>
      <c r="G14" s="325">
        <v>11</v>
      </c>
      <c r="H14" s="325">
        <v>12</v>
      </c>
      <c r="I14" s="325">
        <v>1</v>
      </c>
      <c r="J14" s="326">
        <v>9.090909090909092</v>
      </c>
      <c r="K14" s="325">
        <v>2292</v>
      </c>
      <c r="L14" s="325">
        <v>2617</v>
      </c>
      <c r="M14" s="325">
        <v>325</v>
      </c>
      <c r="N14" s="327">
        <v>14.179755671902269</v>
      </c>
      <c r="O14" s="328">
        <v>83.2912373859004</v>
      </c>
      <c r="P14" s="325">
        <v>1801</v>
      </c>
      <c r="Q14" s="329">
        <f t="shared" si="0"/>
        <v>70.52539658298383</v>
      </c>
      <c r="R14" s="331">
        <v>255369</v>
      </c>
      <c r="S14" s="330" t="s">
        <v>246</v>
      </c>
    </row>
    <row r="15" spans="1:19" ht="12" customHeight="1">
      <c r="A15" s="271"/>
      <c r="B15" s="131" t="s">
        <v>247</v>
      </c>
      <c r="C15" s="325">
        <v>62</v>
      </c>
      <c r="D15" s="325">
        <v>67</v>
      </c>
      <c r="E15" s="325">
        <v>5</v>
      </c>
      <c r="F15" s="326">
        <v>8.064516129032258</v>
      </c>
      <c r="G15" s="325">
        <v>0</v>
      </c>
      <c r="H15" s="325">
        <v>0</v>
      </c>
      <c r="I15" s="325">
        <v>0</v>
      </c>
      <c r="J15" s="326">
        <v>0</v>
      </c>
      <c r="K15" s="325">
        <v>81</v>
      </c>
      <c r="L15" s="325">
        <v>77</v>
      </c>
      <c r="M15" s="325">
        <v>-4</v>
      </c>
      <c r="N15" s="327">
        <v>-4.938271604938271</v>
      </c>
      <c r="O15" s="328">
        <v>43.192367199587416</v>
      </c>
      <c r="P15" s="325">
        <v>123</v>
      </c>
      <c r="Q15" s="329">
        <f t="shared" si="0"/>
        <v>79.2934502320784</v>
      </c>
      <c r="R15" s="331">
        <v>15512</v>
      </c>
      <c r="S15" s="330" t="s">
        <v>247</v>
      </c>
    </row>
    <row r="16" spans="1:19" ht="12" customHeight="1">
      <c r="A16" s="271"/>
      <c r="B16" s="131" t="s">
        <v>248</v>
      </c>
      <c r="C16" s="325">
        <v>60</v>
      </c>
      <c r="D16" s="325">
        <v>76</v>
      </c>
      <c r="E16" s="325">
        <v>16</v>
      </c>
      <c r="F16" s="326">
        <v>26.666666666666668</v>
      </c>
      <c r="G16" s="325">
        <v>0</v>
      </c>
      <c r="H16" s="325">
        <v>0</v>
      </c>
      <c r="I16" s="325">
        <v>0</v>
      </c>
      <c r="J16" s="326">
        <v>0</v>
      </c>
      <c r="K16" s="325">
        <v>79</v>
      </c>
      <c r="L16" s="325">
        <v>96</v>
      </c>
      <c r="M16" s="325">
        <v>17</v>
      </c>
      <c r="N16" s="327">
        <v>21.518987341772153</v>
      </c>
      <c r="O16" s="328">
        <v>60.44698958084785</v>
      </c>
      <c r="P16" s="325">
        <v>84</v>
      </c>
      <c r="Q16" s="329">
        <f t="shared" si="0"/>
        <v>66.80983058935816</v>
      </c>
      <c r="R16" s="331">
        <v>12573</v>
      </c>
      <c r="S16" s="330" t="s">
        <v>248</v>
      </c>
    </row>
    <row r="17" spans="1:19" ht="12" customHeight="1">
      <c r="A17" s="271"/>
      <c r="B17" s="131" t="s">
        <v>249</v>
      </c>
      <c r="C17" s="325">
        <v>238</v>
      </c>
      <c r="D17" s="325">
        <v>294</v>
      </c>
      <c r="E17" s="325">
        <v>56</v>
      </c>
      <c r="F17" s="326">
        <v>23.52941176470588</v>
      </c>
      <c r="G17" s="325">
        <v>1</v>
      </c>
      <c r="H17" s="325">
        <v>5</v>
      </c>
      <c r="I17" s="325">
        <v>4</v>
      </c>
      <c r="J17" s="326">
        <v>400</v>
      </c>
      <c r="K17" s="325">
        <v>305</v>
      </c>
      <c r="L17" s="325">
        <v>382</v>
      </c>
      <c r="M17" s="325">
        <v>77</v>
      </c>
      <c r="N17" s="327">
        <v>25.245901639344265</v>
      </c>
      <c r="O17" s="328">
        <v>79.7050371414629</v>
      </c>
      <c r="P17" s="325">
        <v>253</v>
      </c>
      <c r="Q17" s="329">
        <f t="shared" si="0"/>
        <v>68.58970883261942</v>
      </c>
      <c r="R17" s="331">
        <v>36886</v>
      </c>
      <c r="S17" s="330" t="s">
        <v>249</v>
      </c>
    </row>
    <row r="18" spans="1:19" ht="12" customHeight="1">
      <c r="A18" s="271"/>
      <c r="B18" s="131" t="s">
        <v>250</v>
      </c>
      <c r="C18" s="325">
        <v>454</v>
      </c>
      <c r="D18" s="325">
        <v>542</v>
      </c>
      <c r="E18" s="325">
        <v>88</v>
      </c>
      <c r="F18" s="326">
        <v>19.383259911894275</v>
      </c>
      <c r="G18" s="325">
        <v>4</v>
      </c>
      <c r="H18" s="325">
        <v>3</v>
      </c>
      <c r="I18" s="325">
        <v>-1</v>
      </c>
      <c r="J18" s="326">
        <v>-25</v>
      </c>
      <c r="K18" s="325">
        <v>578</v>
      </c>
      <c r="L18" s="325">
        <v>685</v>
      </c>
      <c r="M18" s="325">
        <v>107</v>
      </c>
      <c r="N18" s="327">
        <v>18.5121107266436</v>
      </c>
      <c r="O18" s="328">
        <v>85.71744871977353</v>
      </c>
      <c r="P18" s="325">
        <v>455</v>
      </c>
      <c r="Q18" s="329">
        <f t="shared" si="0"/>
        <v>71.95837484778036</v>
      </c>
      <c r="R18" s="331">
        <v>63231</v>
      </c>
      <c r="S18" s="330" t="s">
        <v>250</v>
      </c>
    </row>
    <row r="19" spans="1:19" ht="12" customHeight="1">
      <c r="A19" s="271"/>
      <c r="B19" s="131" t="s">
        <v>251</v>
      </c>
      <c r="C19" s="325">
        <v>482</v>
      </c>
      <c r="D19" s="325">
        <v>618</v>
      </c>
      <c r="E19" s="325">
        <v>136</v>
      </c>
      <c r="F19" s="326">
        <v>28.21576763485477</v>
      </c>
      <c r="G19" s="325">
        <v>11</v>
      </c>
      <c r="H19" s="325">
        <v>6</v>
      </c>
      <c r="I19" s="325">
        <v>-5</v>
      </c>
      <c r="J19" s="326">
        <v>-45.45454545454545</v>
      </c>
      <c r="K19" s="325">
        <v>629</v>
      </c>
      <c r="L19" s="325">
        <v>814</v>
      </c>
      <c r="M19" s="325">
        <v>185</v>
      </c>
      <c r="N19" s="327">
        <v>29.411764705882355</v>
      </c>
      <c r="O19" s="328">
        <v>67.08568078939656</v>
      </c>
      <c r="P19" s="325">
        <f>SUM(P20:P24)</f>
        <v>660</v>
      </c>
      <c r="Q19" s="329">
        <f t="shared" si="0"/>
        <v>71.64490181391865</v>
      </c>
      <c r="R19" s="308">
        <f>SUM(R20:R24)</f>
        <v>92121</v>
      </c>
      <c r="S19" s="330" t="s">
        <v>251</v>
      </c>
    </row>
    <row r="20" spans="1:19" ht="12" customHeight="1">
      <c r="A20" s="271"/>
      <c r="B20" s="131" t="s">
        <v>252</v>
      </c>
      <c r="C20" s="325">
        <v>277</v>
      </c>
      <c r="D20" s="325">
        <v>342</v>
      </c>
      <c r="E20" s="325">
        <v>65</v>
      </c>
      <c r="F20" s="326">
        <v>23.465703971119133</v>
      </c>
      <c r="G20" s="325">
        <v>7</v>
      </c>
      <c r="H20" s="325">
        <v>3</v>
      </c>
      <c r="I20" s="325">
        <v>-4</v>
      </c>
      <c r="J20" s="326">
        <v>-57.14285714285714</v>
      </c>
      <c r="K20" s="325">
        <v>360</v>
      </c>
      <c r="L20" s="325">
        <v>461</v>
      </c>
      <c r="M20" s="325">
        <v>101</v>
      </c>
      <c r="N20" s="327">
        <v>28.055555555555557</v>
      </c>
      <c r="O20" s="328">
        <v>78.8399917010535</v>
      </c>
      <c r="P20" s="325">
        <v>345</v>
      </c>
      <c r="Q20" s="329">
        <f t="shared" si="0"/>
        <v>79.53157057562416</v>
      </c>
      <c r="R20" s="331">
        <v>43379</v>
      </c>
      <c r="S20" s="330" t="s">
        <v>252</v>
      </c>
    </row>
    <row r="21" spans="1:19" ht="12" customHeight="1">
      <c r="A21" s="271"/>
      <c r="B21" s="131" t="s">
        <v>253</v>
      </c>
      <c r="C21" s="325">
        <v>106</v>
      </c>
      <c r="D21" s="325">
        <v>148</v>
      </c>
      <c r="E21" s="325">
        <v>42</v>
      </c>
      <c r="F21" s="326">
        <v>39.62264150943396</v>
      </c>
      <c r="G21" s="325">
        <v>2</v>
      </c>
      <c r="H21" s="325">
        <v>2</v>
      </c>
      <c r="I21" s="325">
        <v>0</v>
      </c>
      <c r="J21" s="326">
        <v>0</v>
      </c>
      <c r="K21" s="325">
        <v>126</v>
      </c>
      <c r="L21" s="325">
        <v>184</v>
      </c>
      <c r="M21" s="325">
        <v>58</v>
      </c>
      <c r="N21" s="327">
        <v>46.03174603174603</v>
      </c>
      <c r="O21" s="328">
        <v>68.91413671074687</v>
      </c>
      <c r="P21" s="325">
        <v>148</v>
      </c>
      <c r="Q21" s="329">
        <f t="shared" si="0"/>
        <v>68.91413671074687</v>
      </c>
      <c r="R21" s="331">
        <v>21476</v>
      </c>
      <c r="S21" s="330" t="s">
        <v>253</v>
      </c>
    </row>
    <row r="22" spans="1:19" ht="12" customHeight="1">
      <c r="A22" s="271"/>
      <c r="B22" s="131" t="s">
        <v>254</v>
      </c>
      <c r="C22" s="325">
        <v>46</v>
      </c>
      <c r="D22" s="325">
        <v>71</v>
      </c>
      <c r="E22" s="325">
        <v>25</v>
      </c>
      <c r="F22" s="326">
        <v>54.347826086956516</v>
      </c>
      <c r="G22" s="325">
        <v>0</v>
      </c>
      <c r="H22" s="325">
        <v>1</v>
      </c>
      <c r="I22" s="325">
        <v>1</v>
      </c>
      <c r="J22" s="326"/>
      <c r="K22" s="325">
        <v>81</v>
      </c>
      <c r="L22" s="325">
        <v>99</v>
      </c>
      <c r="M22" s="325">
        <v>18</v>
      </c>
      <c r="N22" s="327">
        <v>22.22222222222222</v>
      </c>
      <c r="O22" s="328">
        <v>95.27643585614601</v>
      </c>
      <c r="P22" s="325">
        <v>55</v>
      </c>
      <c r="Q22" s="329">
        <f t="shared" si="0"/>
        <v>73.80568974771873</v>
      </c>
      <c r="R22" s="331">
        <v>7452</v>
      </c>
      <c r="S22" s="330" t="s">
        <v>254</v>
      </c>
    </row>
    <row r="23" spans="1:19" ht="12" customHeight="1">
      <c r="A23" s="271"/>
      <c r="B23" s="131" t="s">
        <v>255</v>
      </c>
      <c r="C23" s="325">
        <v>28</v>
      </c>
      <c r="D23" s="325">
        <v>22</v>
      </c>
      <c r="E23" s="325">
        <v>-6</v>
      </c>
      <c r="F23" s="326">
        <v>-21.428571428571427</v>
      </c>
      <c r="G23" s="325">
        <v>2</v>
      </c>
      <c r="H23" s="325">
        <v>0</v>
      </c>
      <c r="I23" s="325">
        <v>-2</v>
      </c>
      <c r="J23" s="326">
        <v>-100</v>
      </c>
      <c r="K23" s="325">
        <v>33</v>
      </c>
      <c r="L23" s="325">
        <v>29</v>
      </c>
      <c r="M23" s="325">
        <v>-4</v>
      </c>
      <c r="N23" s="327">
        <v>-12.121212121212121</v>
      </c>
      <c r="O23" s="328">
        <v>23.562172003855625</v>
      </c>
      <c r="P23" s="325">
        <v>58</v>
      </c>
      <c r="Q23" s="329">
        <f t="shared" si="0"/>
        <v>62.11845346471029</v>
      </c>
      <c r="R23" s="331">
        <v>9337</v>
      </c>
      <c r="S23" s="330" t="s">
        <v>255</v>
      </c>
    </row>
    <row r="24" spans="1:19" ht="12" customHeight="1">
      <c r="A24" s="271"/>
      <c r="B24" s="131" t="s">
        <v>256</v>
      </c>
      <c r="C24" s="325">
        <v>25</v>
      </c>
      <c r="D24" s="325">
        <v>35</v>
      </c>
      <c r="E24" s="325">
        <v>10</v>
      </c>
      <c r="F24" s="326">
        <v>40</v>
      </c>
      <c r="G24" s="325">
        <v>0</v>
      </c>
      <c r="H24" s="325">
        <v>0</v>
      </c>
      <c r="I24" s="325">
        <v>0</v>
      </c>
      <c r="J24" s="326">
        <v>0</v>
      </c>
      <c r="K24" s="325">
        <v>29</v>
      </c>
      <c r="L24" s="325">
        <v>41</v>
      </c>
      <c r="M24" s="325">
        <v>12</v>
      </c>
      <c r="N24" s="327">
        <v>41.37931034482759</v>
      </c>
      <c r="O24" s="328">
        <v>33.406509496993415</v>
      </c>
      <c r="P24" s="325">
        <v>54</v>
      </c>
      <c r="Q24" s="329">
        <f t="shared" si="0"/>
        <v>51.54147179536127</v>
      </c>
      <c r="R24" s="331">
        <v>10477</v>
      </c>
      <c r="S24" s="330" t="s">
        <v>256</v>
      </c>
    </row>
    <row r="25" spans="1:19" ht="12" customHeight="1">
      <c r="A25" s="271"/>
      <c r="B25" s="131" t="s">
        <v>257</v>
      </c>
      <c r="C25" s="325">
        <v>310</v>
      </c>
      <c r="D25" s="325">
        <v>462</v>
      </c>
      <c r="E25" s="325">
        <v>152</v>
      </c>
      <c r="F25" s="326">
        <v>49.03225806451613</v>
      </c>
      <c r="G25" s="325">
        <v>8</v>
      </c>
      <c r="H25" s="325">
        <v>4</v>
      </c>
      <c r="I25" s="325">
        <v>-4</v>
      </c>
      <c r="J25" s="326">
        <v>-50</v>
      </c>
      <c r="K25" s="325">
        <v>425</v>
      </c>
      <c r="L25" s="325">
        <v>608</v>
      </c>
      <c r="M25" s="325">
        <v>183</v>
      </c>
      <c r="N25" s="327">
        <v>43.05882352941177</v>
      </c>
      <c r="O25" s="328">
        <v>62.10846126959375</v>
      </c>
      <c r="P25" s="325">
        <f>SUM(P26:P27)</f>
        <v>483</v>
      </c>
      <c r="Q25" s="329">
        <f t="shared" si="0"/>
        <v>64.93157314548436</v>
      </c>
      <c r="R25" s="308">
        <f>SUM(R26:R27)</f>
        <v>74386</v>
      </c>
      <c r="S25" s="330" t="s">
        <v>257</v>
      </c>
    </row>
    <row r="26" spans="1:19" ht="12" customHeight="1">
      <c r="A26" s="271"/>
      <c r="B26" s="131" t="s">
        <v>258</v>
      </c>
      <c r="C26" s="325">
        <v>105</v>
      </c>
      <c r="D26" s="325">
        <v>155</v>
      </c>
      <c r="E26" s="325">
        <v>50</v>
      </c>
      <c r="F26" s="326">
        <v>47.61904761904761</v>
      </c>
      <c r="G26" s="325">
        <v>5</v>
      </c>
      <c r="H26" s="325">
        <v>1</v>
      </c>
      <c r="I26" s="325">
        <v>-4</v>
      </c>
      <c r="J26" s="326">
        <v>-80</v>
      </c>
      <c r="K26" s="325">
        <v>138</v>
      </c>
      <c r="L26" s="325">
        <v>219</v>
      </c>
      <c r="M26" s="325">
        <v>81</v>
      </c>
      <c r="N26" s="327">
        <v>58.69565217391305</v>
      </c>
      <c r="O26" s="328">
        <v>52.38964375042249</v>
      </c>
      <c r="P26" s="325">
        <v>177</v>
      </c>
      <c r="Q26" s="329">
        <f t="shared" si="0"/>
        <v>59.82559318596633</v>
      </c>
      <c r="R26" s="331">
        <v>29586</v>
      </c>
      <c r="S26" s="330" t="s">
        <v>258</v>
      </c>
    </row>
    <row r="27" spans="1:19" ht="12" customHeight="1">
      <c r="A27" s="271"/>
      <c r="B27" s="131" t="s">
        <v>259</v>
      </c>
      <c r="C27" s="325">
        <v>205</v>
      </c>
      <c r="D27" s="325">
        <v>307</v>
      </c>
      <c r="E27" s="325">
        <v>102</v>
      </c>
      <c r="F27" s="326">
        <v>49.75609756097561</v>
      </c>
      <c r="G27" s="325">
        <v>3</v>
      </c>
      <c r="H27" s="325">
        <v>3</v>
      </c>
      <c r="I27" s="325">
        <v>0</v>
      </c>
      <c r="J27" s="326">
        <v>0</v>
      </c>
      <c r="K27" s="325">
        <v>287</v>
      </c>
      <c r="L27" s="325">
        <v>389</v>
      </c>
      <c r="M27" s="325">
        <v>102</v>
      </c>
      <c r="N27" s="327">
        <v>35.54006968641115</v>
      </c>
      <c r="O27" s="328">
        <v>68.52678571428571</v>
      </c>
      <c r="P27" s="325">
        <v>306</v>
      </c>
      <c r="Q27" s="329">
        <f t="shared" si="0"/>
        <v>68.30357142857143</v>
      </c>
      <c r="R27" s="331">
        <v>44800</v>
      </c>
      <c r="S27" s="330" t="s">
        <v>259</v>
      </c>
    </row>
    <row r="28" spans="1:19" ht="12" customHeight="1">
      <c r="A28" s="271"/>
      <c r="B28" s="131" t="s">
        <v>260</v>
      </c>
      <c r="C28" s="325">
        <v>149</v>
      </c>
      <c r="D28" s="325">
        <v>190</v>
      </c>
      <c r="E28" s="325">
        <v>41</v>
      </c>
      <c r="F28" s="326">
        <v>27.516778523489933</v>
      </c>
      <c r="G28" s="325">
        <v>3</v>
      </c>
      <c r="H28" s="325">
        <v>3</v>
      </c>
      <c r="I28" s="325">
        <v>0</v>
      </c>
      <c r="J28" s="326">
        <v>0</v>
      </c>
      <c r="K28" s="325">
        <v>194</v>
      </c>
      <c r="L28" s="325">
        <v>264</v>
      </c>
      <c r="M28" s="325">
        <v>70</v>
      </c>
      <c r="N28" s="327">
        <v>36.08247422680412</v>
      </c>
      <c r="O28" s="328">
        <v>60.49028971665074</v>
      </c>
      <c r="P28" s="325">
        <f>SUM(P29:P30)</f>
        <v>175</v>
      </c>
      <c r="Q28" s="329">
        <f t="shared" si="0"/>
        <v>55.71474052849411</v>
      </c>
      <c r="R28" s="308">
        <f>SUM(R29:R30)</f>
        <v>31410</v>
      </c>
      <c r="S28" s="330" t="s">
        <v>260</v>
      </c>
    </row>
    <row r="29" spans="1:19" ht="12" customHeight="1">
      <c r="A29" s="271"/>
      <c r="B29" s="131" t="s">
        <v>261</v>
      </c>
      <c r="C29" s="325">
        <v>128</v>
      </c>
      <c r="D29" s="325">
        <v>157</v>
      </c>
      <c r="E29" s="325">
        <v>29</v>
      </c>
      <c r="F29" s="326">
        <v>22.65625</v>
      </c>
      <c r="G29" s="325">
        <v>3</v>
      </c>
      <c r="H29" s="325">
        <v>2</v>
      </c>
      <c r="I29" s="325">
        <v>-1</v>
      </c>
      <c r="J29" s="326">
        <v>-33.33333333333333</v>
      </c>
      <c r="K29" s="325">
        <v>169</v>
      </c>
      <c r="L29" s="325">
        <v>224</v>
      </c>
      <c r="M29" s="325">
        <v>55</v>
      </c>
      <c r="N29" s="327">
        <v>32.544378698224854</v>
      </c>
      <c r="O29" s="328">
        <v>71.33121308496139</v>
      </c>
      <c r="P29" s="325">
        <v>119</v>
      </c>
      <c r="Q29" s="329">
        <f t="shared" si="0"/>
        <v>54.06633348477965</v>
      </c>
      <c r="R29" s="331">
        <v>22010</v>
      </c>
      <c r="S29" s="330" t="s">
        <v>261</v>
      </c>
    </row>
    <row r="30" spans="1:19" ht="12" customHeight="1">
      <c r="A30" s="271"/>
      <c r="B30" s="131" t="s">
        <v>262</v>
      </c>
      <c r="C30" s="325">
        <v>21</v>
      </c>
      <c r="D30" s="325">
        <v>33</v>
      </c>
      <c r="E30" s="325">
        <v>12</v>
      </c>
      <c r="F30" s="326">
        <v>57.14285714285714</v>
      </c>
      <c r="G30" s="325">
        <v>0</v>
      </c>
      <c r="H30" s="325">
        <v>1</v>
      </c>
      <c r="I30" s="325">
        <v>1</v>
      </c>
      <c r="J30" s="326"/>
      <c r="K30" s="325">
        <v>25</v>
      </c>
      <c r="L30" s="325">
        <v>40</v>
      </c>
      <c r="M30" s="325">
        <v>15</v>
      </c>
      <c r="N30" s="327">
        <v>60</v>
      </c>
      <c r="O30" s="328">
        <v>35.1063829787234</v>
      </c>
      <c r="P30" s="325">
        <v>56</v>
      </c>
      <c r="Q30" s="329">
        <f t="shared" si="0"/>
        <v>59.57446808510639</v>
      </c>
      <c r="R30" s="331">
        <v>9400</v>
      </c>
      <c r="S30" s="330" t="s">
        <v>262</v>
      </c>
    </row>
    <row r="31" spans="1:19" ht="12" customHeight="1">
      <c r="A31" s="271"/>
      <c r="B31" s="131" t="s">
        <v>263</v>
      </c>
      <c r="C31" s="325">
        <v>446</v>
      </c>
      <c r="D31" s="325">
        <v>502</v>
      </c>
      <c r="E31" s="325">
        <v>56</v>
      </c>
      <c r="F31" s="326">
        <v>12.556053811659194</v>
      </c>
      <c r="G31" s="325">
        <v>9</v>
      </c>
      <c r="H31" s="325">
        <v>9</v>
      </c>
      <c r="I31" s="325">
        <v>0</v>
      </c>
      <c r="J31" s="326">
        <v>0</v>
      </c>
      <c r="K31" s="325">
        <v>541</v>
      </c>
      <c r="L31" s="325">
        <v>658</v>
      </c>
      <c r="M31" s="325">
        <v>117</v>
      </c>
      <c r="N31" s="327">
        <v>21.626617375231053</v>
      </c>
      <c r="O31" s="328">
        <v>52.6150298710827</v>
      </c>
      <c r="P31" s="325">
        <f>SUM(P32:P39)</f>
        <v>495</v>
      </c>
      <c r="Q31" s="329">
        <f t="shared" si="0"/>
        <v>51.881354155748866</v>
      </c>
      <c r="R31" s="308">
        <f>SUM(R32:R39)</f>
        <v>95410</v>
      </c>
      <c r="S31" s="330" t="s">
        <v>263</v>
      </c>
    </row>
    <row r="32" spans="1:19" ht="12" customHeight="1">
      <c r="A32" s="271"/>
      <c r="B32" s="131" t="s">
        <v>264</v>
      </c>
      <c r="C32" s="325">
        <v>278</v>
      </c>
      <c r="D32" s="325">
        <v>302</v>
      </c>
      <c r="E32" s="325">
        <v>24</v>
      </c>
      <c r="F32" s="326">
        <v>8.633093525179856</v>
      </c>
      <c r="G32" s="325">
        <v>1</v>
      </c>
      <c r="H32" s="325">
        <v>5</v>
      </c>
      <c r="I32" s="325">
        <v>4</v>
      </c>
      <c r="J32" s="326">
        <v>400</v>
      </c>
      <c r="K32" s="325">
        <v>324</v>
      </c>
      <c r="L32" s="325">
        <v>371</v>
      </c>
      <c r="M32" s="325">
        <v>47</v>
      </c>
      <c r="N32" s="327">
        <v>14.506172839506174</v>
      </c>
      <c r="O32" s="328">
        <v>71.64717325804844</v>
      </c>
      <c r="P32" s="325">
        <v>225</v>
      </c>
      <c r="Q32" s="329">
        <f t="shared" si="0"/>
        <v>53.37951650020166</v>
      </c>
      <c r="R32" s="331">
        <v>42151</v>
      </c>
      <c r="S32" s="330" t="s">
        <v>264</v>
      </c>
    </row>
    <row r="33" spans="1:19" ht="12" customHeight="1">
      <c r="A33" s="271"/>
      <c r="B33" s="131" t="s">
        <v>265</v>
      </c>
      <c r="C33" s="325">
        <v>27</v>
      </c>
      <c r="D33" s="325">
        <v>22</v>
      </c>
      <c r="E33" s="325">
        <v>-5</v>
      </c>
      <c r="F33" s="326">
        <v>-18.51851851851852</v>
      </c>
      <c r="G33" s="325">
        <v>1</v>
      </c>
      <c r="H33" s="325">
        <v>0</v>
      </c>
      <c r="I33" s="325">
        <v>-1</v>
      </c>
      <c r="J33" s="326">
        <v>-100</v>
      </c>
      <c r="K33" s="325">
        <v>32</v>
      </c>
      <c r="L33" s="325">
        <v>36</v>
      </c>
      <c r="M33" s="325">
        <v>4</v>
      </c>
      <c r="N33" s="327">
        <v>12.5</v>
      </c>
      <c r="O33" s="328">
        <v>29.806259314456035</v>
      </c>
      <c r="P33" s="325">
        <v>34</v>
      </c>
      <c r="Q33" s="329">
        <f t="shared" si="0"/>
        <v>46.06421894052296</v>
      </c>
      <c r="R33" s="331">
        <v>7381</v>
      </c>
      <c r="S33" s="330" t="s">
        <v>265</v>
      </c>
    </row>
    <row r="34" spans="1:19" ht="12" customHeight="1">
      <c r="A34" s="271"/>
      <c r="B34" s="131" t="s">
        <v>266</v>
      </c>
      <c r="C34" s="325">
        <v>45</v>
      </c>
      <c r="D34" s="325">
        <v>44</v>
      </c>
      <c r="E34" s="325">
        <v>-1</v>
      </c>
      <c r="F34" s="326">
        <v>-2.2222222222222223</v>
      </c>
      <c r="G34" s="325">
        <v>6</v>
      </c>
      <c r="H34" s="325">
        <v>0</v>
      </c>
      <c r="I34" s="325">
        <v>-6</v>
      </c>
      <c r="J34" s="326">
        <v>-100</v>
      </c>
      <c r="K34" s="325">
        <v>55</v>
      </c>
      <c r="L34" s="325">
        <v>55</v>
      </c>
      <c r="M34" s="325">
        <v>0</v>
      </c>
      <c r="N34" s="327">
        <v>0</v>
      </c>
      <c r="O34" s="328">
        <v>38.31751284507533</v>
      </c>
      <c r="P34" s="325">
        <v>56</v>
      </c>
      <c r="Q34" s="329">
        <f t="shared" si="0"/>
        <v>48.76774362100497</v>
      </c>
      <c r="R34" s="331">
        <v>11483</v>
      </c>
      <c r="S34" s="330" t="s">
        <v>266</v>
      </c>
    </row>
    <row r="35" spans="1:19" ht="12" customHeight="1">
      <c r="A35" s="271"/>
      <c r="B35" s="131" t="s">
        <v>267</v>
      </c>
      <c r="C35" s="325">
        <v>21</v>
      </c>
      <c r="D35" s="325">
        <v>30</v>
      </c>
      <c r="E35" s="325">
        <v>9</v>
      </c>
      <c r="F35" s="326">
        <v>42.857142857142854</v>
      </c>
      <c r="G35" s="325">
        <v>0</v>
      </c>
      <c r="H35" s="325">
        <v>0</v>
      </c>
      <c r="I35" s="325">
        <v>0</v>
      </c>
      <c r="J35" s="326">
        <v>0</v>
      </c>
      <c r="K35" s="325">
        <v>28</v>
      </c>
      <c r="L35" s="325">
        <v>45</v>
      </c>
      <c r="M35" s="325">
        <v>17</v>
      </c>
      <c r="N35" s="327">
        <v>60.71428571428571</v>
      </c>
      <c r="O35" s="328">
        <v>42.88164665523156</v>
      </c>
      <c r="P35" s="325">
        <v>41</v>
      </c>
      <c r="Q35" s="329">
        <f t="shared" si="0"/>
        <v>58.60491709548313</v>
      </c>
      <c r="R35" s="331">
        <v>6996</v>
      </c>
      <c r="S35" s="330" t="s">
        <v>267</v>
      </c>
    </row>
    <row r="36" spans="1:19" ht="12" customHeight="1">
      <c r="A36" s="271"/>
      <c r="B36" s="131" t="s">
        <v>268</v>
      </c>
      <c r="C36" s="325">
        <v>19</v>
      </c>
      <c r="D36" s="325">
        <v>27</v>
      </c>
      <c r="E36" s="325">
        <v>8</v>
      </c>
      <c r="F36" s="326">
        <v>42.10526315789473</v>
      </c>
      <c r="G36" s="325">
        <v>1</v>
      </c>
      <c r="H36" s="325">
        <v>1</v>
      </c>
      <c r="I36" s="325">
        <v>0</v>
      </c>
      <c r="J36" s="326">
        <v>0</v>
      </c>
      <c r="K36" s="325">
        <v>31</v>
      </c>
      <c r="L36" s="325">
        <v>42</v>
      </c>
      <c r="M36" s="325">
        <v>11</v>
      </c>
      <c r="N36" s="327">
        <v>35.483870967741936</v>
      </c>
      <c r="O36" s="328">
        <v>25.49093655589124</v>
      </c>
      <c r="P36" s="325">
        <v>49</v>
      </c>
      <c r="Q36" s="329">
        <f t="shared" si="0"/>
        <v>46.261329305135945</v>
      </c>
      <c r="R36" s="331">
        <v>10592</v>
      </c>
      <c r="S36" s="330" t="s">
        <v>268</v>
      </c>
    </row>
    <row r="37" spans="1:19" ht="12" customHeight="1">
      <c r="A37" s="271"/>
      <c r="B37" s="131" t="s">
        <v>269</v>
      </c>
      <c r="C37" s="325">
        <v>6</v>
      </c>
      <c r="D37" s="325">
        <v>9</v>
      </c>
      <c r="E37" s="325">
        <v>3</v>
      </c>
      <c r="F37" s="326">
        <v>50</v>
      </c>
      <c r="G37" s="325">
        <v>0</v>
      </c>
      <c r="H37" s="325">
        <v>1</v>
      </c>
      <c r="I37" s="325">
        <v>1</v>
      </c>
      <c r="J37" s="326"/>
      <c r="K37" s="325">
        <v>6</v>
      </c>
      <c r="L37" s="325">
        <v>9</v>
      </c>
      <c r="M37" s="325">
        <v>3</v>
      </c>
      <c r="N37" s="327">
        <v>50</v>
      </c>
      <c r="O37" s="328">
        <v>19.87632508833922</v>
      </c>
      <c r="P37" s="325">
        <v>27</v>
      </c>
      <c r="Q37" s="329">
        <f t="shared" si="0"/>
        <v>59.628975265017665</v>
      </c>
      <c r="R37" s="331">
        <v>4528</v>
      </c>
      <c r="S37" s="330" t="s">
        <v>269</v>
      </c>
    </row>
    <row r="38" spans="1:19" ht="12" customHeight="1">
      <c r="A38" s="271"/>
      <c r="B38" s="131" t="s">
        <v>270</v>
      </c>
      <c r="C38" s="325">
        <v>18</v>
      </c>
      <c r="D38" s="325">
        <v>27</v>
      </c>
      <c r="E38" s="325">
        <v>9</v>
      </c>
      <c r="F38" s="326">
        <v>50</v>
      </c>
      <c r="G38" s="325">
        <v>0</v>
      </c>
      <c r="H38" s="325">
        <v>1</v>
      </c>
      <c r="I38" s="325">
        <v>1</v>
      </c>
      <c r="J38" s="326"/>
      <c r="K38" s="325">
        <v>22</v>
      </c>
      <c r="L38" s="325">
        <v>34</v>
      </c>
      <c r="M38" s="325">
        <v>12</v>
      </c>
      <c r="N38" s="327">
        <v>54.54545454545454</v>
      </c>
      <c r="O38" s="328">
        <v>46.32012352032939</v>
      </c>
      <c r="P38" s="325">
        <v>30</v>
      </c>
      <c r="Q38" s="329">
        <f t="shared" si="0"/>
        <v>51.46680391147709</v>
      </c>
      <c r="R38" s="331">
        <v>5829</v>
      </c>
      <c r="S38" s="330" t="s">
        <v>270</v>
      </c>
    </row>
    <row r="39" spans="1:19" ht="12" customHeight="1">
      <c r="A39" s="271"/>
      <c r="B39" s="131" t="s">
        <v>271</v>
      </c>
      <c r="C39" s="325">
        <v>32</v>
      </c>
      <c r="D39" s="325">
        <v>41</v>
      </c>
      <c r="E39" s="325">
        <v>9</v>
      </c>
      <c r="F39" s="326">
        <v>28.125</v>
      </c>
      <c r="G39" s="325">
        <v>0</v>
      </c>
      <c r="H39" s="325">
        <v>1</v>
      </c>
      <c r="I39" s="325">
        <v>1</v>
      </c>
      <c r="J39" s="326"/>
      <c r="K39" s="325">
        <v>43</v>
      </c>
      <c r="L39" s="325">
        <v>66</v>
      </c>
      <c r="M39" s="325">
        <v>23</v>
      </c>
      <c r="N39" s="327">
        <v>53.48837209302325</v>
      </c>
      <c r="O39" s="328">
        <v>63.565891472868216</v>
      </c>
      <c r="P39" s="325">
        <v>33</v>
      </c>
      <c r="Q39" s="329">
        <f t="shared" si="0"/>
        <v>51.16279069767442</v>
      </c>
      <c r="R39" s="331">
        <v>6450</v>
      </c>
      <c r="S39" s="330" t="s">
        <v>271</v>
      </c>
    </row>
    <row r="40" spans="1:19" ht="12" customHeight="1">
      <c r="A40" s="271"/>
      <c r="B40" s="131" t="s">
        <v>272</v>
      </c>
      <c r="C40" s="325">
        <v>73</v>
      </c>
      <c r="D40" s="325">
        <v>126</v>
      </c>
      <c r="E40" s="325">
        <v>53</v>
      </c>
      <c r="F40" s="326">
        <v>72.6027397260274</v>
      </c>
      <c r="G40" s="325">
        <v>2</v>
      </c>
      <c r="H40" s="325">
        <v>0</v>
      </c>
      <c r="I40" s="325">
        <v>-2</v>
      </c>
      <c r="J40" s="326">
        <v>-100</v>
      </c>
      <c r="K40" s="325">
        <v>99</v>
      </c>
      <c r="L40" s="325">
        <v>175</v>
      </c>
      <c r="M40" s="325">
        <v>76</v>
      </c>
      <c r="N40" s="327">
        <v>76.76767676767676</v>
      </c>
      <c r="O40" s="328">
        <v>49.433088783396755</v>
      </c>
      <c r="P40" s="325">
        <f>SUM(P41:P42)</f>
        <v>129</v>
      </c>
      <c r="Q40" s="329">
        <f t="shared" si="0"/>
        <v>50.610067087763355</v>
      </c>
      <c r="R40" s="308">
        <f>SUM(R41:R42)</f>
        <v>25489</v>
      </c>
      <c r="S40" s="330" t="s">
        <v>272</v>
      </c>
    </row>
    <row r="41" spans="1:19" ht="12" customHeight="1">
      <c r="A41" s="271"/>
      <c r="B41" s="131" t="s">
        <v>273</v>
      </c>
      <c r="C41" s="325">
        <v>13</v>
      </c>
      <c r="D41" s="325">
        <v>25</v>
      </c>
      <c r="E41" s="325">
        <v>12</v>
      </c>
      <c r="F41" s="326">
        <v>92.3076923076923</v>
      </c>
      <c r="G41" s="325">
        <v>0</v>
      </c>
      <c r="H41" s="325">
        <v>0</v>
      </c>
      <c r="I41" s="325">
        <v>0</v>
      </c>
      <c r="J41" s="326"/>
      <c r="K41" s="325">
        <v>17</v>
      </c>
      <c r="L41" s="325">
        <v>38</v>
      </c>
      <c r="M41" s="325">
        <v>21</v>
      </c>
      <c r="N41" s="327">
        <v>123.52941176470588</v>
      </c>
      <c r="O41" s="328">
        <v>35.642999714856</v>
      </c>
      <c r="P41" s="325">
        <v>39</v>
      </c>
      <c r="Q41" s="329">
        <f t="shared" si="0"/>
        <v>55.60307955517536</v>
      </c>
      <c r="R41" s="331">
        <v>7014</v>
      </c>
      <c r="S41" s="330" t="s">
        <v>273</v>
      </c>
    </row>
    <row r="42" spans="1:19" ht="12" customHeight="1">
      <c r="A42" s="271"/>
      <c r="B42" s="131" t="s">
        <v>274</v>
      </c>
      <c r="C42" s="325">
        <v>60</v>
      </c>
      <c r="D42" s="325">
        <v>101</v>
      </c>
      <c r="E42" s="325">
        <v>41</v>
      </c>
      <c r="F42" s="326">
        <v>68.33333333333333</v>
      </c>
      <c r="G42" s="325">
        <v>2</v>
      </c>
      <c r="H42" s="325">
        <v>0</v>
      </c>
      <c r="I42" s="325">
        <v>-2</v>
      </c>
      <c r="J42" s="326">
        <v>-100</v>
      </c>
      <c r="K42" s="325">
        <v>82</v>
      </c>
      <c r="L42" s="325">
        <v>137</v>
      </c>
      <c r="M42" s="325">
        <v>55</v>
      </c>
      <c r="N42" s="327">
        <v>67.07317073170732</v>
      </c>
      <c r="O42" s="328">
        <v>54.66847090663058</v>
      </c>
      <c r="P42" s="325">
        <v>90</v>
      </c>
      <c r="Q42" s="329">
        <f t="shared" si="0"/>
        <v>48.714479025710425</v>
      </c>
      <c r="R42" s="331">
        <v>18475</v>
      </c>
      <c r="S42" s="330" t="s">
        <v>274</v>
      </c>
    </row>
    <row r="43" spans="1:19" ht="12" customHeight="1">
      <c r="A43" s="271"/>
      <c r="B43" s="131" t="s">
        <v>275</v>
      </c>
      <c r="C43" s="325">
        <v>748</v>
      </c>
      <c r="D43" s="325">
        <v>957</v>
      </c>
      <c r="E43" s="325">
        <v>209</v>
      </c>
      <c r="F43" s="326">
        <v>27.941176470588236</v>
      </c>
      <c r="G43" s="325">
        <v>7</v>
      </c>
      <c r="H43" s="325">
        <v>9</v>
      </c>
      <c r="I43" s="325">
        <v>2</v>
      </c>
      <c r="J43" s="326">
        <v>28.57142857142857</v>
      </c>
      <c r="K43" s="325">
        <v>953</v>
      </c>
      <c r="L43" s="325">
        <v>1169</v>
      </c>
      <c r="M43" s="325">
        <v>216</v>
      </c>
      <c r="N43" s="327">
        <v>22.66526757607555</v>
      </c>
      <c r="O43" s="328">
        <v>68.52797330488146</v>
      </c>
      <c r="P43" s="325">
        <f>SUM(P44:P48)</f>
        <v>910</v>
      </c>
      <c r="Q43" s="329">
        <f t="shared" si="0"/>
        <v>65.1624406556344</v>
      </c>
      <c r="R43" s="308">
        <f>SUM(R44:R48)</f>
        <v>139651</v>
      </c>
      <c r="S43" s="330" t="s">
        <v>275</v>
      </c>
    </row>
    <row r="44" spans="1:19" ht="12" customHeight="1">
      <c r="A44" s="271"/>
      <c r="B44" s="131" t="s">
        <v>276</v>
      </c>
      <c r="C44" s="325">
        <v>619</v>
      </c>
      <c r="D44" s="325">
        <v>806</v>
      </c>
      <c r="E44" s="325">
        <v>187</v>
      </c>
      <c r="F44" s="326">
        <v>30.210016155088855</v>
      </c>
      <c r="G44" s="325">
        <v>2</v>
      </c>
      <c r="H44" s="325">
        <v>6</v>
      </c>
      <c r="I44" s="325">
        <v>4</v>
      </c>
      <c r="J44" s="326">
        <v>200</v>
      </c>
      <c r="K44" s="325">
        <v>779</v>
      </c>
      <c r="L44" s="325">
        <v>992</v>
      </c>
      <c r="M44" s="325">
        <v>213</v>
      </c>
      <c r="N44" s="327">
        <v>27.342747111681643</v>
      </c>
      <c r="O44" s="328">
        <v>79.55700762997108</v>
      </c>
      <c r="P44" s="325">
        <v>672</v>
      </c>
      <c r="Q44" s="329">
        <f t="shared" si="0"/>
        <v>66.33040834657639</v>
      </c>
      <c r="R44" s="331">
        <v>101311</v>
      </c>
      <c r="S44" s="330" t="s">
        <v>276</v>
      </c>
    </row>
    <row r="45" spans="1:19" ht="12" customHeight="1">
      <c r="A45" s="271"/>
      <c r="B45" s="131" t="s">
        <v>277</v>
      </c>
      <c r="C45" s="325">
        <v>59</v>
      </c>
      <c r="D45" s="325">
        <v>66</v>
      </c>
      <c r="E45" s="325">
        <v>7</v>
      </c>
      <c r="F45" s="326">
        <v>11.864406779661017</v>
      </c>
      <c r="G45" s="325">
        <v>3</v>
      </c>
      <c r="H45" s="325">
        <v>1</v>
      </c>
      <c r="I45" s="325">
        <v>-2</v>
      </c>
      <c r="J45" s="326">
        <v>-66.66666666666666</v>
      </c>
      <c r="K45" s="325">
        <v>85</v>
      </c>
      <c r="L45" s="325">
        <v>78</v>
      </c>
      <c r="M45" s="325">
        <v>-7</v>
      </c>
      <c r="N45" s="327">
        <v>-8.235294117647058</v>
      </c>
      <c r="O45" s="328">
        <v>36.59145090647003</v>
      </c>
      <c r="P45" s="325">
        <v>113</v>
      </c>
      <c r="Q45" s="329">
        <f t="shared" si="0"/>
        <v>62.6489992792593</v>
      </c>
      <c r="R45" s="331">
        <v>18037</v>
      </c>
      <c r="S45" s="330" t="s">
        <v>277</v>
      </c>
    </row>
    <row r="46" spans="1:19" ht="12" customHeight="1">
      <c r="A46" s="271"/>
      <c r="B46" s="131" t="s">
        <v>278</v>
      </c>
      <c r="C46" s="325">
        <v>29</v>
      </c>
      <c r="D46" s="325">
        <v>29</v>
      </c>
      <c r="E46" s="325">
        <v>0</v>
      </c>
      <c r="F46" s="326">
        <v>0</v>
      </c>
      <c r="G46" s="325">
        <v>1</v>
      </c>
      <c r="H46" s="325">
        <v>1</v>
      </c>
      <c r="I46" s="325">
        <v>0</v>
      </c>
      <c r="J46" s="326">
        <v>0</v>
      </c>
      <c r="K46" s="325">
        <v>30</v>
      </c>
      <c r="L46" s="325">
        <v>37</v>
      </c>
      <c r="M46" s="325">
        <v>7</v>
      </c>
      <c r="N46" s="327">
        <v>23.333333333333332</v>
      </c>
      <c r="O46" s="328">
        <v>39.21568627450981</v>
      </c>
      <c r="P46" s="325">
        <v>45</v>
      </c>
      <c r="Q46" s="329">
        <f t="shared" si="0"/>
        <v>60.851926977687626</v>
      </c>
      <c r="R46" s="331">
        <v>7395</v>
      </c>
      <c r="S46" s="330" t="s">
        <v>278</v>
      </c>
    </row>
    <row r="47" spans="1:19" ht="12" customHeight="1">
      <c r="A47" s="271"/>
      <c r="B47" s="131" t="s">
        <v>279</v>
      </c>
      <c r="C47" s="325">
        <v>16</v>
      </c>
      <c r="D47" s="325">
        <v>18</v>
      </c>
      <c r="E47" s="325">
        <v>2</v>
      </c>
      <c r="F47" s="326">
        <v>12.5</v>
      </c>
      <c r="G47" s="325">
        <v>0</v>
      </c>
      <c r="H47" s="325">
        <v>1</v>
      </c>
      <c r="I47" s="325">
        <v>1</v>
      </c>
      <c r="J47" s="326"/>
      <c r="K47" s="325">
        <v>21</v>
      </c>
      <c r="L47" s="325">
        <v>18</v>
      </c>
      <c r="M47" s="325">
        <v>-3</v>
      </c>
      <c r="N47" s="327">
        <v>-14.285714285714285</v>
      </c>
      <c r="O47" s="328">
        <v>31.712473572938688</v>
      </c>
      <c r="P47" s="325">
        <v>31</v>
      </c>
      <c r="Q47" s="329">
        <f t="shared" si="0"/>
        <v>54.615926708949964</v>
      </c>
      <c r="R47" s="331">
        <v>5676</v>
      </c>
      <c r="S47" s="330" t="s">
        <v>279</v>
      </c>
    </row>
    <row r="48" spans="1:19" ht="12" customHeight="1">
      <c r="A48" s="271"/>
      <c r="B48" s="131" t="s">
        <v>280</v>
      </c>
      <c r="C48" s="325">
        <v>25</v>
      </c>
      <c r="D48" s="325">
        <v>38</v>
      </c>
      <c r="E48" s="325">
        <v>13</v>
      </c>
      <c r="F48" s="326">
        <v>52</v>
      </c>
      <c r="G48" s="325">
        <v>1</v>
      </c>
      <c r="H48" s="325">
        <v>0</v>
      </c>
      <c r="I48" s="325">
        <v>-1</v>
      </c>
      <c r="J48" s="326">
        <v>-100</v>
      </c>
      <c r="K48" s="325">
        <v>38</v>
      </c>
      <c r="L48" s="325">
        <v>44</v>
      </c>
      <c r="M48" s="325">
        <v>6</v>
      </c>
      <c r="N48" s="327">
        <v>15.789473684210526</v>
      </c>
      <c r="O48" s="328">
        <v>52.54424778761062</v>
      </c>
      <c r="P48" s="325">
        <v>49</v>
      </c>
      <c r="Q48" s="329">
        <f t="shared" si="0"/>
        <v>67.75442477876106</v>
      </c>
      <c r="R48" s="331">
        <v>7232</v>
      </c>
      <c r="S48" s="330" t="s">
        <v>280</v>
      </c>
    </row>
    <row r="49" spans="1:19" ht="12" customHeight="1">
      <c r="A49" s="271"/>
      <c r="B49" s="131" t="s">
        <v>281</v>
      </c>
      <c r="C49" s="325">
        <v>791</v>
      </c>
      <c r="D49" s="325">
        <v>967</v>
      </c>
      <c r="E49" s="325">
        <v>176</v>
      </c>
      <c r="F49" s="326">
        <v>22.25031605562579</v>
      </c>
      <c r="G49" s="325">
        <v>12</v>
      </c>
      <c r="H49" s="325">
        <v>10</v>
      </c>
      <c r="I49" s="325">
        <v>-2</v>
      </c>
      <c r="J49" s="326">
        <v>-16.666666666666664</v>
      </c>
      <c r="K49" s="325">
        <v>1000</v>
      </c>
      <c r="L49" s="325">
        <v>1201</v>
      </c>
      <c r="M49" s="325">
        <v>201</v>
      </c>
      <c r="N49" s="327">
        <v>20.1</v>
      </c>
      <c r="O49" s="328">
        <v>66.77392847524807</v>
      </c>
      <c r="P49" s="325">
        <f>SUM(P50:P55)</f>
        <v>918</v>
      </c>
      <c r="Q49" s="329">
        <f t="shared" si="0"/>
        <v>63.390347818281</v>
      </c>
      <c r="R49" s="308">
        <f>SUM(R50:R55)</f>
        <v>144817</v>
      </c>
      <c r="S49" s="330" t="s">
        <v>281</v>
      </c>
    </row>
    <row r="50" spans="1:19" ht="12" customHeight="1">
      <c r="A50" s="271"/>
      <c r="B50" s="131" t="s">
        <v>282</v>
      </c>
      <c r="C50" s="325">
        <v>573</v>
      </c>
      <c r="D50" s="325">
        <v>699</v>
      </c>
      <c r="E50" s="325">
        <v>126</v>
      </c>
      <c r="F50" s="326">
        <v>21.98952879581152</v>
      </c>
      <c r="G50" s="325">
        <v>7</v>
      </c>
      <c r="H50" s="325">
        <v>7</v>
      </c>
      <c r="I50" s="325">
        <v>0</v>
      </c>
      <c r="J50" s="326">
        <v>0</v>
      </c>
      <c r="K50" s="325">
        <v>690</v>
      </c>
      <c r="L50" s="325">
        <v>846</v>
      </c>
      <c r="M50" s="325">
        <v>156</v>
      </c>
      <c r="N50" s="327">
        <v>22.608695652173914</v>
      </c>
      <c r="O50" s="328">
        <v>69.46376753984974</v>
      </c>
      <c r="P50" s="325">
        <v>606</v>
      </c>
      <c r="Q50" s="329">
        <f t="shared" si="0"/>
        <v>60.22180705171523</v>
      </c>
      <c r="R50" s="331">
        <v>100628</v>
      </c>
      <c r="S50" s="330" t="s">
        <v>282</v>
      </c>
    </row>
    <row r="51" spans="1:19" ht="12" customHeight="1">
      <c r="A51" s="271"/>
      <c r="B51" s="131" t="s">
        <v>283</v>
      </c>
      <c r="C51" s="325">
        <v>52</v>
      </c>
      <c r="D51" s="325">
        <v>59</v>
      </c>
      <c r="E51" s="325">
        <v>7</v>
      </c>
      <c r="F51" s="326">
        <v>13.461538461538462</v>
      </c>
      <c r="G51" s="325">
        <v>1</v>
      </c>
      <c r="H51" s="325">
        <v>0</v>
      </c>
      <c r="I51" s="325">
        <v>-1</v>
      </c>
      <c r="J51" s="326">
        <v>-100</v>
      </c>
      <c r="K51" s="325">
        <v>63</v>
      </c>
      <c r="L51" s="325">
        <v>76</v>
      </c>
      <c r="M51" s="325">
        <v>13</v>
      </c>
      <c r="N51" s="327">
        <v>20.634920634920633</v>
      </c>
      <c r="O51" s="328">
        <v>47.99088986497478</v>
      </c>
      <c r="P51" s="325">
        <v>93</v>
      </c>
      <c r="Q51" s="329">
        <f t="shared" si="0"/>
        <v>75.64665690580772</v>
      </c>
      <c r="R51" s="331">
        <v>12294</v>
      </c>
      <c r="S51" s="330" t="s">
        <v>283</v>
      </c>
    </row>
    <row r="52" spans="1:19" ht="12" customHeight="1">
      <c r="A52" s="271"/>
      <c r="B52" s="131" t="s">
        <v>284</v>
      </c>
      <c r="C52" s="325">
        <v>35</v>
      </c>
      <c r="D52" s="325">
        <v>59</v>
      </c>
      <c r="E52" s="325">
        <v>24</v>
      </c>
      <c r="F52" s="326">
        <v>68.57142857142857</v>
      </c>
      <c r="G52" s="325">
        <v>1</v>
      </c>
      <c r="H52" s="325">
        <v>1</v>
      </c>
      <c r="I52" s="325">
        <v>0</v>
      </c>
      <c r="J52" s="326">
        <v>0</v>
      </c>
      <c r="K52" s="325">
        <v>46</v>
      </c>
      <c r="L52" s="325">
        <v>73</v>
      </c>
      <c r="M52" s="325">
        <v>27</v>
      </c>
      <c r="N52" s="327">
        <v>58.69565217391305</v>
      </c>
      <c r="O52" s="328">
        <v>61.356073211314474</v>
      </c>
      <c r="P52" s="325">
        <v>62</v>
      </c>
      <c r="Q52" s="329">
        <f t="shared" si="0"/>
        <v>64.47587354409318</v>
      </c>
      <c r="R52" s="331">
        <v>9616</v>
      </c>
      <c r="S52" s="330" t="s">
        <v>284</v>
      </c>
    </row>
    <row r="53" spans="1:19" ht="12" customHeight="1">
      <c r="A53" s="271"/>
      <c r="B53" s="131" t="s">
        <v>285</v>
      </c>
      <c r="C53" s="325">
        <v>38</v>
      </c>
      <c r="D53" s="325">
        <v>39</v>
      </c>
      <c r="E53" s="325">
        <v>1</v>
      </c>
      <c r="F53" s="326">
        <v>2.631578947368421</v>
      </c>
      <c r="G53" s="325">
        <v>0</v>
      </c>
      <c r="H53" s="325">
        <v>1</v>
      </c>
      <c r="I53" s="325">
        <v>1</v>
      </c>
      <c r="J53" s="326"/>
      <c r="K53" s="325">
        <v>60</v>
      </c>
      <c r="L53" s="325">
        <v>47</v>
      </c>
      <c r="M53" s="325">
        <v>-13</v>
      </c>
      <c r="N53" s="327">
        <v>-21.666666666666668</v>
      </c>
      <c r="O53" s="328">
        <v>45.68884723523898</v>
      </c>
      <c r="P53" s="325">
        <v>53</v>
      </c>
      <c r="Q53" s="329">
        <f t="shared" si="0"/>
        <v>62.08997188378632</v>
      </c>
      <c r="R53" s="331">
        <v>8536</v>
      </c>
      <c r="S53" s="330" t="s">
        <v>285</v>
      </c>
    </row>
    <row r="54" spans="1:19" ht="12" customHeight="1">
      <c r="A54" s="271"/>
      <c r="B54" s="131" t="s">
        <v>286</v>
      </c>
      <c r="C54" s="325">
        <v>48</v>
      </c>
      <c r="D54" s="325">
        <v>69</v>
      </c>
      <c r="E54" s="325">
        <v>21</v>
      </c>
      <c r="F54" s="326">
        <v>43.75</v>
      </c>
      <c r="G54" s="325">
        <v>0</v>
      </c>
      <c r="H54" s="325">
        <v>1</v>
      </c>
      <c r="I54" s="325">
        <v>1</v>
      </c>
      <c r="J54" s="326"/>
      <c r="K54" s="325">
        <v>72</v>
      </c>
      <c r="L54" s="325">
        <v>90</v>
      </c>
      <c r="M54" s="325">
        <v>18</v>
      </c>
      <c r="N54" s="327">
        <v>25</v>
      </c>
      <c r="O54" s="328">
        <v>87.57456530016499</v>
      </c>
      <c r="P54" s="325">
        <v>67</v>
      </c>
      <c r="Q54" s="329">
        <f t="shared" si="0"/>
        <v>85.03617210305876</v>
      </c>
      <c r="R54" s="331">
        <v>7879</v>
      </c>
      <c r="S54" s="330" t="s">
        <v>286</v>
      </c>
    </row>
    <row r="55" spans="1:19" ht="12" customHeight="1">
      <c r="A55" s="271"/>
      <c r="B55" s="131" t="s">
        <v>287</v>
      </c>
      <c r="C55" s="325">
        <v>45</v>
      </c>
      <c r="D55" s="325">
        <v>42</v>
      </c>
      <c r="E55" s="325">
        <v>-3</v>
      </c>
      <c r="F55" s="326">
        <v>-6.666666666666667</v>
      </c>
      <c r="G55" s="325">
        <v>3</v>
      </c>
      <c r="H55" s="325">
        <v>0</v>
      </c>
      <c r="I55" s="325">
        <v>-3</v>
      </c>
      <c r="J55" s="326">
        <v>-100</v>
      </c>
      <c r="K55" s="325">
        <v>69</v>
      </c>
      <c r="L55" s="325">
        <v>69</v>
      </c>
      <c r="M55" s="325">
        <v>0</v>
      </c>
      <c r="N55" s="327">
        <v>0</v>
      </c>
      <c r="O55" s="328">
        <v>71.62346521145976</v>
      </c>
      <c r="P55" s="325">
        <v>37</v>
      </c>
      <c r="Q55" s="329">
        <f t="shared" si="0"/>
        <v>63.0968622100955</v>
      </c>
      <c r="R55" s="331">
        <v>5864</v>
      </c>
      <c r="S55" s="330" t="s">
        <v>287</v>
      </c>
    </row>
    <row r="56" spans="1:19" ht="12" customHeight="1">
      <c r="A56" s="271"/>
      <c r="B56" s="131" t="s">
        <v>288</v>
      </c>
      <c r="C56" s="325">
        <v>30</v>
      </c>
      <c r="D56" s="325">
        <v>37</v>
      </c>
      <c r="E56" s="325">
        <v>7</v>
      </c>
      <c r="F56" s="326">
        <v>23.333333333333332</v>
      </c>
      <c r="G56" s="325">
        <v>0</v>
      </c>
      <c r="H56" s="325">
        <v>1</v>
      </c>
      <c r="I56" s="325">
        <v>1</v>
      </c>
      <c r="J56" s="326"/>
      <c r="K56" s="325">
        <v>35</v>
      </c>
      <c r="L56" s="325">
        <v>47</v>
      </c>
      <c r="M56" s="325">
        <v>12</v>
      </c>
      <c r="N56" s="327">
        <v>34.285714285714285</v>
      </c>
      <c r="O56" s="328">
        <v>34.879336349924586</v>
      </c>
      <c r="P56" s="325">
        <v>53</v>
      </c>
      <c r="Q56" s="329">
        <f t="shared" si="0"/>
        <v>49.96229260935143</v>
      </c>
      <c r="R56" s="332">
        <v>10608</v>
      </c>
      <c r="S56" s="330" t="s">
        <v>288</v>
      </c>
    </row>
    <row r="57" spans="1:19" ht="12" customHeight="1">
      <c r="A57" s="271"/>
      <c r="B57" s="131" t="s">
        <v>289</v>
      </c>
      <c r="C57" s="325">
        <v>264</v>
      </c>
      <c r="D57" s="325">
        <v>257</v>
      </c>
      <c r="E57" s="325">
        <v>-7</v>
      </c>
      <c r="F57" s="326">
        <v>-2.6515151515151514</v>
      </c>
      <c r="G57" s="325">
        <v>7</v>
      </c>
      <c r="H57" s="325">
        <v>7</v>
      </c>
      <c r="I57" s="325">
        <v>0</v>
      </c>
      <c r="J57" s="326">
        <v>0</v>
      </c>
      <c r="K57" s="325">
        <v>341</v>
      </c>
      <c r="L57" s="325">
        <v>312</v>
      </c>
      <c r="M57" s="325">
        <v>-29</v>
      </c>
      <c r="N57" s="327">
        <v>-8.504398826979472</v>
      </c>
      <c r="O57" s="328">
        <v>44.052108330476514</v>
      </c>
      <c r="P57" s="325">
        <f>SUM(P58:P60)</f>
        <v>292</v>
      </c>
      <c r="Q57" s="329">
        <f t="shared" si="0"/>
        <v>50.05142269454919</v>
      </c>
      <c r="R57" s="308">
        <f>SUM(R58:R60)</f>
        <v>58340</v>
      </c>
      <c r="S57" s="330" t="s">
        <v>289</v>
      </c>
    </row>
    <row r="58" spans="1:19" ht="12" customHeight="1">
      <c r="A58" s="271"/>
      <c r="B58" s="131" t="s">
        <v>290</v>
      </c>
      <c r="C58" s="325">
        <v>155</v>
      </c>
      <c r="D58" s="325">
        <v>160</v>
      </c>
      <c r="E58" s="325">
        <v>5</v>
      </c>
      <c r="F58" s="326">
        <v>3.225806451612903</v>
      </c>
      <c r="G58" s="325">
        <v>0</v>
      </c>
      <c r="H58" s="325">
        <v>3</v>
      </c>
      <c r="I58" s="325">
        <v>3</v>
      </c>
      <c r="J58" s="326"/>
      <c r="K58" s="325">
        <v>205</v>
      </c>
      <c r="L58" s="325">
        <v>191</v>
      </c>
      <c r="M58" s="325">
        <v>-14</v>
      </c>
      <c r="N58" s="327">
        <v>-6.829268292682928</v>
      </c>
      <c r="O58" s="328">
        <v>50.02032075530684</v>
      </c>
      <c r="P58" s="325">
        <v>174</v>
      </c>
      <c r="Q58" s="329">
        <f t="shared" si="0"/>
        <v>54.39709882139619</v>
      </c>
      <c r="R58" s="331">
        <v>31987</v>
      </c>
      <c r="S58" s="330" t="s">
        <v>290</v>
      </c>
    </row>
    <row r="59" spans="1:19" ht="12" customHeight="1">
      <c r="A59" s="271"/>
      <c r="B59" s="131" t="s">
        <v>291</v>
      </c>
      <c r="C59" s="325">
        <v>71</v>
      </c>
      <c r="D59" s="325">
        <v>67</v>
      </c>
      <c r="E59" s="325">
        <v>-4</v>
      </c>
      <c r="F59" s="326">
        <v>-5.633802816901409</v>
      </c>
      <c r="G59" s="325">
        <v>4</v>
      </c>
      <c r="H59" s="325">
        <v>3</v>
      </c>
      <c r="I59" s="325">
        <v>-1</v>
      </c>
      <c r="J59" s="326">
        <v>-25</v>
      </c>
      <c r="K59" s="325">
        <v>90</v>
      </c>
      <c r="L59" s="325">
        <v>83</v>
      </c>
      <c r="M59" s="325">
        <v>-7</v>
      </c>
      <c r="N59" s="327">
        <v>-7.777777777777778</v>
      </c>
      <c r="O59" s="328">
        <v>39.069333488833166</v>
      </c>
      <c r="P59" s="325">
        <v>78</v>
      </c>
      <c r="Q59" s="329">
        <f t="shared" si="0"/>
        <v>45.483701673566976</v>
      </c>
      <c r="R59" s="331">
        <v>17149</v>
      </c>
      <c r="S59" s="330" t="s">
        <v>291</v>
      </c>
    </row>
    <row r="60" spans="1:19" ht="12" customHeight="1">
      <c r="A60" s="271"/>
      <c r="B60" s="131" t="s">
        <v>292</v>
      </c>
      <c r="C60" s="325">
        <v>38</v>
      </c>
      <c r="D60" s="325">
        <v>30</v>
      </c>
      <c r="E60" s="325">
        <v>-8</v>
      </c>
      <c r="F60" s="326">
        <v>-21.052631578947366</v>
      </c>
      <c r="G60" s="325">
        <v>3</v>
      </c>
      <c r="H60" s="325">
        <v>1</v>
      </c>
      <c r="I60" s="325">
        <v>-2</v>
      </c>
      <c r="J60" s="326">
        <v>-66.66666666666666</v>
      </c>
      <c r="K60" s="325">
        <v>46</v>
      </c>
      <c r="L60" s="325">
        <v>38</v>
      </c>
      <c r="M60" s="325">
        <v>-8</v>
      </c>
      <c r="N60" s="327">
        <v>-17.391304347826086</v>
      </c>
      <c r="O60" s="328">
        <v>32.59452411994785</v>
      </c>
      <c r="P60" s="325">
        <v>40</v>
      </c>
      <c r="Q60" s="329">
        <f t="shared" si="0"/>
        <v>43.459365493263796</v>
      </c>
      <c r="R60" s="331">
        <v>9204</v>
      </c>
      <c r="S60" s="330" t="s">
        <v>292</v>
      </c>
    </row>
    <row r="61" spans="1:19" ht="12" customHeight="1">
      <c r="A61" s="271"/>
      <c r="B61" s="131" t="s">
        <v>293</v>
      </c>
      <c r="C61" s="325">
        <v>44</v>
      </c>
      <c r="D61" s="325">
        <v>44</v>
      </c>
      <c r="E61" s="325">
        <v>0</v>
      </c>
      <c r="F61" s="326">
        <v>0</v>
      </c>
      <c r="G61" s="325">
        <v>2</v>
      </c>
      <c r="H61" s="325">
        <v>2</v>
      </c>
      <c r="I61" s="325">
        <v>0</v>
      </c>
      <c r="J61" s="326">
        <v>0</v>
      </c>
      <c r="K61" s="325">
        <v>54</v>
      </c>
      <c r="L61" s="325">
        <v>64</v>
      </c>
      <c r="M61" s="325">
        <v>10</v>
      </c>
      <c r="N61" s="327">
        <v>18.51851851851852</v>
      </c>
      <c r="O61" s="328">
        <v>42.87663223543169</v>
      </c>
      <c r="P61" s="325">
        <v>39</v>
      </c>
      <c r="Q61" s="329">
        <f t="shared" si="0"/>
        <v>38.00428766322354</v>
      </c>
      <c r="R61" s="331">
        <v>10262</v>
      </c>
      <c r="S61" s="330" t="s">
        <v>293</v>
      </c>
    </row>
    <row r="62" spans="1:19" ht="12" customHeight="1">
      <c r="A62" s="271"/>
      <c r="B62" s="131" t="s">
        <v>294</v>
      </c>
      <c r="C62" s="325">
        <v>381</v>
      </c>
      <c r="D62" s="325">
        <v>491</v>
      </c>
      <c r="E62" s="325">
        <v>110</v>
      </c>
      <c r="F62" s="326">
        <v>28.871391076115486</v>
      </c>
      <c r="G62" s="325">
        <v>2</v>
      </c>
      <c r="H62" s="325">
        <v>7</v>
      </c>
      <c r="I62" s="325">
        <v>5</v>
      </c>
      <c r="J62" s="326">
        <v>250</v>
      </c>
      <c r="K62" s="325">
        <v>498</v>
      </c>
      <c r="L62" s="325">
        <v>610</v>
      </c>
      <c r="M62" s="325">
        <v>112</v>
      </c>
      <c r="N62" s="327">
        <v>22.48995983935743</v>
      </c>
      <c r="O62" s="328">
        <v>77.93898218991079</v>
      </c>
      <c r="P62" s="325">
        <f>SUM(P63:P64)</f>
        <v>444</v>
      </c>
      <c r="Q62" s="329">
        <f t="shared" si="0"/>
        <v>70.47842788659958</v>
      </c>
      <c r="R62" s="308">
        <f>SUM(R63:R64)</f>
        <v>62998</v>
      </c>
      <c r="S62" s="330" t="s">
        <v>294</v>
      </c>
    </row>
    <row r="63" spans="1:19" ht="12" customHeight="1">
      <c r="A63" s="271"/>
      <c r="B63" s="131" t="s">
        <v>295</v>
      </c>
      <c r="C63" s="325">
        <v>229</v>
      </c>
      <c r="D63" s="325">
        <v>312</v>
      </c>
      <c r="E63" s="325">
        <v>83</v>
      </c>
      <c r="F63" s="326">
        <v>36.24454148471616</v>
      </c>
      <c r="G63" s="325">
        <v>1</v>
      </c>
      <c r="H63" s="325">
        <v>5</v>
      </c>
      <c r="I63" s="325">
        <v>4</v>
      </c>
      <c r="J63" s="326">
        <v>400</v>
      </c>
      <c r="K63" s="325">
        <v>291</v>
      </c>
      <c r="L63" s="325">
        <v>390</v>
      </c>
      <c r="M63" s="325">
        <v>99</v>
      </c>
      <c r="N63" s="327">
        <v>34.02061855670103</v>
      </c>
      <c r="O63" s="328">
        <v>86.20927854991572</v>
      </c>
      <c r="P63" s="325">
        <v>243</v>
      </c>
      <c r="Q63" s="329">
        <f t="shared" si="0"/>
        <v>67.14376502445359</v>
      </c>
      <c r="R63" s="331">
        <v>36191</v>
      </c>
      <c r="S63" s="330" t="s">
        <v>295</v>
      </c>
    </row>
    <row r="64" spans="1:19" ht="12" customHeight="1">
      <c r="A64" s="271"/>
      <c r="B64" s="131" t="s">
        <v>296</v>
      </c>
      <c r="C64" s="325">
        <v>152</v>
      </c>
      <c r="D64" s="325">
        <v>179</v>
      </c>
      <c r="E64" s="325">
        <v>27</v>
      </c>
      <c r="F64" s="326">
        <v>17.763157894736842</v>
      </c>
      <c r="G64" s="325">
        <v>1</v>
      </c>
      <c r="H64" s="325">
        <v>2</v>
      </c>
      <c r="I64" s="325">
        <v>1</v>
      </c>
      <c r="J64" s="326">
        <v>100</v>
      </c>
      <c r="K64" s="325">
        <v>207</v>
      </c>
      <c r="L64" s="325">
        <v>220</v>
      </c>
      <c r="M64" s="325">
        <v>13</v>
      </c>
      <c r="N64" s="327">
        <v>6.280193236714976</v>
      </c>
      <c r="O64" s="328">
        <v>66.77360390942664</v>
      </c>
      <c r="P64" s="325">
        <v>201</v>
      </c>
      <c r="Q64" s="329">
        <f t="shared" si="0"/>
        <v>74.98041556309919</v>
      </c>
      <c r="R64" s="331">
        <v>26807</v>
      </c>
      <c r="S64" s="330" t="s">
        <v>296</v>
      </c>
    </row>
    <row r="65" spans="1:19" ht="12" customHeight="1">
      <c r="A65" s="271"/>
      <c r="B65" s="131" t="s">
        <v>297</v>
      </c>
      <c r="C65" s="325">
        <v>839</v>
      </c>
      <c r="D65" s="325">
        <v>765</v>
      </c>
      <c r="E65" s="325">
        <v>-74</v>
      </c>
      <c r="F65" s="326">
        <v>-8.820023837902264</v>
      </c>
      <c r="G65" s="325">
        <v>12</v>
      </c>
      <c r="H65" s="325">
        <v>7</v>
      </c>
      <c r="I65" s="325">
        <v>-5</v>
      </c>
      <c r="J65" s="326">
        <v>-41.66666666666667</v>
      </c>
      <c r="K65" s="325">
        <v>1046</v>
      </c>
      <c r="L65" s="325">
        <v>963</v>
      </c>
      <c r="M65" s="325">
        <v>-83</v>
      </c>
      <c r="N65" s="327">
        <v>-7.934990439770555</v>
      </c>
      <c r="O65" s="328">
        <v>66.47318480414306</v>
      </c>
      <c r="P65" s="325">
        <f>SUM(P66:P67)</f>
        <v>709</v>
      </c>
      <c r="Q65" s="329">
        <f t="shared" si="0"/>
        <v>61.607173890375726</v>
      </c>
      <c r="R65" s="308">
        <f>SUM(R66:R67)</f>
        <v>115084</v>
      </c>
      <c r="S65" s="330" t="s">
        <v>297</v>
      </c>
    </row>
    <row r="66" spans="1:19" ht="12" customHeight="1">
      <c r="A66" s="271"/>
      <c r="B66" s="131" t="s">
        <v>298</v>
      </c>
      <c r="C66" s="325">
        <v>730</v>
      </c>
      <c r="D66" s="325">
        <v>664</v>
      </c>
      <c r="E66" s="325">
        <v>-66</v>
      </c>
      <c r="F66" s="326">
        <v>-9.04109589041096</v>
      </c>
      <c r="G66" s="325">
        <v>7</v>
      </c>
      <c r="H66" s="325">
        <v>6</v>
      </c>
      <c r="I66" s="325">
        <v>-1</v>
      </c>
      <c r="J66" s="326">
        <v>-14.285714285714285</v>
      </c>
      <c r="K66" s="325">
        <v>900</v>
      </c>
      <c r="L66" s="325">
        <v>822</v>
      </c>
      <c r="M66" s="325">
        <v>-78</v>
      </c>
      <c r="N66" s="327">
        <v>-8.666666666666668</v>
      </c>
      <c r="O66" s="328">
        <v>69.60459558052749</v>
      </c>
      <c r="P66" s="325">
        <v>577</v>
      </c>
      <c r="Q66" s="329">
        <f t="shared" si="0"/>
        <v>60.48471634030777</v>
      </c>
      <c r="R66" s="331">
        <v>95396</v>
      </c>
      <c r="S66" s="330" t="s">
        <v>298</v>
      </c>
    </row>
    <row r="67" spans="1:19" ht="12" customHeight="1">
      <c r="A67" s="271"/>
      <c r="B67" s="131" t="s">
        <v>299</v>
      </c>
      <c r="C67" s="325">
        <v>109</v>
      </c>
      <c r="D67" s="325">
        <v>101</v>
      </c>
      <c r="E67" s="325">
        <v>-8</v>
      </c>
      <c r="F67" s="326">
        <v>-7.339449541284404</v>
      </c>
      <c r="G67" s="325">
        <v>5</v>
      </c>
      <c r="H67" s="325">
        <v>1</v>
      </c>
      <c r="I67" s="325">
        <v>-4</v>
      </c>
      <c r="J67" s="326">
        <v>-80</v>
      </c>
      <c r="K67" s="325">
        <v>146</v>
      </c>
      <c r="L67" s="325">
        <v>141</v>
      </c>
      <c r="M67" s="325">
        <v>-5</v>
      </c>
      <c r="N67" s="327">
        <v>-3.4246575342465753</v>
      </c>
      <c r="O67" s="328">
        <v>51.30028443722064</v>
      </c>
      <c r="P67" s="325">
        <v>132</v>
      </c>
      <c r="Q67" s="329">
        <f t="shared" si="0"/>
        <v>67.04591629418935</v>
      </c>
      <c r="R67" s="331">
        <v>19688</v>
      </c>
      <c r="S67" s="330" t="s">
        <v>299</v>
      </c>
    </row>
    <row r="68" spans="1:19" ht="12" customHeight="1">
      <c r="A68" s="271"/>
      <c r="B68" s="126" t="s">
        <v>300</v>
      </c>
      <c r="C68" s="333">
        <v>18</v>
      </c>
      <c r="D68" s="333">
        <v>24</v>
      </c>
      <c r="E68" s="333">
        <v>6</v>
      </c>
      <c r="F68" s="334">
        <v>33.33333333333333</v>
      </c>
      <c r="G68" s="333">
        <v>0</v>
      </c>
      <c r="H68" s="333">
        <v>1</v>
      </c>
      <c r="I68" s="333">
        <v>1</v>
      </c>
      <c r="J68" s="335"/>
      <c r="K68" s="333">
        <v>33</v>
      </c>
      <c r="L68" s="333">
        <v>37</v>
      </c>
      <c r="M68" s="333">
        <v>4</v>
      </c>
      <c r="N68" s="336">
        <v>12.121212121212121</v>
      </c>
      <c r="O68" s="337"/>
      <c r="P68" s="333"/>
      <c r="Q68" s="145"/>
      <c r="R68" s="145"/>
      <c r="S68" s="338" t="s">
        <v>300</v>
      </c>
    </row>
    <row r="69" spans="2:11" ht="12">
      <c r="B69" s="152" t="s">
        <v>301</v>
      </c>
      <c r="K69" s="116" t="s">
        <v>529</v>
      </c>
    </row>
    <row r="70" ht="12">
      <c r="B70" s="152" t="s">
        <v>302</v>
      </c>
    </row>
    <row r="71" ht="12">
      <c r="B71" s="152" t="s">
        <v>303</v>
      </c>
    </row>
  </sheetData>
  <mergeCells count="1">
    <mergeCell ref="O3:O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第20章　災害及び事故 （H13年山形県統計年鑑）</dc:title>
  <dc:subject/>
  <dc:creator>山形県</dc:creator>
  <cp:keywords/>
  <dc:description/>
  <cp:lastModifiedBy>工藤　裕子</cp:lastModifiedBy>
  <dcterms:created xsi:type="dcterms:W3CDTF">2004-11-01T02:21:58Z</dcterms:created>
  <dcterms:modified xsi:type="dcterms:W3CDTF">2008-10-09T02:34:45Z</dcterms:modified>
  <cp:category/>
  <cp:version/>
  <cp:contentType/>
  <cp:contentStatus/>
</cp:coreProperties>
</file>