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9450" activeTab="0"/>
  </bookViews>
  <sheets>
    <sheet name="目次" sheetId="1" r:id="rId1"/>
    <sheet name="14-1(1)" sheetId="2" r:id="rId2"/>
    <sheet name="14-1(2)" sheetId="3" r:id="rId3"/>
    <sheet name="14-1(3)" sheetId="4" r:id="rId4"/>
    <sheet name="14-1(4)" sheetId="5" r:id="rId5"/>
    <sheet name="14-1(5)" sheetId="6" r:id="rId6"/>
    <sheet name="14-1(6)" sheetId="7" r:id="rId7"/>
    <sheet name="14-1(7)" sheetId="8" r:id="rId8"/>
    <sheet name="14-1(8)" sheetId="9" r:id="rId9"/>
    <sheet name="14-2(1)" sheetId="10" r:id="rId10"/>
    <sheet name="14-2(2)" sheetId="11" r:id="rId11"/>
    <sheet name="14-2(3)" sheetId="12" r:id="rId12"/>
    <sheet name="14-3(1)" sheetId="13" r:id="rId13"/>
    <sheet name="14-3(2)" sheetId="14" r:id="rId14"/>
    <sheet name="14-3(3)" sheetId="15" r:id="rId15"/>
    <sheet name="14-3(4)" sheetId="16" r:id="rId16"/>
    <sheet name="14-3(5)" sheetId="17" r:id="rId17"/>
    <sheet name="14-4" sheetId="18" r:id="rId18"/>
    <sheet name="14-5(1)" sheetId="19" r:id="rId19"/>
    <sheet name="14-5(2)" sheetId="20" r:id="rId20"/>
    <sheet name="14-6" sheetId="21" r:id="rId21"/>
    <sheet name="14-7(1) " sheetId="22" r:id="rId22"/>
    <sheet name="14-7(2)" sheetId="23" r:id="rId23"/>
    <sheet name="14-8" sheetId="24" r:id="rId24"/>
    <sheet name="14-9" sheetId="25" r:id="rId25"/>
    <sheet name="14-10" sheetId="26" r:id="rId26"/>
    <sheet name="14-11" sheetId="27" r:id="rId27"/>
    <sheet name="14-12" sheetId="28" r:id="rId28"/>
    <sheet name="14-13" sheetId="29" r:id="rId29"/>
    <sheet name="14-14" sheetId="30" r:id="rId30"/>
    <sheet name="14-15" sheetId="31" r:id="rId31"/>
  </sheets>
  <definedNames>
    <definedName name="_xlnm.Print_Area" localSheetId="1">'14-1(1)'!$A$1:$H$17</definedName>
    <definedName name="_xlnm.Print_Area" localSheetId="17">'14-4'!$A$1:$AW$56</definedName>
    <definedName name="_xlnm.Print_Area" localSheetId="18">'14-5(1)'!$A$1:$H$70</definedName>
    <definedName name="_xlnm.Print_Area" localSheetId="19">'14-5(2)'!$A$1:$H$67</definedName>
    <definedName name="_xlnm.Print_Area" localSheetId="20">'14-6'!$A$1:$H$159</definedName>
    <definedName name="_xlnm.Print_Area" localSheetId="23">'14-8'!$A:$N</definedName>
    <definedName name="_xlnm.Print_Titles" localSheetId="17">'14-4'!$A:$B</definedName>
    <definedName name="_xlnm.Print_Titles" localSheetId="20">'14-6'!$2:$3</definedName>
  </definedNames>
  <calcPr fullCalcOnLoad="1"/>
</workbook>
</file>

<file path=xl/comments16.xml><?xml version="1.0" encoding="utf-8"?>
<comments xmlns="http://schemas.openxmlformats.org/spreadsheetml/2006/main">
  <authors>
    <author>Microsoft Office ﾕｰｻﾞｰ</author>
  </authors>
  <commentList>
    <comment ref="J6" authorId="0">
      <text>
        <r>
          <rPr>
            <sz val="9"/>
            <rFont val="ＭＳ Ｐゴシック"/>
            <family val="3"/>
          </rPr>
          <t>無意味かも。</t>
        </r>
      </text>
    </comment>
  </commentList>
</comments>
</file>

<file path=xl/comments17.xml><?xml version="1.0" encoding="utf-8"?>
<comments xmlns="http://schemas.openxmlformats.org/spreadsheetml/2006/main">
  <authors>
    <author>Microsoft Office ﾕｰｻﾞｰ</author>
  </authors>
  <commentList>
    <comment ref="J7" authorId="0">
      <text>
        <r>
          <rPr>
            <sz val="9"/>
            <rFont val="ＭＳ Ｐゴシック"/>
            <family val="3"/>
          </rPr>
          <t>無意味かも。</t>
        </r>
      </text>
    </comment>
  </commentList>
</comments>
</file>

<file path=xl/sharedStrings.xml><?xml version="1.0" encoding="utf-8"?>
<sst xmlns="http://schemas.openxmlformats.org/spreadsheetml/2006/main" count="2260" uniqueCount="1317">
  <si>
    <t xml:space="preserve">  平成１２年山形県産業連関表（生産者価格評価表）（３２部門）</t>
  </si>
  <si>
    <t>電気機械</t>
  </si>
  <si>
    <t>輸送機械</t>
  </si>
  <si>
    <t>家計外消費
支出（列）</t>
  </si>
  <si>
    <t>県内総固定
資本形成
（公的）</t>
  </si>
  <si>
    <t>県内総固定
資本形成
（民間）</t>
  </si>
  <si>
    <t>県内最終
需要計</t>
  </si>
  <si>
    <t>県内需要
合計</t>
  </si>
  <si>
    <t>（控除）
移輸入</t>
  </si>
  <si>
    <t>医療・保健・社会保障・介護</t>
  </si>
  <si>
    <t>資料：県統計企画課「平成１２年山形県産業連関表」</t>
  </si>
  <si>
    <t>表の仕組みは大きく分けて３つの部門から成り立っている。１つは、産業と産業が交錯する内生部門で、横を中間需要、縦を中間</t>
  </si>
  <si>
    <t>間接税（除関税・
輸入品消費税）</t>
  </si>
  <si>
    <t>（控除）経常補助金</t>
  </si>
  <si>
    <t>　１式からは、各産業の生産額、販路構成、費用構成を知ることができ、２式からは、総需要の規模と産業、非産業の地位、自給</t>
  </si>
  <si>
    <t>表頭の各産業が生産活動のために支出した原材料、サービス、賃金等の費用を読み取ることができる。つまり、行は生産物の販路</t>
  </si>
  <si>
    <t>を、列は生産費用を表しており、横の数字の合計と縦の数字の合計（県内生産額）はそれぞれ一致し、会計的にも完全にバランス</t>
  </si>
  <si>
    <t>のとれた表となっている。これを式で表すと次のようになる。</t>
  </si>
  <si>
    <t>　産業連関表を利用しての経済分析は、表にあらわされている産業間の相互関係に注目し、そこから導かれる投入係数や逆行列</t>
  </si>
  <si>
    <t>資料：県統計企画課「平成12年山形県産業連関表」</t>
  </si>
  <si>
    <t>れんこん</t>
  </si>
  <si>
    <t>葉茎菜類</t>
  </si>
  <si>
    <t>はくさい</t>
  </si>
  <si>
    <t>こまつな</t>
  </si>
  <si>
    <t>その他の菜類</t>
  </si>
  <si>
    <t>キャベツ</t>
  </si>
  <si>
    <t>ほうれんそう</t>
  </si>
  <si>
    <t>ねぎ</t>
  </si>
  <si>
    <t>ふき</t>
  </si>
  <si>
    <t>うど</t>
  </si>
  <si>
    <t>みつば</t>
  </si>
  <si>
    <t>しゅんぎく</t>
  </si>
  <si>
    <t>にら</t>
  </si>
  <si>
    <t>洋菜類</t>
  </si>
  <si>
    <t>セルリー</t>
  </si>
  <si>
    <t>アスパラガス</t>
  </si>
  <si>
    <r>
      <t>８ 県内総生産(生産側)</t>
    </r>
    <r>
      <rPr>
        <sz val="9"/>
        <rFont val="ＭＳ ゴシック"/>
        <family val="3"/>
      </rPr>
      <t>(4+5-6-7)</t>
    </r>
  </si>
  <si>
    <t>単位：実額＝10億円、比・率＝％</t>
  </si>
  <si>
    <t>単位：実額＝10億円、比・率＝％</t>
  </si>
  <si>
    <t>単位：実額＝10億円、比・率＝％</t>
  </si>
  <si>
    <t>注：１）企業所得とは営業余剰・混合所得に財産所得の受払いを加味したものである。</t>
  </si>
  <si>
    <t>　  ２）民間企業＝民間法人企業＋個人企業</t>
  </si>
  <si>
    <t>平成12年山形県産業連関表（生産者価格評価表）（３２部門）</t>
  </si>
  <si>
    <t>注：卸売数量が４ｔ以下の価格は「…」とする。</t>
  </si>
  <si>
    <t>10月</t>
  </si>
  <si>
    <t>11月</t>
  </si>
  <si>
    <t>12月</t>
  </si>
  <si>
    <t>10月</t>
  </si>
  <si>
    <t>14－12．１世帯当たり年平均１ヶ月間の主要家計指標の推移</t>
  </si>
  <si>
    <t>14－１．県民経済計算（県民所得）（平成15～17年度）</t>
  </si>
  <si>
    <t>14－４．産業連関表（平成12年）</t>
  </si>
  <si>
    <t>14－５．山形市中央卸売市場の品目別卸売数量・価額及び価格（平成18年）</t>
  </si>
  <si>
    <t>14－６．主要品目別平均価格（平成18年）</t>
  </si>
  <si>
    <t>14－７．消費者物価指数（平成17、18年)</t>
  </si>
  <si>
    <t>14－８．1000世帯当たり主要耐久消費財の所有数量、増減率、普及率、全国順位及び全国値（全世帯）（平成６、11、16年）</t>
  </si>
  <si>
    <t>14－９．貯蓄現在高の推移（平成６、11、16年）</t>
  </si>
  <si>
    <t>14－10．貯蓄の種類別現在高の推移（平成６、11、16年）</t>
  </si>
  <si>
    <t>14－11．負債現在高の推移（平成６、11、16年）</t>
  </si>
  <si>
    <t>14－13．東北６県県庁所在都市別１世帯当たり年平均１ヶ月の消費支出</t>
  </si>
  <si>
    <t>14－14．１世帯当たり年平均１ヶ月間の主要家計指標の推移</t>
  </si>
  <si>
    <t>注：１)「平均消費性向」は可処分所得に対する消費支出の割合で、「平均貯蓄率」は可処分所得に対する貯蓄純増の割合で、</t>
  </si>
  <si>
    <t>　　２)家計調査は標本調査であり、標本数が少ない場合は、誤差が大きいので利用上注意を要する。</t>
  </si>
  <si>
    <t>14－15．東北６県県庁所在都市別１世帯当たり年平均１ヶ月の収支</t>
  </si>
  <si>
    <t>カリフラワー</t>
  </si>
  <si>
    <t>ブロッコリー</t>
  </si>
  <si>
    <t>レタス</t>
  </si>
  <si>
    <t>パセリ</t>
  </si>
  <si>
    <t>果菜類</t>
  </si>
  <si>
    <t>きゅうり</t>
  </si>
  <si>
    <t>かぼちゃ</t>
  </si>
  <si>
    <t>なす</t>
  </si>
  <si>
    <t>トマト</t>
  </si>
  <si>
    <t>ピーマン</t>
  </si>
  <si>
    <t>ししとうがらし</t>
  </si>
  <si>
    <t>豆類</t>
  </si>
  <si>
    <t>さやいんげん</t>
  </si>
  <si>
    <t>さやえんどう</t>
  </si>
  <si>
    <t>実えんどう</t>
  </si>
  <si>
    <t>…</t>
  </si>
  <si>
    <t>そらまめ</t>
  </si>
  <si>
    <t>えだまめ</t>
  </si>
  <si>
    <t>土物類</t>
  </si>
  <si>
    <t>かんしょ</t>
  </si>
  <si>
    <t>ばれいしょ</t>
  </si>
  <si>
    <t>さといも</t>
  </si>
  <si>
    <t>やまのいも</t>
  </si>
  <si>
    <t>たまねぎ</t>
  </si>
  <si>
    <t>にんにく</t>
  </si>
  <si>
    <t>しょうが</t>
  </si>
  <si>
    <t>生しいたけ</t>
  </si>
  <si>
    <t>なめこ</t>
  </si>
  <si>
    <t>第14章　所得・物価・家計</t>
  </si>
  <si>
    <t>14－１．県民経済計算（県民所得）（平成15～17年度）</t>
  </si>
  <si>
    <t>14－２．国民経済計算（国民所得）（平成15～17年度）</t>
  </si>
  <si>
    <t>14－３．市町村民経済計算（市町村民所得）</t>
  </si>
  <si>
    <t>14－４．産業連関表（平成１２年）</t>
  </si>
  <si>
    <t>14－５．山形市中央卸売市場の品目別卸売数量・価額及び価格（平成18年）　　　　　　　　</t>
  </si>
  <si>
    <t>14－６．主要品目別平均価格（平成18年）</t>
  </si>
  <si>
    <t>14－７． 消費者物価指数（平成17、18年)</t>
  </si>
  <si>
    <t>14－８．1000世帯当たり主要耐久消費財の所有数量、増減率、普及率、全国順位及び全国値(全世帯）(平成６、１１、１６年）</t>
  </si>
  <si>
    <t>14－９．貯蓄現在高の推移（平成６、１１、１６年）</t>
  </si>
  <si>
    <t>14－14．１世帯当たり年平均１ヶ月間の主要家計指標の推移（二人以上の世帯・勤労者世帯　・農林漁家世帯を含む）（平成14～18年）</t>
  </si>
  <si>
    <t>14－10．貯蓄の種類別現在高の推移（平成６、１１、１６年）</t>
  </si>
  <si>
    <t>14－11．負債現在高の推移（平成６、１１、１６年）</t>
  </si>
  <si>
    <t>14－12．１世帯当たり年平均１ヶ月間の主要家計指標の推移（二人以上の世帯・全世帯・農林漁家世帯を含む）（平成14～18年）</t>
  </si>
  <si>
    <t>14－13．東北６県県庁所在都市別１世帯当たり年平均１ヶ月の消費支出（二人以上の世帯・全世帯・農林漁家を含む）（平成18年）</t>
  </si>
  <si>
    <t>14－15．東北６県県庁所在都市別１世帯当たり年平均１ヶ月の収支（二人以上の世帯・勤労者世帯・農林漁家世帯を含む）（平成18年）</t>
  </si>
  <si>
    <t>えのきだけ</t>
  </si>
  <si>
    <t>しめじ</t>
  </si>
  <si>
    <t>その他の野菜</t>
  </si>
  <si>
    <t>果実総量</t>
  </si>
  <si>
    <t>国産果実総量</t>
  </si>
  <si>
    <t>かんきつ類</t>
  </si>
  <si>
    <t>みかん</t>
  </si>
  <si>
    <t>ネーブルオレンジ(国産)</t>
  </si>
  <si>
    <t>甘なつみかん</t>
  </si>
  <si>
    <t>いよかん</t>
  </si>
  <si>
    <t>はっさく</t>
  </si>
  <si>
    <t>その他の雑かん</t>
  </si>
  <si>
    <t>りんご計</t>
  </si>
  <si>
    <t>つがる</t>
  </si>
  <si>
    <t>ジョナゴールド</t>
  </si>
  <si>
    <t>王林</t>
  </si>
  <si>
    <t>ふじ</t>
  </si>
  <si>
    <t>その他のりんご</t>
  </si>
  <si>
    <t>なし計</t>
  </si>
  <si>
    <t>幸水</t>
  </si>
  <si>
    <t>豊水</t>
  </si>
  <si>
    <t>二十世紀</t>
  </si>
  <si>
    <t>西洋なし</t>
  </si>
  <si>
    <t>その他のなし</t>
  </si>
  <si>
    <t>かき計</t>
  </si>
  <si>
    <t>その他のぶどう</t>
  </si>
  <si>
    <t>アンデスメロン</t>
  </si>
  <si>
    <t>その他のメロン</t>
  </si>
  <si>
    <t>キウイフルーツ</t>
  </si>
  <si>
    <t>その他の国産果実</t>
  </si>
  <si>
    <t>パインアップル</t>
  </si>
  <si>
    <t>グレープフルーツ</t>
  </si>
  <si>
    <t>輸入さくらんぼ</t>
  </si>
  <si>
    <t>その他の輸入果実</t>
  </si>
  <si>
    <t>（１）　野　　　菜</t>
  </si>
  <si>
    <t>区分</t>
  </si>
  <si>
    <t>対　前 　年　比</t>
  </si>
  <si>
    <t>資料：東北農政局山形農政事務所「山形農林水産統計年報（平成18～19年）」（２）についても同じ。</t>
  </si>
  <si>
    <t>（２）　果　　　実</t>
  </si>
  <si>
    <t>平成15年度</t>
  </si>
  <si>
    <t>平成16年度</t>
  </si>
  <si>
    <t>平成17年度</t>
  </si>
  <si>
    <t>県内総生産　　　</t>
  </si>
  <si>
    <t>名　目</t>
  </si>
  <si>
    <t>実　質</t>
  </si>
  <si>
    <t>県民所得（分配）</t>
  </si>
  <si>
    <t>国内総生産　　　</t>
  </si>
  <si>
    <t>名　目</t>
  </si>
  <si>
    <t>国民所得（分配）</t>
  </si>
  <si>
    <t>資料：県統計企画課「県民経済計算」(平成17年度)、内閣府「国民経済計算年報」(平成19年版)　(2)についても同じ</t>
  </si>
  <si>
    <t>（５）経済活動別県内総生産(実質：連鎖方式）(平成12暦年連鎖価格）</t>
  </si>
  <si>
    <t>単位：数量＝ｔ、価額＝千円、価格＝円／kg</t>
  </si>
  <si>
    <t>新高</t>
  </si>
  <si>
    <t>輸入メロン</t>
  </si>
  <si>
    <t>品目別</t>
  </si>
  <si>
    <t>基　　　本　　　銘　　　柄</t>
  </si>
  <si>
    <t>調査単位</t>
  </si>
  <si>
    <t>食パン</t>
  </si>
  <si>
    <t>普通品</t>
  </si>
  <si>
    <t>あんパン</t>
  </si>
  <si>
    <t>１００ｇ</t>
  </si>
  <si>
    <t>干しうどん</t>
  </si>
  <si>
    <t>　　１㎏</t>
  </si>
  <si>
    <t>小麦粉</t>
  </si>
  <si>
    <t>まぐろ</t>
  </si>
  <si>
    <t>あじ</t>
  </si>
  <si>
    <t>まあじ、丸（長さ約15㎝以上）</t>
  </si>
  <si>
    <t>いわし</t>
  </si>
  <si>
    <t>まいわし、丸（長さ約12㎝以上）</t>
  </si>
  <si>
    <t>かれい</t>
  </si>
  <si>
    <t>さば</t>
  </si>
  <si>
    <t>さんま</t>
  </si>
  <si>
    <t>いか</t>
  </si>
  <si>
    <t>するめいか</t>
  </si>
  <si>
    <t>塩さけ</t>
  </si>
  <si>
    <t>ちくわ</t>
  </si>
  <si>
    <t>焼きちくわ（冷凍ものを除く）、並</t>
  </si>
  <si>
    <t>かつお節</t>
  </si>
  <si>
    <t>　　１缶</t>
  </si>
  <si>
    <t>牛肉（肩肉）</t>
  </si>
  <si>
    <t>肩肉</t>
  </si>
  <si>
    <t>豚肉（肩肉）</t>
  </si>
  <si>
    <t>鶏肉</t>
  </si>
  <si>
    <t>ブロイラー、もも肉</t>
  </si>
  <si>
    <t>バター</t>
  </si>
  <si>
    <t>　　１箱</t>
  </si>
  <si>
    <t>鶏卵</t>
  </si>
  <si>
    <t>山東菜を除く</t>
  </si>
  <si>
    <t>（２）経済活動別市町村内総生産（実数） （平成17年度）</t>
  </si>
  <si>
    <t>（３）市町村民所得（平成17年度）</t>
  </si>
  <si>
    <t>係数を使用することにより、経済活動の波及効果の測定を行うことを主なねらいとしている。</t>
  </si>
  <si>
    <t>山形市中央卸売市場</t>
  </si>
  <si>
    <t>数  量</t>
  </si>
  <si>
    <t>価　　額</t>
  </si>
  <si>
    <t>価 格</t>
  </si>
  <si>
    <t>数量(%)</t>
  </si>
  <si>
    <t>価　　額(%)</t>
  </si>
  <si>
    <t>価格(%)</t>
  </si>
  <si>
    <t>野菜総量</t>
  </si>
  <si>
    <t>根菜類</t>
  </si>
  <si>
    <t>だいこん</t>
  </si>
  <si>
    <t>かぶ</t>
  </si>
  <si>
    <t>にんじん</t>
  </si>
  <si>
    <t>ごぼう</t>
  </si>
  <si>
    <t>たけのこ</t>
  </si>
  <si>
    <t>ちんげんさい</t>
  </si>
  <si>
    <t>ミニトマト</t>
  </si>
  <si>
    <t>スイートコーン</t>
  </si>
  <si>
    <t>甘がき</t>
  </si>
  <si>
    <t>渋がき</t>
  </si>
  <si>
    <t>びわ</t>
  </si>
  <si>
    <t>もも</t>
  </si>
  <si>
    <t>すもも</t>
  </si>
  <si>
    <t>さくらんぼ</t>
  </si>
  <si>
    <t>うめ</t>
  </si>
  <si>
    <t>ぶどう計</t>
  </si>
  <si>
    <t>デラウェア</t>
  </si>
  <si>
    <t>巨峰</t>
  </si>
  <si>
    <t>くり</t>
  </si>
  <si>
    <t>いちご</t>
  </si>
  <si>
    <t>果瓜類</t>
  </si>
  <si>
    <t>温室メロン</t>
  </si>
  <si>
    <t>すいか</t>
  </si>
  <si>
    <t>輸入果実計</t>
  </si>
  <si>
    <t>バナナ</t>
  </si>
  <si>
    <t>レモン</t>
  </si>
  <si>
    <t>オレンジ</t>
  </si>
  <si>
    <t>…</t>
  </si>
  <si>
    <t>輸入キウイフルーツ</t>
  </si>
  <si>
    <t>単位：円</t>
  </si>
  <si>
    <t>余目町</t>
  </si>
  <si>
    <t>食　　　　　　　料</t>
  </si>
  <si>
    <t>穀　　　　　類</t>
  </si>
  <si>
    <t>１㎏</t>
  </si>
  <si>
    <t>即席めん</t>
  </si>
  <si>
    <t>即席カップめん,中華タイプ,カップ入り(77ｇ入り),「カップヌードル」</t>
  </si>
  <si>
    <t>薄力粉,袋入り(１ｋｇ入り),「日清フラワー」</t>
  </si>
  <si>
    <t>魚　　介　　類</t>
  </si>
  <si>
    <t>めばち又はきはだ，刺身用，さく，赤身</t>
  </si>
  <si>
    <t>丸（長さ約25㎝以上）</t>
  </si>
  <si>
    <t>ぎんざけ,切り身</t>
  </si>
  <si>
    <t>かつおぶし削りぶし、パック入り（3g×5袋入り）、普通品</t>
  </si>
  <si>
    <t>１パック</t>
  </si>
  <si>
    <t>-</t>
  </si>
  <si>
    <t>まぐろ缶詰</t>
  </si>
  <si>
    <t>-</t>
  </si>
  <si>
    <t>肉　　　　　類</t>
  </si>
  <si>
    <t>ハム</t>
  </si>
  <si>
    <t>乳　　卵　　類</t>
  </si>
  <si>
    <t>牛乳（店頭売り、紙容器入り）</t>
  </si>
  <si>
    <t>牛乳、店頭売り、紙容器入り（1,000ml入り）　</t>
  </si>
  <si>
    <t>カルトン入り（200g入り）</t>
  </si>
  <si>
    <t>１パック</t>
  </si>
  <si>
    <t>さといも</t>
  </si>
  <si>
    <t>-</t>
  </si>
  <si>
    <t>焼きのり、中、１帖（10枚入り）</t>
  </si>
  <si>
    <t>木綿豆腐，並</t>
  </si>
  <si>
    <t>-'/*</t>
  </si>
  <si>
    <t>果　　　　　物</t>
  </si>
  <si>
    <t>1個250～385g（1月～3月､8月～12月）</t>
  </si>
  <si>
    <t>-</t>
  </si>
  <si>
    <t>りんご（ふじ）</t>
  </si>
  <si>
    <t>１個250～385ｇ（1月～7月、11月～12月）</t>
  </si>
  <si>
    <t>１個100～120ｇ（1月～3月、9月～12月）</t>
  </si>
  <si>
    <t>ぶどう（デラウェア）</t>
  </si>
  <si>
    <t>（6月～9月）</t>
  </si>
  <si>
    <t>もも</t>
  </si>
  <si>
    <t>１個200～250ｇ（7月～9月）</t>
  </si>
  <si>
    <t>（5月～8月）</t>
  </si>
  <si>
    <t>メロン</t>
  </si>
  <si>
    <t>-</t>
  </si>
  <si>
    <t>油脂・調味料</t>
  </si>
  <si>
    <t>キャノーラ（なたね）油，ポリ容器入り（１，０００g入り）</t>
  </si>
  <si>
    <t>ファットスプレッド，ポリ容器入り（４５０g入り），「雪印　ネオソフト」又は
｢明治コーンソフト｣</t>
  </si>
  <si>
    <t>菓　　子　　類</t>
  </si>
  <si>
    <t>のど飴、 袋入り(120g入り)、 ｢のど飴（ロッテ）｣又は
「はちみつきんかんのど飴（ノーベル製菓）」</t>
  </si>
  <si>
    <t>-</t>
  </si>
  <si>
    <t>飲　　　　　料</t>
  </si>
  <si>
    <t>中</t>
  </si>
  <si>
    <t>酒　　　　　類</t>
  </si>
  <si>
    <t>清酒
（上撰又は上撰に相当する清酒）</t>
  </si>
  <si>
    <t>普通酒,アルコール分14度以上16度未満,
瓶詰 (1,800ml入り)</t>
  </si>
  <si>
    <t>淡色、 缶入り (350mℓ入り)、6缶入り</t>
  </si>
  <si>
    <t>１パック</t>
  </si>
  <si>
    <t>外　　　　　食</t>
  </si>
  <si>
    <t>（江戸前）、並</t>
  </si>
  <si>
    <t>-</t>
  </si>
  <si>
    <t>住　　　　　　　居</t>
  </si>
  <si>
    <t>家　　　　　賃</t>
  </si>
  <si>
    <t xml:space="preserve">    １カ月</t>
  </si>
  <si>
    <t>設備修繕・維持</t>
  </si>
  <si>
    <t xml:space="preserve">〔表〕 備後表、 引通し、 経綿糸、 動力織、 中級品
〔へり〕 光輝べり,化繊, 中級品, 材料費及び畳表取替工賃を含む </t>
  </si>
  <si>
    <t>給水工事､宅地内埋設工事費､塩化ビニール管(口径20mm)使用、材料費を含む
※（山形市はﾎﾟﾘｴﾁﾚﾝ管（口径13mm）</t>
  </si>
  <si>
    <t>光　熱　・　水　道</t>
  </si>
  <si>
    <t>ガ　　ス　　代</t>
  </si>
  <si>
    <r>
      <t>　１０ｍ</t>
    </r>
    <r>
      <rPr>
        <vertAlign val="superscript"/>
        <sz val="10"/>
        <rFont val="ＭＳ 明朝"/>
        <family val="1"/>
      </rPr>
      <t>3</t>
    </r>
  </si>
  <si>
    <t>他　の　光　熱</t>
  </si>
  <si>
    <t xml:space="preserve">    １８ℓ</t>
  </si>
  <si>
    <t>水　　道　　料</t>
  </si>
  <si>
    <t xml:space="preserve">    １カ月</t>
  </si>
  <si>
    <t>水道料</t>
  </si>
  <si>
    <t>計量制、専用栓、一般家庭用、20㎥</t>
  </si>
  <si>
    <r>
      <t xml:space="preserve"> 　２０ｍ</t>
    </r>
    <r>
      <rPr>
        <vertAlign val="superscript"/>
        <sz val="10"/>
        <rFont val="ＭＳ 明朝"/>
        <family val="1"/>
      </rPr>
      <t>3</t>
    </r>
  </si>
  <si>
    <t>家　事　雑　貨</t>
  </si>
  <si>
    <t>家事用消耗品</t>
  </si>
  <si>
    <t>パルプ１００％,１箱360枚 (180組) 入り,５箱入り, ｢クリネックス｣
又は｢エリエール｣</t>
  </si>
  <si>
    <t>合成洗剤，食器・調理用具用，液体，詰め替え用，ポリ容器入り（４００ｍL入り），「まな板とスポンジの除菌ができるジョイ」</t>
  </si>
  <si>
    <t>合成洗剤，綿・麻・合成繊維用，粉末，箱入り（１．１kg入り），「アタック」又は「トップ」</t>
  </si>
  <si>
    <t>被 服 及 び 履 物</t>
  </si>
  <si>
    <t>洋　　　　　服</t>
  </si>
  <si>
    <t>-</t>
  </si>
  <si>
    <t>スラックス、ｳｰｽﾃｯﾄﾞ（毛100%）、サイズW76～82cm、中級品（1月～4月、9月～12月）</t>
  </si>
  <si>
    <t>シャツ・セーター類</t>
  </si>
  <si>
    <t>下　　着　　類</t>
  </si>
  <si>
    <t>メリヤス、綿100％、[サイズ]チェスト88～96㎝・MA（M)、白、普通品、特殊加工は除く　</t>
  </si>
  <si>
    <t>メリヤス、綿100％、[サイズ]チェスト88～96㎝・MA（M)、白、普通品、
特殊加工は除く　（１月～４月，9月～12月）　</t>
  </si>
  <si>
    <t>生　地・糸　類</t>
  </si>
  <si>
    <t>毛100%、 玉巻、 〔重さ〕 50g、 〔長さ〕 190～210m、 中級品</t>
  </si>
  <si>
    <t>-</t>
  </si>
  <si>
    <t>他　の　被　服</t>
  </si>
  <si>
    <t>-</t>
  </si>
  <si>
    <t>-</t>
  </si>
  <si>
    <t>-</t>
  </si>
  <si>
    <t>被服関連サービス</t>
  </si>
  <si>
    <t>水洗い、折りたたみ仕上げ、 持ち込み、料金前払い、配達なし</t>
  </si>
  <si>
    <t>ドライクリーニング、持ち込み、料金前払い、配達なし</t>
  </si>
  <si>
    <t>保　　健　　医　　療</t>
  </si>
  <si>
    <t>医　　薬　　品</t>
  </si>
  <si>
    <t>-</t>
  </si>
  <si>
    <t>保健医療用品・器具</t>
  </si>
  <si>
    <t>昼用，スリム，羽つき，２４個入り，「ソフィボディフィットふわピタスリム」</t>
  </si>
  <si>
    <t>交　　通　　通　　信</t>
  </si>
  <si>
    <t>交　　　　　通</t>
  </si>
  <si>
    <t>自動車等関係費</t>
  </si>
  <si>
    <t xml:space="preserve">  　１ℓ</t>
  </si>
  <si>
    <t>通　　　　　信</t>
  </si>
  <si>
    <t>電話使用料、度数料金局加入電話、単独電話、住宅用、回線使用料</t>
  </si>
  <si>
    <t>　　１か月</t>
  </si>
  <si>
    <t>教　　養　　娯　　楽</t>
  </si>
  <si>
    <t>教養娯楽用品</t>
  </si>
  <si>
    <t>カメラ用、 カラープリント用、 35ミリ、 ISO400、 27枚撮り、 3本入り、
｢フジカラー SUPERIA Ｖenus400｣</t>
  </si>
  <si>
    <t>　　１パック</t>
  </si>
  <si>
    <t>諸　　　雑　　　費</t>
  </si>
  <si>
    <t>理美容サービス</t>
  </si>
  <si>
    <t>総合調髪,大人</t>
  </si>
  <si>
    <t>パーマネント （シャンプー、 カット、 ブロー又はセット込み）、 ショート</t>
  </si>
  <si>
    <t>理 美 容 用 品</t>
  </si>
  <si>
    <t>セルフ化粧品，瓶入り（２００mＬ入り），「アクアレーベル　Ｗローション（Ｓ又はＲ）」又は「フレッシェル　ホワイトＣローション（さっぱりＳ又はしっとりＳa）」</t>
  </si>
  <si>
    <t>注：１）価格は、月別価格の単純算術平均である。　　２）※印は基本銘柄と異なるものである。</t>
  </si>
  <si>
    <t>平成17年＝100</t>
  </si>
  <si>
    <t>平成17年平均</t>
  </si>
  <si>
    <t>平成18年平均</t>
  </si>
  <si>
    <t>シャツ・セーター・下着類</t>
  </si>
  <si>
    <t>資料：県統計企画課「山形県消費者物価指数（平成18年）」</t>
  </si>
  <si>
    <t>全国</t>
  </si>
  <si>
    <t>鏡台(ドレッサー)</t>
  </si>
  <si>
    <t>ベッド･ソファーベッド
(作り付けを除く)</t>
  </si>
  <si>
    <t>小型自動車A(661～1000㏄)</t>
  </si>
  <si>
    <t>小型自動車B(1001～1500㏄)</t>
  </si>
  <si>
    <t>小型自動車C(1501～2000㏄)</t>
  </si>
  <si>
    <t>普通自動車A(2001～3000㏄)</t>
  </si>
  <si>
    <t>輸入自動車B(2001～3000㏄)</t>
  </si>
  <si>
    <t>プラズマテレビ</t>
  </si>
  <si>
    <t>ＤＶＤレコーダー</t>
  </si>
  <si>
    <t>書斎･学習用机
(ﾗｲﾃｨﾝｸﾞﾃﾞｽｸを含む)</t>
  </si>
  <si>
    <t>　　　　　　（二人以上の世帯・全世帯・農林漁家世帯を含む）（平成14～18年）</t>
  </si>
  <si>
    <t>単位：支出＝円、係数＝％</t>
  </si>
  <si>
    <t>年　　別</t>
  </si>
  <si>
    <t>全　国</t>
  </si>
  <si>
    <t>平成18年</t>
  </si>
  <si>
    <t>　　　　　　（二人以上の世帯・全世帯・農林漁家世帯を含む）（平成18年）</t>
  </si>
  <si>
    <t>単位：支出＝円</t>
  </si>
  <si>
    <t>(歳)</t>
  </si>
  <si>
    <t>穀類</t>
  </si>
  <si>
    <t>魚介類</t>
  </si>
  <si>
    <t>肉類</t>
  </si>
  <si>
    <t>乳卵類</t>
  </si>
  <si>
    <t>野菜・海藻</t>
  </si>
  <si>
    <t>果物</t>
  </si>
  <si>
    <t>油脂・調味料</t>
  </si>
  <si>
    <t>菓子類</t>
  </si>
  <si>
    <t>調理食品</t>
  </si>
  <si>
    <t>飲料</t>
  </si>
  <si>
    <t>酒類</t>
  </si>
  <si>
    <t>外食</t>
  </si>
  <si>
    <t>家賃・地代</t>
  </si>
  <si>
    <t>光熱・水道</t>
  </si>
  <si>
    <t>電気代</t>
  </si>
  <si>
    <t>被服及び履物</t>
  </si>
  <si>
    <t>諸雑費</t>
  </si>
  <si>
    <t>　　　　　　（二人以上の世帯・勤労者世帯・農林漁家世帯を含む）（平成14～18年）</t>
  </si>
  <si>
    <t>単位：収入・所得＝円、性向・率・係数＝％</t>
  </si>
  <si>
    <t>　　「エンゲル係数」は消費支出に占める食料費の割合である。</t>
  </si>
  <si>
    <t>（２）１人当たり所得</t>
  </si>
  <si>
    <t>（３） 県内総生産勘定(生産側及び支出側）</t>
  </si>
  <si>
    <t>（４）経済活動別県内総生産(名目）</t>
  </si>
  <si>
    <t>（６）経済活動別県内総生産(デフレーター：連鎖方式)(平成12暦年=100）</t>
  </si>
  <si>
    <t>（７）県民所得及び県民可処分所得の分配</t>
  </si>
  <si>
    <t>（８）県内総生産(支出側、名目）</t>
  </si>
  <si>
    <t>（１） 国内総生産(支出側、名目）</t>
  </si>
  <si>
    <t>だいこん</t>
  </si>
  <si>
    <t>にんじん</t>
  </si>
  <si>
    <t>あずき</t>
  </si>
  <si>
    <t>干ししいたけ</t>
  </si>
  <si>
    <t>薄葉、並</t>
  </si>
  <si>
    <t>のり</t>
  </si>
  <si>
    <t>　　１帖</t>
  </si>
  <si>
    <t>わかめ</t>
  </si>
  <si>
    <t>養殖もの、塩蔵わかめ（湯通しもの）、並</t>
  </si>
  <si>
    <t>豆腐</t>
  </si>
  <si>
    <t>油揚げ</t>
  </si>
  <si>
    <t>薄揚げ</t>
  </si>
  <si>
    <t>こんにゃく</t>
  </si>
  <si>
    <t>板こんにゃく</t>
  </si>
  <si>
    <t>梅干し</t>
  </si>
  <si>
    <t>なし</t>
  </si>
  <si>
    <t>すいか</t>
  </si>
  <si>
    <t>いちご</t>
  </si>
  <si>
    <t>食用油</t>
  </si>
  <si>
    <t>　　１本</t>
  </si>
  <si>
    <t>マーガリン</t>
  </si>
  <si>
    <t>しょう油</t>
  </si>
  <si>
    <t>みそ</t>
  </si>
  <si>
    <t>　　１袋</t>
  </si>
  <si>
    <t>砂糖</t>
  </si>
  <si>
    <t>上白、袋入り（１㎏入り）</t>
  </si>
  <si>
    <t>ソース</t>
  </si>
  <si>
    <t>ビスケット</t>
  </si>
  <si>
    <t>あめ</t>
  </si>
  <si>
    <t>落花生</t>
  </si>
  <si>
    <t>バターピーナッツ</t>
  </si>
  <si>
    <t>ビール</t>
  </si>
  <si>
    <t>かけうどん</t>
  </si>
  <si>
    <t>並</t>
  </si>
  <si>
    <t>　　１杯</t>
  </si>
  <si>
    <t>中華そば</t>
  </si>
  <si>
    <t>ラーメン</t>
  </si>
  <si>
    <t>　　１人前</t>
  </si>
  <si>
    <t>親子どんぶり</t>
  </si>
  <si>
    <t>カレーライス</t>
  </si>
  <si>
    <t>　　１皿</t>
  </si>
  <si>
    <t>　　3.3㎡</t>
  </si>
  <si>
    <t>畳表取替費</t>
  </si>
  <si>
    <t>　　１枚</t>
  </si>
  <si>
    <t>大工手間代</t>
  </si>
  <si>
    <t>家屋修理手間代、常用１人分</t>
  </si>
  <si>
    <t>　　１日</t>
  </si>
  <si>
    <t>水道工事費</t>
  </si>
  <si>
    <t>　　１ｍ</t>
  </si>
  <si>
    <t>灯油</t>
  </si>
  <si>
    <t>白灯油、詰め替え売り、配達</t>
  </si>
  <si>
    <t>家事・家具用品</t>
  </si>
  <si>
    <t>タオル</t>
  </si>
  <si>
    <t>ティシュペーパー</t>
  </si>
  <si>
    <t>１パック</t>
  </si>
  <si>
    <t>台所用洗剤</t>
  </si>
  <si>
    <t>洗濯用洗剤</t>
  </si>
  <si>
    <t>　　１着</t>
  </si>
  <si>
    <t>ワイシャツ（長袖）</t>
  </si>
  <si>
    <t>子供シャツ</t>
  </si>
  <si>
    <t>毛糸</t>
  </si>
  <si>
    <t>男子靴下</t>
  </si>
  <si>
    <t>　　１足</t>
  </si>
  <si>
    <t>婦人ソックス</t>
  </si>
  <si>
    <t>男子靴</t>
  </si>
  <si>
    <t>婦人靴</t>
  </si>
  <si>
    <t>運動靴（大人用）</t>
  </si>
  <si>
    <t>洗濯代 (ワイシャツ）</t>
  </si>
  <si>
    <t>生理用ナプキン</t>
  </si>
  <si>
    <t>自動車ガソリン（ﾚｷﾞｭﾗｰ）</t>
  </si>
  <si>
    <t>通話料（回線使用料）</t>
  </si>
  <si>
    <t>フィルム</t>
  </si>
  <si>
    <t>　　１回</t>
  </si>
  <si>
    <t>理髪料</t>
  </si>
  <si>
    <t>パーマネント代</t>
  </si>
  <si>
    <t>歯磨き</t>
  </si>
  <si>
    <t>化粧水</t>
  </si>
  <si>
    <t>うるち米(単一品種,｢コシヒカリ｣以外)</t>
  </si>
  <si>
    <t>国内産、精米、単一品種（産地、産年が同一のもの）、袋入り(5Kg入り)、コシヒカリを除く</t>
  </si>
  <si>
    <t>１袋</t>
  </si>
  <si>
    <t>あずきあん入り、丸型、普通品</t>
  </si>
  <si>
    <t>１個</t>
  </si>
  <si>
    <t>　　１袋</t>
  </si>
  <si>
    <t>まがれい、丸（長さ約25～35㎝）※（山形市長さ約20cm、鶴岡市長さ20～24cm）</t>
  </si>
  <si>
    <t>まさば,丸(長さ約25～40cm)※（鶴岡市のみごまさば）</t>
  </si>
  <si>
    <t>油漬、きはだまぐろ、フレーク、内容量８０ｇ入り（シーチキンＬフレーク）</t>
  </si>
  <si>
    <t>ロースハム、JAS規格品・標準</t>
  </si>
  <si>
    <t>１本</t>
  </si>
  <si>
    <t>白色卵、Ｌサイズ、パック詰（１０個入り）　</t>
  </si>
  <si>
    <t>野　菜・海　藻</t>
  </si>
  <si>
    <t>こいも、土付き※（山形市のみ洗いいも）</t>
  </si>
  <si>
    <t>大粒</t>
  </si>
  <si>
    <t>調味梅干し、中粒、並</t>
  </si>
  <si>
    <t>たくあん漬</t>
  </si>
  <si>
    <t>本漬、中</t>
  </si>
  <si>
    <t>りんご（つがる又はジョナゴールド）</t>
  </si>
  <si>
    <t>幸水又は豊水、 1個300～350g（8月～10月）</t>
  </si>
  <si>
    <t>ネット系メロン（5月～8月）</t>
  </si>
  <si>
    <t>（1月～5月、12月）</t>
  </si>
  <si>
    <t>本醸造，こいくちしょうゆ，JAS規格（特級）、ポリ容器入り（１Ｌ入り）
「キッコーマンしょうゆ」又は｢ヤマサしょうゆ｣　</t>
  </si>
  <si>
    <t>米みそ、袋入り（１㎏入り）、並</t>
  </si>
  <si>
    <t>ウスターソース類（ウスターソース、中濃ソース又は濃厚ソース）
ＪＡＳ規格品（特級）、ポリ容器入り（500ｍℓ入り）</t>
  </si>
  <si>
    <t>箱入り（3枚パック×8袋入り）、「森永マリー」</t>
  </si>
  <si>
    <t>-</t>
  </si>
  <si>
    <t>緑茶（番茶）</t>
  </si>
  <si>
    <t>上※（山形市のみほうじ茶）</t>
  </si>
  <si>
    <t>緑茶（せん茶）</t>
  </si>
  <si>
    <t>すし(外食)（にぎりずし）</t>
  </si>
  <si>
    <t>家賃（民営借家）</t>
  </si>
  <si>
    <t>民営家賃</t>
  </si>
  <si>
    <t>プロパンガス（従量料金）</t>
  </si>
  <si>
    <t>一般家庭用、二部料金制、従量料金</t>
  </si>
  <si>
    <t>綿100％、無地、長さ80～90cm、重さ90～110ｇ、普通品　</t>
  </si>
  <si>
    <t>背広服（秋冬物）</t>
  </si>
  <si>
    <t>ｼﾝｸﾞﾙ上下、並型、総裏、〔表地〕ｳｰｽﾃｯﾄﾞ（毛100％）、〔裏地〕ポリエステル
100%、〔サイズ〕Å体型(A4～A6)、中級品（1月～3月、9月～12月）</t>
  </si>
  <si>
    <t>男子ズボン（秋冬物）</t>
  </si>
  <si>
    <t>スカート（秋冬物）</t>
  </si>
  <si>
    <t>〔素材〕「毛100％」又は「毛50％以上・化学繊維混用」，〔サイズ〕Ｗ64～70ｃｍ，中級品</t>
  </si>
  <si>
    <t>　　１枚</t>
  </si>
  <si>
    <t>シングルカフス、ブロード、ポリエステル・綿混紡、白、標準タイプ、普通品</t>
  </si>
  <si>
    <t>男子シャツ（半袖）</t>
  </si>
  <si>
    <t>男子シャツ（長袖）</t>
  </si>
  <si>
    <t>男児用、半袖、メリヤス、綿100％、[サイズ]120又は130、2枚入り、白、普通品、
特殊加工は除く　※（鶴岡市のみ抗菌防臭加工）</t>
  </si>
  <si>
    <t>１玉</t>
  </si>
  <si>
    <t>綿・化学繊維混用、無地、[サイズ]25㎝、普通品</t>
  </si>
  <si>
    <t>「化学繊維混用」又は「綿・化学繊維混用」、無地、[サイズ]23㎝、普通品</t>
  </si>
  <si>
    <t>履　　物　　類</t>
  </si>
  <si>
    <t>短靴、黒、[甲]牛革、[底]「合成ゴム」又は「ウレタン」、［底の製法］張り付け
［サイズ］25～26㎝、中級品　</t>
  </si>
  <si>
    <t>パンプス、[甲]牛革、[底]合成ゴム、［底の製法］張り付け、［サイズ］23～24㎝
中級品</t>
  </si>
  <si>
    <t>スニーカー、〔甲〕 「合成繊維」、 「合成皮革」又は「合成繊維・
合成皮革」、 〔底〕 「ゴム底」又は「合成底」、〔ﾀｲﾌﾟ〕「ひも」、サイズ24～27cm 中級品</t>
  </si>
  <si>
    <t>-</t>
  </si>
  <si>
    <t>運動靴(ジュニア用）</t>
  </si>
  <si>
    <t>ｽﾆｰｶｰ、〔甲〕「合成繊維」、「合成皮革｣又は「合成繊維・合成皮革」、〔底〕 「ｺﾞﾑ底」又は「合成底」、〔ﾀｲﾌﾟ〕「ひも」、「ﾏｼﾞｯｸﾃｰﾌﾟ」又は「ひも・ﾏｼﾞｯｸﾃｰﾌﾟ」、20～22cm、中級品</t>
  </si>
  <si>
    <t>洗濯代（背広服上下）</t>
  </si>
  <si>
    <t>ビタミン剤（ビタミン含有保健剤）</t>
  </si>
  <si>
    <t>錠剤、瓶入り（60錠入り）、 ｢新キューピーコーワゴールド」</t>
  </si>
  <si>
    <t>タクシー代（初乗運賃）</t>
  </si>
  <si>
    <t>距離制運賃、初乗運賃、小型車又は中型車</t>
  </si>
  <si>
    <t>１回</t>
  </si>
  <si>
    <t>タクシー代（加算運賃）</t>
  </si>
  <si>
    <t>距離制運賃、加算運賃、小型車又は中型車</t>
  </si>
  <si>
    <t>現金売り、レギュラーガソリン</t>
  </si>
  <si>
    <t>入浴料（大人）</t>
  </si>
  <si>
    <t>練り歯磨き、ﾗﾐﾈｰﾄﾁｭｰﾌﾞ入り（160g入り）、「デンターaminoライオン」
（ウインターグリーンを除く）</t>
  </si>
  <si>
    <t>資料：総務省統計局「小売物価統計調査年報」</t>
  </si>
  <si>
    <t xml:space="preserve">  項      目      別</t>
  </si>
  <si>
    <t>ウェイト</t>
  </si>
  <si>
    <t>１月</t>
  </si>
  <si>
    <t>２月</t>
  </si>
  <si>
    <t>３月</t>
  </si>
  <si>
    <t>４月</t>
  </si>
  <si>
    <t>５月</t>
  </si>
  <si>
    <t>６月</t>
  </si>
  <si>
    <t>７月</t>
  </si>
  <si>
    <t>８月</t>
  </si>
  <si>
    <t>９月</t>
  </si>
  <si>
    <t>山               形               県</t>
  </si>
  <si>
    <t>総合</t>
  </si>
  <si>
    <t>食料</t>
  </si>
  <si>
    <t>穀類</t>
  </si>
  <si>
    <t>魚介類</t>
  </si>
  <si>
    <t>肉類</t>
  </si>
  <si>
    <t>乳卵類</t>
  </si>
  <si>
    <t>野菜・海藻</t>
  </si>
  <si>
    <t>果物</t>
  </si>
  <si>
    <t>油脂・調味料</t>
  </si>
  <si>
    <t>菓子類</t>
  </si>
  <si>
    <t>調理食品</t>
  </si>
  <si>
    <t>飲料</t>
  </si>
  <si>
    <t>酒類</t>
  </si>
  <si>
    <t>外食</t>
  </si>
  <si>
    <t>住居</t>
  </si>
  <si>
    <t>家賃</t>
  </si>
  <si>
    <t>設備修繕・維持</t>
  </si>
  <si>
    <t>光熱・水道</t>
  </si>
  <si>
    <t>電気代</t>
  </si>
  <si>
    <t>ガス代</t>
  </si>
  <si>
    <t>他の光熱</t>
  </si>
  <si>
    <t>上下水道料</t>
  </si>
  <si>
    <t>家具・家事用品</t>
  </si>
  <si>
    <t>家庭用耐久財</t>
  </si>
  <si>
    <t>室内装備品</t>
  </si>
  <si>
    <t>寝具類</t>
  </si>
  <si>
    <t>家事雑貨</t>
  </si>
  <si>
    <t>家事用消耗品</t>
  </si>
  <si>
    <t>家事サービス</t>
  </si>
  <si>
    <t>被服及び履物</t>
  </si>
  <si>
    <t>衣料</t>
  </si>
  <si>
    <t>履物類</t>
  </si>
  <si>
    <t>他の被服類</t>
  </si>
  <si>
    <t>保健医療</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</si>
  <si>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</si>
  <si>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</si>
  <si>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</si>
  <si>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</si>
  <si>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</si>
  <si>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</si>
  <si>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</si>
  <si>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</si>
  <si>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</si>
  <si>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</si>
  <si>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</si>
  <si>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</si>
  <si>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</si>
  <si>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</si>
  <si>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教養娯楽サービス</t>
  </si>
  <si>
    <t>諸雑費</t>
  </si>
  <si>
    <t>理美容サービス</t>
  </si>
  <si>
    <t>理美容用品</t>
  </si>
  <si>
    <t>身の回り用品</t>
  </si>
  <si>
    <t>たばこ</t>
  </si>
  <si>
    <t>生鮮食品を除く総合</t>
  </si>
  <si>
    <t>項     目     別</t>
  </si>
  <si>
    <t>山               形               市</t>
  </si>
  <si>
    <t>※生鮮食品を除く総合</t>
  </si>
  <si>
    <t>米               沢               市</t>
  </si>
  <si>
    <t>鶴               岡               市</t>
  </si>
  <si>
    <t>酒               田               市</t>
  </si>
  <si>
    <t>新               庄               市</t>
  </si>
  <si>
    <t>被服関連サービス</t>
  </si>
  <si>
    <t>書籍・他の印刷物</t>
  </si>
  <si>
    <t>他の諸雑費</t>
  </si>
  <si>
    <t>山形県</t>
  </si>
  <si>
    <t>システムキッチン</t>
  </si>
  <si>
    <t>269</t>
  </si>
  <si>
    <t>太陽熱温水器</t>
  </si>
  <si>
    <t>462</t>
  </si>
  <si>
    <t>洗髪洗面化粧台</t>
  </si>
  <si>
    <t>温水洗浄便座</t>
  </si>
  <si>
    <t>220</t>
  </si>
  <si>
    <t>905</t>
  </si>
  <si>
    <t>926</t>
  </si>
  <si>
    <t>電気冷蔵庫</t>
  </si>
  <si>
    <t>679</t>
  </si>
  <si>
    <t>689</t>
  </si>
  <si>
    <t>電気掃除機</t>
  </si>
  <si>
    <t>電気洗濯機</t>
  </si>
  <si>
    <t>電動ミシン</t>
  </si>
  <si>
    <t>830</t>
  </si>
  <si>
    <t>ルームエアコン</t>
  </si>
  <si>
    <t>752</t>
  </si>
  <si>
    <t>730</t>
  </si>
  <si>
    <t>茶だんす･食器戸棚</t>
  </si>
  <si>
    <t>サイドボード･リビングボード</t>
  </si>
  <si>
    <t>701</t>
  </si>
  <si>
    <t>73</t>
  </si>
  <si>
    <t>283</t>
  </si>
  <si>
    <t>727</t>
  </si>
  <si>
    <t>自動車</t>
  </si>
  <si>
    <t>687</t>
  </si>
  <si>
    <t>92</t>
  </si>
  <si>
    <t>396</t>
  </si>
  <si>
    <t>586</t>
  </si>
  <si>
    <t>175</t>
  </si>
  <si>
    <t>19</t>
  </si>
  <si>
    <t>510</t>
  </si>
  <si>
    <t>18</t>
  </si>
  <si>
    <t>3</t>
  </si>
  <si>
    <t>4</t>
  </si>
  <si>
    <t>16</t>
  </si>
  <si>
    <t>8</t>
  </si>
  <si>
    <t>オートバイ・スクータ</t>
  </si>
  <si>
    <t>367</t>
  </si>
  <si>
    <t>98</t>
  </si>
  <si>
    <t>カラーテレビ</t>
  </si>
  <si>
    <t>408</t>
  </si>
  <si>
    <t>ビデオテープレコーダー</t>
  </si>
  <si>
    <t>946</t>
  </si>
  <si>
    <t>パソコン</t>
  </si>
  <si>
    <t>185</t>
  </si>
  <si>
    <t>カメラ</t>
  </si>
  <si>
    <t>342</t>
  </si>
  <si>
    <t>ピアノ</t>
  </si>
  <si>
    <t>181</t>
  </si>
  <si>
    <t>311</t>
  </si>
  <si>
    <t>単位：数量＝台、率＝％</t>
  </si>
  <si>
    <t>耐久消費財品目別</t>
  </si>
  <si>
    <t xml:space="preserve">所有数量 </t>
  </si>
  <si>
    <t>普及率</t>
  </si>
  <si>
    <t>所有数量</t>
  </si>
  <si>
    <t>平成</t>
  </si>
  <si>
    <t>増減率</t>
  </si>
  <si>
    <t>平成
11年</t>
  </si>
  <si>
    <t>平成
６年</t>
  </si>
  <si>
    <t>16年</t>
  </si>
  <si>
    <t>11年</t>
  </si>
  <si>
    <t>６年</t>
  </si>
  <si>
    <t>16年/11年</t>
  </si>
  <si>
    <t>全国順位</t>
  </si>
  <si>
    <t>給湯器(ｶﾞｽ瞬間湯沸器を除く)</t>
  </si>
  <si>
    <t>電子ﾚﾝｼﾞ(電子ｵｰﾌﾞﾝﾚﾝｼﾞを含む)</t>
  </si>
  <si>
    <t>自動炊飯器（遠赤釜ＩＨ型）</t>
  </si>
  <si>
    <t>内容積300ℓ未満</t>
  </si>
  <si>
    <t>内容積300ℓ以上</t>
  </si>
  <si>
    <t>食器洗い機</t>
  </si>
  <si>
    <t>電気ごたつ(家具調)</t>
  </si>
  <si>
    <t>和だんす(作り付けを除く)</t>
  </si>
  <si>
    <t>洋服だんす(作り付けを除く)</t>
  </si>
  <si>
    <t>整理だんす(作り付けを除く)</t>
  </si>
  <si>
    <t>食堂ｾｯﾄ(食卓と椅子のｾｯﾄ)</t>
  </si>
  <si>
    <t>ユニット家具
(購入価格が20万円以上)</t>
  </si>
  <si>
    <t>応接セット(3点セット以上)</t>
  </si>
  <si>
    <t>応接用座卓(食卓を除く)</t>
  </si>
  <si>
    <t>じゅうたん(5万円以上のもの)</t>
  </si>
  <si>
    <t>軽自動車(660㏄以下)</t>
  </si>
  <si>
    <t>普通自動車B(3001㏄以上)</t>
  </si>
  <si>
    <t>(再掲)新車で購入（国産）</t>
  </si>
  <si>
    <t>(再掲)中古車で購入（国産）</t>
  </si>
  <si>
    <t>輸入自動車A(2000㏄以下)</t>
  </si>
  <si>
    <t>輸入自動車C(3001㏄以上)</t>
  </si>
  <si>
    <t>(再掲)新車で購入（輸入）</t>
  </si>
  <si>
    <t>(再掲)中古車で購入（輸入）</t>
  </si>
  <si>
    <t>携帯電話(ＰＨＳを含む)</t>
  </si>
  <si>
    <t>ファクシミリ(コピー付を含む)</t>
  </si>
  <si>
    <t>液晶テレビ</t>
  </si>
  <si>
    <t>29インチ未満</t>
  </si>
  <si>
    <t>29インチ以上</t>
  </si>
  <si>
    <t>ステレオセット又はＣＤ・ＭＤ
ラジオカセット</t>
  </si>
  <si>
    <t>ビデオカメラ(デジタルを含む)</t>
  </si>
  <si>
    <t>ゴルフ用具一式
(ハーフセットも含む)</t>
  </si>
  <si>
    <t>注：１）食器洗い機とＤＶＤレコーダーは、平成1６年新規調査のため、増減率は算出できない。</t>
  </si>
  <si>
    <t xml:space="preserve">    ２）プラズマテレビと液晶テレビは平成１１年、平成６年はカラーテレビに含めて調査していたが、平成1６年はこれらを別々の品目として</t>
  </si>
  <si>
    <t xml:space="preserve">    　　調査しているため、増減率は算出していない。</t>
  </si>
  <si>
    <t xml:space="preserve">    ３）ステレオセット又はＣＤ・ＭＤラジオカセットは平成１１年、平成６年はステレオセットとＣＤ・ＭＤラジオカセットを別々の品目と</t>
  </si>
  <si>
    <t xml:space="preserve">    　　して調査しているため、普及率は算出していない。</t>
  </si>
  <si>
    <t>資料：総務省統計局「全国消費実態調査報告」</t>
  </si>
  <si>
    <t>年次</t>
  </si>
  <si>
    <t>貯蓄現在高</t>
  </si>
  <si>
    <t>年間収入</t>
  </si>
  <si>
    <t>貯蓄年収比</t>
  </si>
  <si>
    <t>全国</t>
  </si>
  <si>
    <t>平成６年</t>
  </si>
  <si>
    <t>注：二人以上の一般世帯。</t>
  </si>
  <si>
    <t>11月末日現在  単位：千円、％</t>
  </si>
  <si>
    <t>全世帯</t>
  </si>
  <si>
    <t>勤労者世帯</t>
  </si>
  <si>
    <t>平成11年</t>
  </si>
  <si>
    <t>平成16年</t>
  </si>
  <si>
    <t>資料：総務省統計局「全国消費実態調査報告」</t>
  </si>
  <si>
    <t>（全世帯）</t>
  </si>
  <si>
    <t>通貨性預貯金</t>
  </si>
  <si>
    <t>定期性預貯金</t>
  </si>
  <si>
    <t>金投資口座
金貯蓄口座</t>
  </si>
  <si>
    <t>生命保険など</t>
  </si>
  <si>
    <t>有価証券</t>
  </si>
  <si>
    <t>金融機関外</t>
  </si>
  <si>
    <t>（勤労者世帯）</t>
  </si>
  <si>
    <t>注：二人以上の一般世帯</t>
  </si>
  <si>
    <t>11月末日現在  単位：千円</t>
  </si>
  <si>
    <t>平成11年</t>
  </si>
  <si>
    <t>平成16年</t>
  </si>
  <si>
    <t>-</t>
  </si>
  <si>
    <t>11月末日現在　　単位：千円、％</t>
  </si>
  <si>
    <t>全　　　世　　　帯</t>
  </si>
  <si>
    <t>勤　　労　　者　　世　　帯</t>
  </si>
  <si>
    <t>負債現在高</t>
  </si>
  <si>
    <t>負債年収比</t>
  </si>
  <si>
    <t>住宅・土地のた
めの負債現在高</t>
  </si>
  <si>
    <t>住宅・土地のた          めの負債現在高</t>
  </si>
  <si>
    <t>平成11年</t>
  </si>
  <si>
    <t>平成16年</t>
  </si>
  <si>
    <t>項目</t>
  </si>
  <si>
    <t>青森市</t>
  </si>
  <si>
    <t>盛岡市</t>
  </si>
  <si>
    <t>仙台市</t>
  </si>
  <si>
    <t>秋田市</t>
  </si>
  <si>
    <t>福島市</t>
  </si>
  <si>
    <t>集計世帯数</t>
  </si>
  <si>
    <t>平成14年</t>
  </si>
  <si>
    <t>平成15年</t>
  </si>
  <si>
    <t>平成16年</t>
  </si>
  <si>
    <t>平成17年</t>
  </si>
  <si>
    <t>世帯人員</t>
  </si>
  <si>
    <t>東　北</t>
  </si>
  <si>
    <t>消費支出</t>
  </si>
  <si>
    <t>エンゲル係数</t>
  </si>
  <si>
    <t>注：家計調査は標本調査であり、標本数が少ない場合は、誤差が大きいので利用上注意を要する。</t>
  </si>
  <si>
    <t>資料：総務省統計局「家計調査年報」</t>
  </si>
  <si>
    <t>(人)</t>
  </si>
  <si>
    <t>有業人員</t>
  </si>
  <si>
    <t>世帯主の年齢</t>
  </si>
  <si>
    <t>消費支出</t>
  </si>
  <si>
    <t>交通通信</t>
  </si>
  <si>
    <t>その他の消費支出</t>
  </si>
  <si>
    <t>エンゲル係数</t>
  </si>
  <si>
    <t>(％)</t>
  </si>
  <si>
    <t>注：家計調査は標本調査であり、標本数が少ない場合は、誤差が大きいので利用上注意を要する。</t>
  </si>
  <si>
    <t>年別</t>
  </si>
  <si>
    <t>実収入</t>
  </si>
  <si>
    <t>可処分所得</t>
  </si>
  <si>
    <t>平均消費性向</t>
  </si>
  <si>
    <t>平均貯蓄率</t>
  </si>
  <si>
    <t>項          目          別</t>
  </si>
  <si>
    <t>(歳)</t>
  </si>
  <si>
    <t>収入総額</t>
  </si>
  <si>
    <t>経常収入</t>
  </si>
  <si>
    <t>勤め先収入</t>
  </si>
  <si>
    <t>世帯主収入</t>
  </si>
  <si>
    <t>定期収入</t>
  </si>
  <si>
    <t>臨時収入</t>
  </si>
  <si>
    <t>賞与</t>
  </si>
  <si>
    <t>一括払購入借入金</t>
  </si>
  <si>
    <t>繰入金</t>
  </si>
  <si>
    <t>支出総額</t>
  </si>
  <si>
    <t>実支出</t>
  </si>
  <si>
    <t>家賃地代</t>
  </si>
  <si>
    <t>非消費支出</t>
  </si>
  <si>
    <t>社会保険料</t>
  </si>
  <si>
    <t>実支出以外の支出</t>
  </si>
  <si>
    <t>預貯金</t>
  </si>
  <si>
    <t>保険掛金</t>
  </si>
  <si>
    <t>繰越金</t>
  </si>
  <si>
    <t>現物総額</t>
  </si>
  <si>
    <t>黒字</t>
  </si>
  <si>
    <t>黒字率</t>
  </si>
  <si>
    <t>世帯主の配偶者の収入</t>
  </si>
  <si>
    <t>保健医療</t>
  </si>
  <si>
    <t>直接税</t>
  </si>
  <si>
    <t>土地家屋借金返済</t>
  </si>
  <si>
    <t>分割払購入借入金返済</t>
  </si>
  <si>
    <t>一括払購入借入金返済</t>
  </si>
  <si>
    <t>　　　　　　（二人以上の世帯・勤労者世帯・農林漁家世帯を含む）（平成18年）</t>
  </si>
  <si>
    <t>単位：円</t>
  </si>
  <si>
    <t>東　北</t>
  </si>
  <si>
    <t>全　国</t>
  </si>
  <si>
    <t>(人)</t>
  </si>
  <si>
    <t>事業・内職収入</t>
  </si>
  <si>
    <t>他の経常収入</t>
  </si>
  <si>
    <t>財産収入</t>
  </si>
  <si>
    <t>社会保障給付</t>
  </si>
  <si>
    <t xml:space="preserve">仕送り金 </t>
  </si>
  <si>
    <t>特別収入</t>
  </si>
  <si>
    <t>実収入以外の収入</t>
  </si>
  <si>
    <t>預貯金引出</t>
  </si>
  <si>
    <t>保険取金</t>
  </si>
  <si>
    <t>土地家屋借入金</t>
  </si>
  <si>
    <t>他の借入金</t>
  </si>
  <si>
    <t>分割払購入借入金</t>
  </si>
  <si>
    <t>（２）１人当たり所得</t>
  </si>
  <si>
    <t>区分</t>
  </si>
  <si>
    <t>対前年度増加率</t>
  </si>
  <si>
    <t>対全国比</t>
  </si>
  <si>
    <t>平成15年度</t>
  </si>
  <si>
    <t>平成16年度</t>
  </si>
  <si>
    <t>平成17年度</t>
  </si>
  <si>
    <t>１人当たり県民所得</t>
  </si>
  <si>
    <t>１人当たり国民所得</t>
  </si>
  <si>
    <t>-</t>
  </si>
  <si>
    <t>(控除)補助金</t>
  </si>
  <si>
    <t>(控除)財貨サービスの移入</t>
  </si>
  <si>
    <t>資料：県統計企画課「県民経済計算」（平成17年度）　(4)～(8)についても同じ</t>
  </si>
  <si>
    <t>区分</t>
  </si>
  <si>
    <t>実数</t>
  </si>
  <si>
    <t>構成比</t>
  </si>
  <si>
    <t>平成15年度</t>
  </si>
  <si>
    <t>平成16年度</t>
  </si>
  <si>
    <t>平成17年度</t>
  </si>
  <si>
    <t>(1)</t>
  </si>
  <si>
    <t>① 農                業</t>
  </si>
  <si>
    <t>② 林                業</t>
  </si>
  <si>
    <t>③ 水       産       業</t>
  </si>
  <si>
    <t>(2)</t>
  </si>
  <si>
    <t>(3)</t>
  </si>
  <si>
    <t>(4)</t>
  </si>
  <si>
    <t>(5)</t>
  </si>
  <si>
    <t>(6)</t>
  </si>
  <si>
    <t>(7)</t>
  </si>
  <si>
    <t>(8)</t>
  </si>
  <si>
    <t>(9)</t>
  </si>
  <si>
    <t>(10)</t>
  </si>
  <si>
    <t>(1)</t>
  </si>
  <si>
    <t>(2)</t>
  </si>
  <si>
    <t>(3)</t>
  </si>
  <si>
    <t>３ 対家計民間非営利
  サービス生産者</t>
  </si>
  <si>
    <t>４　小　　    　 計(1+2+3)</t>
  </si>
  <si>
    <t>５ 輸入品に課される税・関税</t>
  </si>
  <si>
    <t>６(控除)総資本形成に係る消費税</t>
  </si>
  <si>
    <t>７ (控除)帰属利子</t>
  </si>
  <si>
    <t>再掲</t>
  </si>
  <si>
    <t xml:space="preserve"> 　第一次産業　1(1)</t>
  </si>
  <si>
    <t xml:space="preserve"> 　第二次産業　1(2)～(4)</t>
  </si>
  <si>
    <t xml:space="preserve"> 　第三次産業　1(5)～(10)、2、3</t>
  </si>
  <si>
    <t>注：1)第三次産業には、政府サービス生産者・対家計民間非営利サービス生産者を含む。</t>
  </si>
  <si>
    <t>単位：実数＝百万円、率＝％</t>
  </si>
  <si>
    <t>区分</t>
  </si>
  <si>
    <t>実数</t>
  </si>
  <si>
    <t>平成15年度</t>
  </si>
  <si>
    <t>平成16年度</t>
  </si>
  <si>
    <t>平成17年度</t>
  </si>
  <si>
    <t>計（1+2+3）</t>
  </si>
  <si>
    <r>
      <t>６</t>
    </r>
    <r>
      <rPr>
        <sz val="10"/>
        <rFont val="ＭＳ Ｐ明朝"/>
        <family val="1"/>
      </rPr>
      <t>（控除）総資本形成に係る消費税</t>
    </r>
  </si>
  <si>
    <t>-</t>
  </si>
  <si>
    <t>　第一次産業　1(1)</t>
  </si>
  <si>
    <t>　第二次産業　1(2)～(4)</t>
  </si>
  <si>
    <r>
      <t>　第三次産業</t>
    </r>
    <r>
      <rPr>
        <sz val="9"/>
        <rFont val="ＭＳ 明朝"/>
        <family val="1"/>
      </rPr>
      <t>　1(5)～(10)、2、3</t>
    </r>
  </si>
  <si>
    <t>注：連鎖方式では加法整合性がないため開差項目を設けている。また、四捨五入の関係で内訳と合計が一致しない場合がある。</t>
  </si>
  <si>
    <t>単位：率＝％</t>
  </si>
  <si>
    <t>平成15年度</t>
  </si>
  <si>
    <t>平成16年度</t>
  </si>
  <si>
    <t>平成17年度</t>
  </si>
  <si>
    <t>計（1+2+3）</t>
  </si>
  <si>
    <r>
      <t>６</t>
    </r>
    <r>
      <rPr>
        <sz val="10"/>
        <rFont val="ＭＳ Ｐ明朝"/>
        <family val="1"/>
      </rPr>
      <t>（控除）総資本形成に係る消費税</t>
    </r>
  </si>
  <si>
    <t>④　賃   貸   料   （  受   取  ）</t>
  </si>
  <si>
    <t>３．企業所得（法人企業の分配所得受払後）</t>
  </si>
  <si>
    <t>５．生産・輸入品に課される税（控除）補助金</t>
  </si>
  <si>
    <t>　　ａ  食                   料                    費</t>
  </si>
  <si>
    <t>　　ｂ　住                   居                    費</t>
  </si>
  <si>
    <t>　　　（ａ）  家                                     賃</t>
  </si>
  <si>
    <t>　　　（ｂ） そ               の                    他</t>
  </si>
  <si>
    <t>　　ｃ　光       熱     ・     水       道       費</t>
  </si>
  <si>
    <t>　　ｄ　家      具   ・  家    事    用    品  費</t>
  </si>
  <si>
    <t>　　ｅ　被     服     及    び    履    物    費</t>
  </si>
  <si>
    <t>　　ｆ　保        健         医        療        費</t>
  </si>
  <si>
    <t>　　ｇ　交       通     ・     通       信       費</t>
  </si>
  <si>
    <t>　　ｈ　教                  育                     費</t>
  </si>
  <si>
    <t>　　ｉ　教        養        娯         楽        費</t>
  </si>
  <si>
    <t>　　ｊ　そ   の   他    の   消    費    支   出</t>
  </si>
  <si>
    <t>（２）対    家    計    民    間    非   営   利
　　 団    体    最    終   消    費    支   出</t>
  </si>
  <si>
    <t>政府最終消費支出</t>
  </si>
  <si>
    <t xml:space="preserve">     ａ 民                                          間</t>
  </si>
  <si>
    <t xml:space="preserve">  　　　（ａ）住                                    宅</t>
  </si>
  <si>
    <t xml:space="preserve">  　　　（ｂ）企         業           設          備</t>
  </si>
  <si>
    <t xml:space="preserve">     ｂ 公                                          的</t>
  </si>
  <si>
    <t>　  　　（ａ）住                                    宅</t>
  </si>
  <si>
    <t>　  　　（ｂ）企         業           設          備</t>
  </si>
  <si>
    <t xml:space="preserve">  　　　（ｃ）一         般           政          府</t>
  </si>
  <si>
    <t xml:space="preserve">  　　　（ａ）民           間          企         業</t>
  </si>
  <si>
    <t>　　　（ｂ） 公  的 （ 公的企業 ・ 一般政府 ）</t>
  </si>
  <si>
    <t>財貨サービスの移出入（純）・統計上の不突合</t>
  </si>
  <si>
    <t>(1)財貨・サービスの移出</t>
  </si>
  <si>
    <t>(2)（控除）財貨・サービスの移入</t>
  </si>
  <si>
    <t>(3)統計上の不突合</t>
  </si>
  <si>
    <t>県内総支出(1+2+3+4)</t>
  </si>
  <si>
    <t>６．</t>
  </si>
  <si>
    <t>７．</t>
  </si>
  <si>
    <t>実額</t>
  </si>
  <si>
    <t>構成比</t>
  </si>
  <si>
    <t>対前年度増加率</t>
  </si>
  <si>
    <t>平成15年度</t>
  </si>
  <si>
    <t>平成16年度</t>
  </si>
  <si>
    <t>平成17年度</t>
  </si>
  <si>
    <t>　(1)家計最終消費支出</t>
  </si>
  <si>
    <r>
      <t>　(2)</t>
    </r>
    <r>
      <rPr>
        <sz val="8"/>
        <rFont val="ＭＳ Ｐ明朝"/>
        <family val="1"/>
      </rPr>
      <t>対家計民間非営利団体最終消費支出</t>
    </r>
  </si>
  <si>
    <t>総資本形成</t>
  </si>
  <si>
    <t>資料：内閣府「国民経済計算年報（平成19年版）」</t>
  </si>
  <si>
    <t>（２） 国内総生産（支出側、実質：連鎖方式）（平成12暦年連鎖価格）</t>
  </si>
  <si>
    <t>資料：内閣府「国民経済計算年報（平成19年版）」</t>
  </si>
  <si>
    <t>区分</t>
  </si>
  <si>
    <t>実額</t>
  </si>
  <si>
    <t>構成比</t>
  </si>
  <si>
    <t>対前年度増加率</t>
  </si>
  <si>
    <t>平成15年度</t>
  </si>
  <si>
    <t>平成16年度</t>
  </si>
  <si>
    <t>平成17年度</t>
  </si>
  <si>
    <t>(1)</t>
  </si>
  <si>
    <t>ａ．利子</t>
  </si>
  <si>
    <t>ｂ．法人企業の分配所得（受取）</t>
  </si>
  <si>
    <t>ｃ．保険契約者に帰属する財産所得（受取）</t>
  </si>
  <si>
    <t>ｄ．賃貸料</t>
  </si>
  <si>
    <t>ｂ．配当（受取）</t>
  </si>
  <si>
    <t>ｄ．賃貸料（受取）</t>
  </si>
  <si>
    <t>４．国民所得（１＋２＋３）</t>
  </si>
  <si>
    <t>資料：内閣府「国民経済計算年報（平成19年版）」</t>
  </si>
  <si>
    <t>（１）市町村内総生産（平成15～17年度）</t>
  </si>
  <si>
    <t xml:space="preserve">実数 </t>
  </si>
  <si>
    <t xml:space="preserve">構成比 </t>
  </si>
  <si>
    <t>増加率</t>
  </si>
  <si>
    <t>平成15年度</t>
  </si>
  <si>
    <t>平成16年度</t>
  </si>
  <si>
    <t>平成17年度</t>
  </si>
  <si>
    <t>資料：県統計企画課「市町村民経済計算」（平成17年度）</t>
  </si>
  <si>
    <t>（２）経済活動別市町村内総生産（実数） （平成17年度）</t>
  </si>
  <si>
    <t>単位：百万円</t>
  </si>
  <si>
    <t>２ 政　府
  サービス
  生 産 者</t>
  </si>
  <si>
    <r>
      <t>３</t>
    </r>
    <r>
      <rPr>
        <sz val="9"/>
        <rFont val="ＭＳ Ｐ明朝"/>
        <family val="1"/>
      </rPr>
      <t>対家計民間
   非営利サー
   ビス生産者</t>
    </r>
  </si>
  <si>
    <t>４小   計</t>
  </si>
  <si>
    <r>
      <t>６</t>
    </r>
    <r>
      <rPr>
        <sz val="10"/>
        <rFont val="ＭＳ Ｐ明朝"/>
        <family val="1"/>
      </rPr>
      <t xml:space="preserve"> </t>
    </r>
    <r>
      <rPr>
        <sz val="9"/>
        <rFont val="ＭＳ Ｐ明朝"/>
        <family val="1"/>
      </rPr>
      <t>(控除)
   総資本形
   成に係る
   消費税</t>
    </r>
  </si>
  <si>
    <t>８市町村内
総生産</t>
  </si>
  <si>
    <t>(5)電気･ガス･水道業</t>
  </si>
  <si>
    <t>(6)卸･
小売業</t>
  </si>
  <si>
    <r>
      <t>(8)</t>
    </r>
    <r>
      <rPr>
        <sz val="8"/>
        <rFont val="ＭＳ Ｐ明朝"/>
        <family val="1"/>
      </rPr>
      <t>不動産業</t>
    </r>
  </si>
  <si>
    <t>(9)運輸･
通信業</t>
  </si>
  <si>
    <t>①農業</t>
  </si>
  <si>
    <t>②林業</t>
  </si>
  <si>
    <t>③水産業</t>
  </si>
  <si>
    <t>市町村計</t>
  </si>
  <si>
    <t>中山町</t>
  </si>
  <si>
    <t>（３）市町村民所得（平成17年度）</t>
  </si>
  <si>
    <t>単位：百万円</t>
  </si>
  <si>
    <t>４市町村民所得</t>
  </si>
  <si>
    <t>(2)雇主の
社会負担</t>
  </si>
  <si>
    <t>(2)家計</t>
  </si>
  <si>
    <t>(1)民間企業</t>
  </si>
  <si>
    <t>（４）市町村民所得の推移（平成15～17年度）</t>
  </si>
  <si>
    <t>（５）一人当たり市町村民所得（平成15～17年度）</t>
  </si>
  <si>
    <t>01</t>
  </si>
  <si>
    <t>02</t>
  </si>
  <si>
    <t>石油・
石炭製品</t>
  </si>
  <si>
    <t>窯業・
土石製品</t>
  </si>
  <si>
    <t>電力・ガス・熱供給</t>
  </si>
  <si>
    <t>水道・
廃棄物処理</t>
  </si>
  <si>
    <t>民間消費
支出</t>
  </si>
  <si>
    <t>一般政府
消費支出</t>
  </si>
  <si>
    <t>　　１．県内生産額（ヨコ計） ＝ 中間需要 ＋ 最終需要 － 移輸入 ＝ 中間投入 ＋ 付加価値 ＝ 県内生産額（タテ計）</t>
  </si>
  <si>
    <t>　　３．中間投入 ＝ 中間需要　　　のため、</t>
  </si>
  <si>
    <t>投入という。他の２つは、最終需要部門と粗付加価値部門で、あわせて外生部門という。</t>
  </si>
  <si>
    <t>　　　　　粗付加価値部門計（総生産） ＝ 最終需要計 － 移輸入 ＝ 最終需要部門計（総支出）</t>
  </si>
  <si>
    <t>　表を横に見ていくと、表側の各産業がその生産物を表頭のどの部門にどのように販売したかが理解できる。表を縦に見ていくと、</t>
  </si>
  <si>
    <t>度ないし移輸入依存度を知ることができる。また、３式からは原材料費を除いた総生産の規模と要素所得の内訳、総支出の用途</t>
  </si>
  <si>
    <t>別構成を知ることができる。</t>
  </si>
  <si>
    <t>（１）所得総額</t>
  </si>
  <si>
    <t>固定資本減耗</t>
  </si>
  <si>
    <t>民間最終消費支出</t>
  </si>
  <si>
    <t>政府最終消費支出</t>
  </si>
  <si>
    <t>県内総固定資本形成</t>
  </si>
  <si>
    <t>在庫品増加</t>
  </si>
  <si>
    <t>財貨サービスの移出</t>
  </si>
  <si>
    <t>統計上の不突合</t>
  </si>
  <si>
    <t>単位：実数＝百万円、比・率＝％</t>
  </si>
  <si>
    <t>対前年度増加率</t>
  </si>
  <si>
    <t>農林水産業</t>
  </si>
  <si>
    <t>鉱  業</t>
  </si>
  <si>
    <t>製造業</t>
  </si>
  <si>
    <t>建設業</t>
  </si>
  <si>
    <t>電気･ガス･水道業</t>
  </si>
  <si>
    <t>卸売・小売業</t>
  </si>
  <si>
    <t>金融・保険業</t>
  </si>
  <si>
    <t>不動産業</t>
  </si>
  <si>
    <t>運輸・通信業</t>
  </si>
  <si>
    <t>サービス業</t>
  </si>
  <si>
    <t>電気・ガス・水道業</t>
  </si>
  <si>
    <t>公  務</t>
  </si>
  <si>
    <t>１ 産</t>
  </si>
  <si>
    <t>業</t>
  </si>
  <si>
    <t>(1)</t>
  </si>
  <si>
    <t>(2)</t>
  </si>
  <si>
    <t>(3)</t>
  </si>
  <si>
    <t>(4)</t>
  </si>
  <si>
    <t>(5)</t>
  </si>
  <si>
    <t>(6)</t>
  </si>
  <si>
    <t>(7)</t>
  </si>
  <si>
    <t>(8)</t>
  </si>
  <si>
    <t>(9)</t>
  </si>
  <si>
    <t>(10)</t>
  </si>
  <si>
    <t>２ 政</t>
  </si>
  <si>
    <t>府サービス生産者</t>
  </si>
  <si>
    <t>３ 対</t>
  </si>
  <si>
    <t>家計民間非営利</t>
  </si>
  <si>
    <t>サ</t>
  </si>
  <si>
    <t>ービス生産者</t>
  </si>
  <si>
    <t>４ 小</t>
  </si>
  <si>
    <t>５ 輸入品に課される税・関税</t>
  </si>
  <si>
    <t>７（</t>
  </si>
  <si>
    <t>控除）帰属利子</t>
  </si>
  <si>
    <t>再 掲</t>
  </si>
  <si>
    <t>区             分</t>
  </si>
  <si>
    <t>実　　         　数</t>
  </si>
  <si>
    <t xml:space="preserve">   区                   分</t>
  </si>
  <si>
    <t>構　　成　　比</t>
  </si>
  <si>
    <t>賃金・俸給</t>
  </si>
  <si>
    <t>　ａ．雇主の現実社会負担</t>
  </si>
  <si>
    <t>　ｂ．雇主の帰属社会負担</t>
  </si>
  <si>
    <t>ａ　受                          取</t>
  </si>
  <si>
    <t>ｂ　支                          払</t>
  </si>
  <si>
    <t>一般政府</t>
  </si>
  <si>
    <t>家計</t>
  </si>
  <si>
    <t>① 利                           子</t>
  </si>
  <si>
    <t>　ａ　受                       取</t>
  </si>
  <si>
    <t>　ｂ　支                       払</t>
  </si>
  <si>
    <t>②　配    当    （   受    取   ）</t>
  </si>
  <si>
    <t>　③　保険契約者に帰属する財産所得</t>
  </si>
  <si>
    <t>対家計民間非営利団体</t>
  </si>
  <si>
    <t>民間法人企業</t>
  </si>
  <si>
    <t>ａ　非   金   融   法   人  企  業</t>
  </si>
  <si>
    <t>ｂ　金        融       機       関</t>
  </si>
  <si>
    <t>公的企業</t>
  </si>
  <si>
    <t>個人企業</t>
  </si>
  <si>
    <t>ａ　農     林     水     産     業</t>
  </si>
  <si>
    <t>ｃ　持            ち            家</t>
  </si>
  <si>
    <t>非金融法人企業及び金融機関</t>
  </si>
  <si>
    <t>家計（個人企業を含む）</t>
  </si>
  <si>
    <t>構　    成   　　比</t>
  </si>
  <si>
    <t>１．</t>
  </si>
  <si>
    <t>（１）家  計  最  終  消  費  支  出</t>
  </si>
  <si>
    <t>２．</t>
  </si>
  <si>
    <t>３．</t>
  </si>
  <si>
    <t>県内総資本形成</t>
  </si>
  <si>
    <t>（１）総   固   定   資   本  形  成</t>
  </si>
  <si>
    <t>（２）在     庫     品     増     加</t>
  </si>
  <si>
    <t>４．</t>
  </si>
  <si>
    <t>５．</t>
  </si>
  <si>
    <t>県民経済計算では、過去の数値についても遡及して改訂しておりますので、ご利用にあたってはご注意ください。</t>
  </si>
  <si>
    <t>単位：実数 ・県＝億円 ・全国＝兆円、増加率＝％</t>
  </si>
  <si>
    <t>実数</t>
  </si>
  <si>
    <t>対前年度増加率</t>
  </si>
  <si>
    <t>(生産側＝支出側)</t>
  </si>
  <si>
    <t>実　質</t>
  </si>
  <si>
    <t>(連鎖方式)</t>
  </si>
  <si>
    <t>(＝支出側)</t>
  </si>
  <si>
    <t>注：本表の数値は統計表の数値を基に算出しているため、表中から算出される増加率等と異なる場合がある。</t>
  </si>
  <si>
    <t>単位：実数＝千円、比・率＝％</t>
  </si>
  <si>
    <t>（３） 県内総生産勘定（生産側及び支出側）</t>
  </si>
  <si>
    <t>単位：実数＝百万円、率＝％</t>
  </si>
  <si>
    <t>雇用者報酬(県内活動による)</t>
  </si>
  <si>
    <t>営業余剰・混合所得</t>
  </si>
  <si>
    <t>生産・輸入品に課される税</t>
  </si>
  <si>
    <t>県内総生産(生産側)
(市場価格表示)</t>
  </si>
  <si>
    <t>県内総生産(支出側)
(市場価格表示)</t>
  </si>
  <si>
    <t>（４）経済活動別県内総生産（名目）</t>
  </si>
  <si>
    <t>１　産　　　　　　　　　　業</t>
  </si>
  <si>
    <t>２ 政府サービス生産者</t>
  </si>
  <si>
    <t xml:space="preserve">    2)第一～三次産業は帰属利子等を控除する前の額であるため、合計は県内総生産に一致しない。</t>
  </si>
  <si>
    <t>（５）経済活動別県内総生産（実質：連鎖方式）（平成12暦年連鎖価格）</t>
  </si>
  <si>
    <t>８ 県内総生産(連鎖価格）</t>
  </si>
  <si>
    <t>９ 開差(8-1-2-3-5+6+7)</t>
  </si>
  <si>
    <t>（６）経済活動別県内総生産（デフレーター：連鎖方式）（平成12暦年＝100）</t>
  </si>
  <si>
    <t>（７）県民所得及び県民可処分所得の分配</t>
  </si>
  <si>
    <t>単位：実数＝百万円、比・率＝％</t>
  </si>
  <si>
    <t>実　　　　　数</t>
  </si>
  <si>
    <t>１．雇　　　用　　　者　　　報　　　酬</t>
  </si>
  <si>
    <t>雇主の社会負担</t>
  </si>
  <si>
    <t>２．財 　産 　所 　得　（非 企 業 部 門）</t>
  </si>
  <si>
    <t>ｂその他の産業（非農林水・非金融）</t>
  </si>
  <si>
    <t>４．県　民　所　得　（１＋２＋３）</t>
  </si>
  <si>
    <t>６．県民所得（市場価格表示）（４＋５）</t>
  </si>
  <si>
    <t>７．そ の 他 の 経 常 移 転 （純）</t>
  </si>
  <si>
    <t>８．県 民 可 処 分 所 得 （６＋７）</t>
  </si>
  <si>
    <t>（８）県内総生産（支出側、名目）</t>
  </si>
  <si>
    <t>区分</t>
  </si>
  <si>
    <t>実　　           　　　数</t>
  </si>
  <si>
    <t>県外からの所得（純）</t>
  </si>
  <si>
    <t>県民総所得（市場価格）(5+6)</t>
  </si>
  <si>
    <t>区分</t>
  </si>
  <si>
    <t>　(1)総固定資本形成</t>
  </si>
  <si>
    <t>　(2)在 庫 品 増 加</t>
  </si>
  <si>
    <t>-</t>
  </si>
  <si>
    <t>財貨・サービスの純輸出</t>
  </si>
  <si>
    <t>　(1)財貨・サービスの輸出</t>
  </si>
  <si>
    <t>　(2)（控除）財貨・サービスの輸入</t>
  </si>
  <si>
    <t>国民総所得</t>
  </si>
  <si>
    <t>２．財産所得（非企業部門）</t>
  </si>
  <si>
    <t xml:space="preserve"> ａ受取</t>
  </si>
  <si>
    <t xml:space="preserve"> ｂ支払</t>
  </si>
  <si>
    <t xml:space="preserve"> ａ非金融法人企業</t>
  </si>
  <si>
    <t xml:space="preserve"> ｂ金融機関</t>
  </si>
  <si>
    <t xml:space="preserve"> ａ農林水産業</t>
  </si>
  <si>
    <t xml:space="preserve"> ｃ持ち家</t>
  </si>
  <si>
    <t>５．生産・輸入品に課される税（控除）補助金</t>
  </si>
  <si>
    <t>家計(個人企業を含む)</t>
  </si>
  <si>
    <t>（１） 国内総生産（支出側、名目）</t>
  </si>
  <si>
    <t>国内総生産（支出側）</t>
  </si>
  <si>
    <t>注：国民総所得＝国内総生産＋海外からの所得の純受取</t>
  </si>
  <si>
    <t>　　過去の係数については、推計方法の変更及び新たに入手した基礎資料に基づき遡って改訂（遡及改訂）を行っている。</t>
  </si>
  <si>
    <t>（３） 国民所得及び可処分所得の分配</t>
  </si>
  <si>
    <t>１．雇用者報酬</t>
  </si>
  <si>
    <r>
      <t>３．企業所得</t>
    </r>
    <r>
      <rPr>
        <sz val="8"/>
        <rFont val="ＭＳ 明朝"/>
        <family val="1"/>
      </rPr>
      <t>（法人企業の分配所得受払後）</t>
    </r>
  </si>
  <si>
    <t xml:space="preserve"> ｂその他の産業（非農林水産・非金融）</t>
  </si>
  <si>
    <r>
      <t>６．国民所得</t>
    </r>
    <r>
      <rPr>
        <sz val="8"/>
        <rFont val="ＭＳ 明朝"/>
        <family val="1"/>
      </rPr>
      <t>（市場価格表示）（４＋５）</t>
    </r>
  </si>
  <si>
    <t>７．その他の経常移転（純）</t>
  </si>
  <si>
    <t>非金融法人企業・金融機関</t>
  </si>
  <si>
    <t>一般政府</t>
  </si>
  <si>
    <t>８．国民可処分所得（６＋７）</t>
  </si>
  <si>
    <t>　（参考）民間法人企業所得
  （法人企業の分配所得受払前）</t>
  </si>
  <si>
    <t>注：１）国民所得は通常４．の額をいう。</t>
  </si>
  <si>
    <t>　　２）企業所得＝営業余剰＋財産所得の受取－財産所得の支払</t>
  </si>
  <si>
    <t>市町村計</t>
  </si>
  <si>
    <t>村山地域</t>
  </si>
  <si>
    <t>最上地域</t>
  </si>
  <si>
    <t>置賜地域</t>
  </si>
  <si>
    <t>庄内地域</t>
  </si>
  <si>
    <t>山形市</t>
  </si>
  <si>
    <t>寒河江市</t>
  </si>
  <si>
    <t>上山市</t>
  </si>
  <si>
    <t>村山市</t>
  </si>
  <si>
    <t>天童市</t>
  </si>
  <si>
    <t>東根市</t>
  </si>
  <si>
    <t>尾花沢市</t>
  </si>
  <si>
    <t>山辺町</t>
  </si>
  <si>
    <t>中山町</t>
  </si>
  <si>
    <t>河北町</t>
  </si>
  <si>
    <t>西川町</t>
  </si>
  <si>
    <t>朝日町</t>
  </si>
  <si>
    <t>大江町</t>
  </si>
  <si>
    <t>大石田町</t>
  </si>
  <si>
    <t>新庄市</t>
  </si>
  <si>
    <t>金山町</t>
  </si>
  <si>
    <t>最上町</t>
  </si>
  <si>
    <t>舟形町</t>
  </si>
  <si>
    <t>真室川町</t>
  </si>
  <si>
    <t>大蔵村</t>
  </si>
  <si>
    <t>鮭川村</t>
  </si>
  <si>
    <t>戸沢村</t>
  </si>
  <si>
    <t>米沢市</t>
  </si>
  <si>
    <t>長井市</t>
  </si>
  <si>
    <t>南陽市</t>
  </si>
  <si>
    <t>高畠町</t>
  </si>
  <si>
    <t>川西町</t>
  </si>
  <si>
    <t>小国町</t>
  </si>
  <si>
    <t>白鷹町</t>
  </si>
  <si>
    <t>飯豊町</t>
  </si>
  <si>
    <t>鶴岡市</t>
  </si>
  <si>
    <t>酒田市</t>
  </si>
  <si>
    <t>１産 業</t>
  </si>
  <si>
    <t>５輸入品に課される税・関税</t>
  </si>
  <si>
    <t>７（控除）
帰属利子</t>
  </si>
  <si>
    <t>(1)農林水産業</t>
  </si>
  <si>
    <t>(2)鉱業</t>
  </si>
  <si>
    <t>(3)製造業</t>
  </si>
  <si>
    <t>(4)建設業</t>
  </si>
  <si>
    <t>(7)金融･    保険業</t>
  </si>
  <si>
    <t>(10)サービス業</t>
  </si>
  <si>
    <t>(1)賃金･俸給</t>
  </si>
  <si>
    <t>a受取</t>
  </si>
  <si>
    <t>b支払</t>
  </si>
  <si>
    <t>(1)一般政府</t>
  </si>
  <si>
    <t>(2)公的企業</t>
  </si>
  <si>
    <t>ａ雇主の現実社会負担</t>
  </si>
  <si>
    <t>ｂ雇主の帰属社会負担</t>
  </si>
  <si>
    <t>実数</t>
  </si>
  <si>
    <t>構成比</t>
  </si>
  <si>
    <t>増加率</t>
  </si>
  <si>
    <t>寄与度</t>
  </si>
  <si>
    <t>Ｈ6</t>
  </si>
  <si>
    <t>Ｈ7</t>
  </si>
  <si>
    <t>対市町村平均比</t>
  </si>
  <si>
    <t>市町村民経済計算では、過去の数値についても遡及して改訂しておりますので、過去の報告書等の数値と異なる場合があります。</t>
  </si>
  <si>
    <t>単位：実数＝百万円、比・率＝％</t>
  </si>
  <si>
    <t>市町村別</t>
  </si>
  <si>
    <t>三川町</t>
  </si>
  <si>
    <t>庄内町</t>
  </si>
  <si>
    <t>遊佐町</t>
  </si>
  <si>
    <t>１雇用者報酬</t>
  </si>
  <si>
    <t>２財産所得
(非企業部門)</t>
  </si>
  <si>
    <t>３企業所得（法人企業の分配所得受払後）</t>
  </si>
  <si>
    <t>５生産・輸入品に課される税（控除）補助金</t>
  </si>
  <si>
    <t>６市町村民所得
（市場価格表示）</t>
  </si>
  <si>
    <t>(3)対家計民間非営利団体</t>
  </si>
  <si>
    <t>単位：実数＝百万円、比・率＝％</t>
  </si>
  <si>
    <t>単位：実数＝万円、率・比＝％</t>
  </si>
  <si>
    <t xml:space="preserve"> 単位 ： 百万円</t>
  </si>
  <si>
    <t>単位：百万円</t>
  </si>
  <si>
    <t>部　　門　　名</t>
  </si>
  <si>
    <t>03</t>
  </si>
  <si>
    <t>04</t>
  </si>
  <si>
    <t>05</t>
  </si>
  <si>
    <t>06</t>
  </si>
  <si>
    <t>07</t>
  </si>
  <si>
    <t>08</t>
  </si>
  <si>
    <t>09</t>
  </si>
  <si>
    <t>21</t>
  </si>
  <si>
    <t>22</t>
  </si>
  <si>
    <t>23</t>
  </si>
  <si>
    <t>24</t>
  </si>
  <si>
    <t>25</t>
  </si>
  <si>
    <t>26</t>
  </si>
  <si>
    <t>27</t>
  </si>
  <si>
    <t>28</t>
  </si>
  <si>
    <t>29</t>
  </si>
  <si>
    <t>30</t>
  </si>
  <si>
    <t>31</t>
  </si>
  <si>
    <t>32</t>
  </si>
  <si>
    <t>鉱業</t>
  </si>
  <si>
    <t>食料品</t>
  </si>
  <si>
    <t>繊維製品</t>
  </si>
  <si>
    <t>パルプ・紙・木製品</t>
  </si>
  <si>
    <t>化学製品</t>
  </si>
  <si>
    <t>鉄鋼</t>
  </si>
  <si>
    <t>非鉄金属</t>
  </si>
  <si>
    <t>金属製品</t>
  </si>
  <si>
    <t>一般機械</t>
  </si>
  <si>
    <t>精密機械</t>
  </si>
  <si>
    <t>その他の製造工業製品</t>
  </si>
  <si>
    <t>建設</t>
  </si>
  <si>
    <t>商業</t>
  </si>
  <si>
    <t>金融・保険</t>
  </si>
  <si>
    <t>不動産</t>
  </si>
  <si>
    <t>運輸</t>
  </si>
  <si>
    <t>通信・放送</t>
  </si>
  <si>
    <t>公務</t>
  </si>
  <si>
    <t>教育・研究</t>
  </si>
  <si>
    <t>医療・保健
・社会保障
・介護</t>
  </si>
  <si>
    <t>その他の公共サービス</t>
  </si>
  <si>
    <t>対事業所サービス</t>
  </si>
  <si>
    <t>対個人サービス</t>
  </si>
  <si>
    <t>事務用品</t>
  </si>
  <si>
    <t>分類不明</t>
  </si>
  <si>
    <t>内生部門計</t>
  </si>
  <si>
    <t>在庫純増</t>
  </si>
  <si>
    <t>移輸出</t>
  </si>
  <si>
    <t>最終需要計</t>
  </si>
  <si>
    <t>需要合計</t>
  </si>
  <si>
    <t>最終需要</t>
  </si>
  <si>
    <t>県内生産額</t>
  </si>
  <si>
    <t>01</t>
  </si>
  <si>
    <t>02</t>
  </si>
  <si>
    <t>石油・石炭製品</t>
  </si>
  <si>
    <t>窯業・土石製品</t>
  </si>
  <si>
    <t>10</t>
  </si>
  <si>
    <t>電気機械</t>
  </si>
  <si>
    <t>輸送機械</t>
  </si>
  <si>
    <t>電力・ガス・熱供給</t>
  </si>
  <si>
    <t>水道・廃棄物処理</t>
  </si>
  <si>
    <t>家計外消費支出（行）</t>
  </si>
  <si>
    <t>雇用者所得</t>
  </si>
  <si>
    <t>産業連関表の構造と見方</t>
  </si>
  <si>
    <t>営業余剰</t>
  </si>
  <si>
    <t>　産業連関表は、ある期間（通常１年間）の特定地域内（国、県等）における生産と消費、投資等の相互依存関係を表すもので、</t>
  </si>
  <si>
    <t>　　２．総需要 ＝ 中間需要 ＋ 最終需要 ＝ 県内生産額 ＋ 移輸入 ＝ 総供給</t>
  </si>
  <si>
    <t>資本減耗引当</t>
  </si>
  <si>
    <t>粗付加価値部門計</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</si>
</sst>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quot;△ &quot;0.0"/>
    <numFmt numFmtId="179" formatCode="#,##0;&quot;△ &quot;#,##0"/>
    <numFmt numFmtId="180" formatCode="0.0_);[Red]\(0.0\)"/>
    <numFmt numFmtId="181" formatCode="0.0000;&quot;△ &quot;0.0000"/>
    <numFmt numFmtId="182" formatCode="0;&quot;△ &quot;0"/>
    <numFmt numFmtId="183" formatCode="#,##0.0;&quot;△ &quot;#,##0.0"/>
    <numFmt numFmtId="184" formatCode="#,##0_);\(#,##0\)"/>
    <numFmt numFmtId="185" formatCode="0_);\(0\)"/>
    <numFmt numFmtId="186" formatCode="#,##0.0;[Red]\-#,##0.0"/>
    <numFmt numFmtId="187" formatCode="#,##0_ "/>
    <numFmt numFmtId="188" formatCode="#,##0.0;\-#,##0.0"/>
    <numFmt numFmtId="189" formatCode="0.00_ "/>
    <numFmt numFmtId="190" formatCode="0.0%"/>
    <numFmt numFmtId="191" formatCode="0.0_ "/>
    <numFmt numFmtId="192" formatCode="#,##0.0"/>
    <numFmt numFmtId="193" formatCode="0_ "/>
    <numFmt numFmtId="194" formatCode="#,##0_ ;[Red]\-#,##0\ "/>
    <numFmt numFmtId="195" formatCode="_ * #,##0.0_ ;_ * \-#,##0.0_ ;_ * &quot;-&quot;?_ ;_ @_ "/>
    <numFmt numFmtId="196" formatCode="0.0\ ;&quot;△ &quot;0.0\ "/>
    <numFmt numFmtId="197" formatCode="0_);[Red]\(0\)"/>
    <numFmt numFmtId="198" formatCode="##,###,##0;&quot;-&quot;#,###,##0"/>
    <numFmt numFmtId="199" formatCode="#,##0_);[Red]\(#,##0\)"/>
    <numFmt numFmtId="200" formatCode="0.00_);[Red]\(0.00\)"/>
    <numFmt numFmtId="201" formatCode="#,##0.0_);[Red]\(#,##0.0\)"/>
    <numFmt numFmtId="202" formatCode="##\ ###\ ##0&quot; &quot;;0&quot; &quot;;@&quot; &quot;"/>
  </numFmts>
  <fonts count="35">
    <font>
      <sz val="11"/>
      <name val="ＭＳ Ｐゴシック"/>
      <family val="3"/>
    </font>
    <font>
      <u val="single"/>
      <sz val="11"/>
      <color indexed="12"/>
      <name val="ＭＳ Ｐゴシック"/>
      <family val="3"/>
    </font>
    <font>
      <sz val="14"/>
      <name val="Terminal"/>
      <family val="0"/>
    </font>
    <font>
      <sz val="11"/>
      <name val="明朝"/>
      <family val="1"/>
    </font>
    <font>
      <u val="single"/>
      <sz val="11"/>
      <color indexed="36"/>
      <name val="ＭＳ Ｐゴシック"/>
      <family val="3"/>
    </font>
    <font>
      <sz val="6"/>
      <name val="ＭＳ Ｐゴシック"/>
      <family val="3"/>
    </font>
    <font>
      <sz val="12"/>
      <name val="ＭＳ 明朝"/>
      <family val="1"/>
    </font>
    <font>
      <sz val="10"/>
      <name val="ＭＳ 明朝"/>
      <family val="1"/>
    </font>
    <font>
      <sz val="6"/>
      <name val="ＭＳ Ｐ明朝"/>
      <family val="1"/>
    </font>
    <font>
      <sz val="6"/>
      <name val="ＭＳ 明朝"/>
      <family val="1"/>
    </font>
    <font>
      <sz val="9"/>
      <name val="ＭＳ Ｐ明朝"/>
      <family val="1"/>
    </font>
    <font>
      <sz val="9"/>
      <name val="ＭＳ 明朝"/>
      <family val="1"/>
    </font>
    <font>
      <sz val="10"/>
      <name val="ＭＳ Ｐ明朝"/>
      <family val="1"/>
    </font>
    <font>
      <sz val="10"/>
      <name val="ＭＳ ゴシック"/>
      <family val="3"/>
    </font>
    <font>
      <b/>
      <sz val="18"/>
      <name val="ＭＳ ゴシック"/>
      <family val="3"/>
    </font>
    <font>
      <sz val="9"/>
      <name val="ＭＳ Ｐゴシック"/>
      <family val="3"/>
    </font>
    <font>
      <sz val="9"/>
      <name val="ＭＳ ゴシック"/>
      <family val="3"/>
    </font>
    <font>
      <sz val="8"/>
      <name val="ＭＳ 明朝"/>
      <family val="1"/>
    </font>
    <font>
      <sz val="8"/>
      <name val="ＭＳ Ｐ明朝"/>
      <family val="1"/>
    </font>
    <font>
      <sz val="14"/>
      <name val="ＭＳ 明朝"/>
      <family val="1"/>
    </font>
    <font>
      <sz val="11"/>
      <name val="ＭＳ 明朝"/>
      <family val="1"/>
    </font>
    <font>
      <sz val="11"/>
      <name val="ＭＳ ゴシック"/>
      <family val="3"/>
    </font>
    <font>
      <sz val="11"/>
      <name val="ＭＳ Ｐ明朝"/>
      <family val="1"/>
    </font>
    <font>
      <sz val="6"/>
      <name val="ＭＳ ゴシック"/>
      <family val="3"/>
    </font>
    <font>
      <sz val="14"/>
      <name val="ＭＳ ゴシック"/>
      <family val="3"/>
    </font>
    <font>
      <sz val="14"/>
      <name val="ＭＳ Ｐ明朝"/>
      <family val="1"/>
    </font>
    <font>
      <vertAlign val="superscript"/>
      <sz val="10"/>
      <name val="ＭＳ 明朝"/>
      <family val="1"/>
    </font>
    <font>
      <sz val="12"/>
      <name val="ＭＳ ゴシック"/>
      <family val="3"/>
    </font>
    <font>
      <b/>
      <sz val="10"/>
      <name val="ＭＳ 明朝"/>
      <family val="1"/>
    </font>
    <font>
      <sz val="9"/>
      <color indexed="8"/>
      <name val="ＭＳ 明朝"/>
      <family val="1"/>
    </font>
    <font>
      <sz val="8"/>
      <name val="ＭＳ Ｐゴシック"/>
      <family val="3"/>
    </font>
    <font>
      <sz val="8"/>
      <name val="ＭＳ ゴシック"/>
      <family val="3"/>
    </font>
    <font>
      <sz val="12"/>
      <name val="ＭＳ Ｐ明朝"/>
      <family val="1"/>
    </font>
    <font>
      <sz val="11"/>
      <color indexed="8"/>
      <name val="ＭＳ Ｐ明朝"/>
      <family val="1"/>
    </font>
    <font>
      <b/>
      <sz val="8"/>
      <name val="ＭＳ Ｐゴシック"/>
      <family val="2"/>
    </font>
  </fonts>
  <fills count="2">
    <fill>
      <patternFill/>
    </fill>
    <fill>
      <patternFill patternType="gray125"/>
    </fill>
  </fills>
  <borders count="3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style="mediu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style="thin"/>
      <bottom style="mediu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dotted"/>
    </border>
    <border>
      <left style="thin"/>
      <right style="thin"/>
      <top style="thin"/>
      <bottom style="medium"/>
    </border>
    <border>
      <left style="thin"/>
      <right>
        <color indexed="63"/>
      </right>
      <top style="thin"/>
      <bottom style="medium"/>
    </border>
    <border>
      <left style="thin"/>
      <right style="thin"/>
      <top>
        <color indexed="63"/>
      </top>
      <bottom style="medium"/>
    </border>
    <border>
      <left style="thin"/>
      <right>
        <color indexed="63"/>
      </right>
      <top>
        <color indexed="63"/>
      </top>
      <bottom style="medium"/>
    </border>
    <border>
      <left style="thin"/>
      <right style="thin"/>
      <top style="double"/>
      <bottom style="thin"/>
    </border>
    <border>
      <left style="thin"/>
      <right>
        <color indexed="63"/>
      </right>
      <top style="double"/>
      <bottom style="thin"/>
    </border>
    <border>
      <left>
        <color indexed="63"/>
      </left>
      <right style="medium"/>
      <top style="double"/>
      <bottom>
        <color indexed="63"/>
      </bottom>
    </border>
  </borders>
  <cellStyleXfs count="4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2" fillId="0" borderId="0">
      <alignment/>
      <protection/>
    </xf>
    <xf numFmtId="0" fontId="21" fillId="0" borderId="0">
      <alignment/>
      <protection/>
    </xf>
    <xf numFmtId="0" fontId="3" fillId="0" borderId="0">
      <alignment/>
      <protection/>
    </xf>
    <xf numFmtId="0" fontId="3" fillId="0" borderId="0">
      <alignment/>
      <protection/>
    </xf>
    <xf numFmtId="0" fontId="3" fillId="0" borderId="0">
      <alignment/>
      <protection/>
    </xf>
    <xf numFmtId="0" fontId="21" fillId="0" borderId="0">
      <alignment/>
      <protection/>
    </xf>
    <xf numFmtId="0" fontId="4" fillId="0" borderId="0" applyNumberFormat="0" applyFill="0" applyBorder="0" applyAlignment="0" applyProtection="0"/>
  </cellStyleXfs>
  <cellXfs count="1223">
    <xf numFmtId="0" fontId="0" fillId="0" borderId="0" xfId="0" applyAlignment="1">
      <alignment vertical="center"/>
    </xf>
    <xf numFmtId="0" fontId="6" fillId="0" borderId="0" xfId="22" applyFont="1">
      <alignment/>
      <protection/>
    </xf>
    <xf numFmtId="0" fontId="7" fillId="0" borderId="0" xfId="22" applyFont="1">
      <alignment/>
      <protection/>
    </xf>
    <xf numFmtId="0" fontId="7" fillId="0" borderId="0" xfId="22" applyFont="1" applyBorder="1">
      <alignment/>
      <protection/>
    </xf>
    <xf numFmtId="0" fontId="9" fillId="0" borderId="0" xfId="22" applyFont="1" applyBorder="1" applyAlignment="1">
      <alignment vertical="center"/>
      <protection/>
    </xf>
    <xf numFmtId="0" fontId="7" fillId="0" borderId="0" xfId="22" applyFont="1" applyAlignment="1">
      <alignment horizontal="right"/>
      <protection/>
    </xf>
    <xf numFmtId="0" fontId="7" fillId="0" borderId="0" xfId="22" applyFont="1" applyBorder="1" applyAlignment="1">
      <alignment vertical="center"/>
      <protection/>
    </xf>
    <xf numFmtId="0" fontId="7" fillId="0" borderId="0" xfId="22" applyFont="1" applyAlignment="1">
      <alignment vertical="center"/>
      <protection/>
    </xf>
    <xf numFmtId="0" fontId="7" fillId="0" borderId="1" xfId="22" applyFont="1" applyFill="1" applyBorder="1" applyAlignment="1">
      <alignment horizontal="center" vertical="center"/>
      <protection/>
    </xf>
    <xf numFmtId="0" fontId="7" fillId="0" borderId="2" xfId="22" applyFont="1" applyFill="1" applyBorder="1" applyAlignment="1">
      <alignment horizontal="center" vertical="center"/>
      <protection/>
    </xf>
    <xf numFmtId="0" fontId="7" fillId="0" borderId="3" xfId="22" applyFont="1" applyBorder="1" applyAlignment="1">
      <alignment vertical="center"/>
      <protection/>
    </xf>
    <xf numFmtId="0" fontId="7" fillId="0" borderId="4" xfId="22" applyFont="1" applyBorder="1" applyAlignment="1">
      <alignment horizontal="center" vertical="center"/>
      <protection/>
    </xf>
    <xf numFmtId="0" fontId="7" fillId="0" borderId="5" xfId="22" applyFont="1" applyFill="1" applyBorder="1" applyAlignment="1">
      <alignment vertical="center"/>
      <protection/>
    </xf>
    <xf numFmtId="0" fontId="7" fillId="0" borderId="6" xfId="22" applyFont="1" applyFill="1" applyBorder="1" applyAlignment="1">
      <alignment horizontal="center" vertical="center" wrapText="1"/>
      <protection/>
    </xf>
    <xf numFmtId="0" fontId="7" fillId="0" borderId="6" xfId="22" applyFont="1" applyFill="1" applyBorder="1" applyAlignment="1">
      <alignment horizontal="center" vertical="center" shrinkToFit="1"/>
      <protection/>
    </xf>
    <xf numFmtId="0" fontId="7" fillId="0" borderId="7" xfId="22" applyFont="1" applyFill="1" applyBorder="1" applyAlignment="1">
      <alignment vertical="center"/>
      <protection/>
    </xf>
    <xf numFmtId="0" fontId="7" fillId="0" borderId="8" xfId="22" applyFont="1" applyFill="1" applyBorder="1" applyAlignment="1">
      <alignment horizontal="center" vertical="center"/>
      <protection/>
    </xf>
    <xf numFmtId="0" fontId="7" fillId="0" borderId="6" xfId="22" applyFont="1" applyFill="1" applyBorder="1" applyAlignment="1">
      <alignment horizontal="center" vertical="center"/>
      <protection/>
    </xf>
    <xf numFmtId="0" fontId="7" fillId="0" borderId="9" xfId="22" applyFont="1" applyFill="1" applyBorder="1" applyAlignment="1">
      <alignment vertical="center"/>
      <protection/>
    </xf>
    <xf numFmtId="0" fontId="7" fillId="0" borderId="10" xfId="22" applyFont="1" applyFill="1" applyBorder="1" applyAlignment="1">
      <alignment horizontal="center" vertical="center"/>
      <protection/>
    </xf>
    <xf numFmtId="0" fontId="7" fillId="0" borderId="0" xfId="22" applyFont="1" applyFill="1" applyBorder="1" applyAlignment="1">
      <alignment vertical="center"/>
      <protection/>
    </xf>
    <xf numFmtId="0" fontId="7" fillId="0" borderId="0" xfId="22" applyFont="1" applyFill="1" applyBorder="1" applyAlignment="1">
      <alignment horizontal="center" vertical="center"/>
      <protection/>
    </xf>
    <xf numFmtId="187" fontId="7" fillId="0" borderId="0" xfId="22" applyNumberFormat="1" applyFont="1" applyFill="1" applyBorder="1" applyAlignment="1">
      <alignment vertical="center"/>
      <protection/>
    </xf>
    <xf numFmtId="187" fontId="7" fillId="0" borderId="0" xfId="22" applyNumberFormat="1" applyFont="1" applyFill="1" applyBorder="1" applyAlignment="1">
      <alignment horizontal="right" vertical="center"/>
      <protection/>
    </xf>
    <xf numFmtId="178" fontId="7" fillId="0" borderId="0" xfId="22" applyNumberFormat="1" applyFont="1" applyFill="1" applyBorder="1" applyAlignment="1">
      <alignment horizontal="right" vertical="center"/>
      <protection/>
    </xf>
    <xf numFmtId="0" fontId="7" fillId="0" borderId="0" xfId="22" applyFont="1" applyFill="1" applyBorder="1" applyAlignment="1">
      <alignment/>
      <protection/>
    </xf>
    <xf numFmtId="0" fontId="10" fillId="0" borderId="0" xfId="22" applyFont="1" applyFill="1" applyBorder="1" applyAlignment="1">
      <alignment wrapText="1"/>
      <protection/>
    </xf>
    <xf numFmtId="0" fontId="10" fillId="0" borderId="0" xfId="22" applyFont="1" applyBorder="1" applyAlignment="1">
      <alignment wrapText="1"/>
      <protection/>
    </xf>
    <xf numFmtId="0" fontId="7" fillId="0" borderId="0" xfId="22" applyFont="1" applyAlignment="1">
      <alignment horizontal="right" vertical="center"/>
      <protection/>
    </xf>
    <xf numFmtId="0" fontId="11" fillId="0" borderId="1" xfId="22" applyFont="1" applyFill="1" applyBorder="1" applyAlignment="1">
      <alignment horizontal="center" vertical="center"/>
      <protection/>
    </xf>
    <xf numFmtId="0" fontId="11" fillId="0" borderId="2" xfId="22" applyFont="1" applyFill="1" applyBorder="1" applyAlignment="1">
      <alignment horizontal="center" vertical="center"/>
      <protection/>
    </xf>
    <xf numFmtId="0" fontId="7" fillId="0" borderId="11" xfId="22" applyFont="1" applyFill="1" applyBorder="1" applyAlignment="1">
      <alignment vertical="center"/>
      <protection/>
    </xf>
    <xf numFmtId="0" fontId="7" fillId="0" borderId="10" xfId="22" applyFont="1" applyFill="1" applyBorder="1" applyAlignment="1">
      <alignment vertical="center"/>
      <protection/>
    </xf>
    <xf numFmtId="177" fontId="7" fillId="0" borderId="0" xfId="22" applyNumberFormat="1" applyFont="1">
      <alignment/>
      <protection/>
    </xf>
    <xf numFmtId="176" fontId="7" fillId="0" borderId="0" xfId="22" applyNumberFormat="1" applyFont="1">
      <alignment/>
      <protection/>
    </xf>
    <xf numFmtId="190" fontId="7" fillId="0" borderId="0" xfId="22" applyNumberFormat="1" applyFont="1">
      <alignment/>
      <protection/>
    </xf>
    <xf numFmtId="0" fontId="6" fillId="0" borderId="0" xfId="22" applyFont="1" applyFill="1">
      <alignment/>
      <protection/>
    </xf>
    <xf numFmtId="0" fontId="7" fillId="0" borderId="0" xfId="22" applyFont="1" applyFill="1">
      <alignment/>
      <protection/>
    </xf>
    <xf numFmtId="180" fontId="7" fillId="0" borderId="0" xfId="22" applyNumberFormat="1" applyFont="1" applyFill="1">
      <alignment/>
      <protection/>
    </xf>
    <xf numFmtId="189" fontId="7" fillId="0" borderId="0" xfId="22" applyNumberFormat="1" applyFont="1" applyFill="1">
      <alignment/>
      <protection/>
    </xf>
    <xf numFmtId="0" fontId="7" fillId="0" borderId="0" xfId="22" applyFont="1" applyFill="1" applyAlignment="1">
      <alignment vertical="center"/>
      <protection/>
    </xf>
    <xf numFmtId="0" fontId="7" fillId="0" borderId="0" xfId="22" applyFont="1" applyFill="1" applyAlignment="1">
      <alignment horizontal="right" vertical="center"/>
      <protection/>
    </xf>
    <xf numFmtId="180" fontId="7" fillId="0" borderId="0" xfId="22" applyNumberFormat="1" applyFont="1" applyFill="1" applyAlignment="1">
      <alignment vertical="center"/>
      <protection/>
    </xf>
    <xf numFmtId="189" fontId="7" fillId="0" borderId="0" xfId="22" applyNumberFormat="1" applyFont="1" applyFill="1" applyAlignment="1">
      <alignment vertical="center"/>
      <protection/>
    </xf>
    <xf numFmtId="0" fontId="12" fillId="0" borderId="5" xfId="22" applyFont="1" applyFill="1" applyBorder="1" applyAlignment="1">
      <alignment horizontal="distributed" vertical="center"/>
      <protection/>
    </xf>
    <xf numFmtId="190" fontId="7" fillId="0" borderId="0" xfId="22" applyNumberFormat="1" applyFont="1" applyFill="1" applyAlignment="1">
      <alignment vertical="center"/>
      <protection/>
    </xf>
    <xf numFmtId="0" fontId="7" fillId="0" borderId="5" xfId="22" applyFont="1" applyFill="1" applyBorder="1" applyAlignment="1">
      <alignment horizontal="distributed" vertical="center"/>
      <protection/>
    </xf>
    <xf numFmtId="0" fontId="13" fillId="0" borderId="5" xfId="22" applyFont="1" applyFill="1" applyBorder="1" applyAlignment="1">
      <alignment horizontal="distributed" vertical="center" wrapText="1"/>
      <protection/>
    </xf>
    <xf numFmtId="190" fontId="13" fillId="0" borderId="0" xfId="22" applyNumberFormat="1" applyFont="1" applyFill="1" applyAlignment="1">
      <alignment vertical="center"/>
      <protection/>
    </xf>
    <xf numFmtId="180" fontId="13" fillId="0" borderId="0" xfId="22" applyNumberFormat="1" applyFont="1" applyFill="1" applyAlignment="1">
      <alignment vertical="center"/>
      <protection/>
    </xf>
    <xf numFmtId="189" fontId="13" fillId="0" borderId="0" xfId="22" applyNumberFormat="1" applyFont="1" applyFill="1" applyAlignment="1">
      <alignment vertical="center"/>
      <protection/>
    </xf>
    <xf numFmtId="0" fontId="13" fillId="0" borderId="0" xfId="22" applyFont="1" applyFill="1" applyAlignment="1">
      <alignment vertical="center"/>
      <protection/>
    </xf>
    <xf numFmtId="0" fontId="7" fillId="0" borderId="3" xfId="22" applyFont="1" applyFill="1" applyBorder="1" applyAlignment="1">
      <alignment horizontal="distributed" vertical="center"/>
      <protection/>
    </xf>
    <xf numFmtId="0" fontId="13" fillId="0" borderId="10" xfId="22" applyFont="1" applyFill="1" applyBorder="1" applyAlignment="1">
      <alignment horizontal="distributed" vertical="center" wrapText="1"/>
      <protection/>
    </xf>
    <xf numFmtId="0" fontId="14" fillId="0" borderId="0" xfId="22" applyFont="1" applyBorder="1" applyAlignment="1">
      <alignment vertical="center"/>
      <protection/>
    </xf>
    <xf numFmtId="179" fontId="7" fillId="0" borderId="0" xfId="22" applyNumberFormat="1" applyFont="1" applyFill="1">
      <alignment/>
      <protection/>
    </xf>
    <xf numFmtId="38" fontId="7" fillId="0" borderId="0" xfId="17" applyFont="1" applyAlignment="1">
      <alignment/>
    </xf>
    <xf numFmtId="38" fontId="7" fillId="0" borderId="0" xfId="17" applyFont="1" applyBorder="1" applyAlignment="1">
      <alignment/>
    </xf>
    <xf numFmtId="38" fontId="7" fillId="0" borderId="0" xfId="17" applyFont="1" applyAlignment="1">
      <alignment horizontal="right"/>
    </xf>
    <xf numFmtId="38" fontId="7" fillId="0" borderId="1" xfId="17" applyFont="1" applyFill="1" applyBorder="1" applyAlignment="1">
      <alignment horizontal="distributed" vertical="center"/>
    </xf>
    <xf numFmtId="38" fontId="12" fillId="0" borderId="1" xfId="17" applyFont="1" applyFill="1" applyBorder="1" applyAlignment="1">
      <alignment horizontal="distributed" vertical="center"/>
    </xf>
    <xf numFmtId="38" fontId="12" fillId="0" borderId="2" xfId="17" applyFont="1" applyFill="1" applyBorder="1" applyAlignment="1">
      <alignment horizontal="distributed" vertical="center"/>
    </xf>
    <xf numFmtId="38" fontId="7" fillId="0" borderId="0" xfId="17" applyFont="1" applyFill="1" applyBorder="1" applyAlignment="1" quotePrefix="1">
      <alignment/>
    </xf>
    <xf numFmtId="38" fontId="7" fillId="0" borderId="5" xfId="17" applyFont="1" applyFill="1" applyBorder="1" applyAlignment="1">
      <alignment horizontal="right"/>
    </xf>
    <xf numFmtId="38" fontId="7" fillId="0" borderId="0" xfId="17" applyFont="1" applyBorder="1" applyAlignment="1">
      <alignment/>
    </xf>
    <xf numFmtId="38" fontId="7" fillId="0" borderId="0" xfId="17" applyFont="1" applyAlignment="1">
      <alignment/>
    </xf>
    <xf numFmtId="38" fontId="7" fillId="0" borderId="0" xfId="17" applyFont="1" applyFill="1" applyBorder="1" applyAlignment="1" quotePrefix="1">
      <alignment horizontal="right"/>
    </xf>
    <xf numFmtId="38" fontId="7" fillId="0" borderId="5" xfId="17" applyFont="1" applyFill="1" applyBorder="1" applyAlignment="1">
      <alignment horizontal="distributed"/>
    </xf>
    <xf numFmtId="38" fontId="7" fillId="0" borderId="0" xfId="17" applyFont="1" applyFill="1" applyBorder="1" applyAlignment="1">
      <alignment/>
    </xf>
    <xf numFmtId="38" fontId="7" fillId="0" borderId="5" xfId="17" applyFont="1" applyFill="1" applyBorder="1" applyAlignment="1">
      <alignment/>
    </xf>
    <xf numFmtId="38" fontId="12" fillId="0" borderId="0" xfId="17" applyFont="1" applyFill="1" applyBorder="1" applyAlignment="1" quotePrefix="1">
      <alignment horizontal="right"/>
    </xf>
    <xf numFmtId="38" fontId="7" fillId="0" borderId="11" xfId="17" applyFont="1" applyFill="1" applyBorder="1" applyAlignment="1">
      <alignment horizontal="distributed"/>
    </xf>
    <xf numFmtId="38" fontId="12" fillId="0" borderId="0" xfId="17" applyFont="1" applyFill="1" applyBorder="1" applyAlignment="1">
      <alignment horizontal="left"/>
    </xf>
    <xf numFmtId="38" fontId="12" fillId="0" borderId="12" xfId="17" applyFont="1" applyFill="1" applyBorder="1" applyAlignment="1">
      <alignment horizontal="left"/>
    </xf>
    <xf numFmtId="38" fontId="7" fillId="0" borderId="10" xfId="17" applyFont="1" applyFill="1" applyBorder="1" applyAlignment="1">
      <alignment horizontal="right"/>
    </xf>
    <xf numFmtId="38" fontId="7" fillId="0" borderId="0" xfId="17" applyFont="1" applyFill="1" applyAlignment="1">
      <alignment/>
    </xf>
    <xf numFmtId="38" fontId="7" fillId="0" borderId="0" xfId="17" applyFont="1" applyFill="1" applyAlignment="1">
      <alignment/>
    </xf>
    <xf numFmtId="178" fontId="7" fillId="0" borderId="0" xfId="45" applyNumberFormat="1" applyFont="1" applyBorder="1" applyAlignment="1">
      <alignment vertical="center"/>
      <protection/>
    </xf>
    <xf numFmtId="38" fontId="7" fillId="0" borderId="1" xfId="17" applyFont="1" applyFill="1" applyBorder="1" applyAlignment="1">
      <alignment horizontal="center" vertical="center"/>
    </xf>
    <xf numFmtId="38" fontId="7" fillId="0" borderId="2" xfId="17" applyFont="1" applyFill="1" applyBorder="1" applyAlignment="1">
      <alignment horizontal="center" vertical="center"/>
    </xf>
    <xf numFmtId="38" fontId="7" fillId="0" borderId="0" xfId="17" applyFont="1" applyFill="1" applyAlignment="1">
      <alignment horizontal="right"/>
    </xf>
    <xf numFmtId="38" fontId="7" fillId="0" borderId="7" xfId="17" applyFont="1" applyFill="1" applyBorder="1" applyAlignment="1">
      <alignment/>
    </xf>
    <xf numFmtId="38" fontId="7" fillId="0" borderId="11" xfId="17" applyFont="1" applyFill="1" applyBorder="1" applyAlignment="1">
      <alignment horizontal="right"/>
    </xf>
    <xf numFmtId="38" fontId="13" fillId="0" borderId="7" xfId="17" applyFont="1" applyFill="1" applyBorder="1" applyAlignment="1">
      <alignment/>
    </xf>
    <xf numFmtId="38" fontId="13" fillId="0" borderId="11" xfId="17" applyFont="1" applyFill="1" applyBorder="1" applyAlignment="1">
      <alignment horizontal="right"/>
    </xf>
    <xf numFmtId="38" fontId="13" fillId="0" borderId="0" xfId="17" applyFont="1" applyBorder="1" applyAlignment="1">
      <alignment/>
    </xf>
    <xf numFmtId="38" fontId="13" fillId="0" borderId="0" xfId="17" applyFont="1" applyAlignment="1">
      <alignment/>
    </xf>
    <xf numFmtId="38" fontId="7" fillId="0" borderId="13" xfId="17" applyFont="1" applyFill="1" applyBorder="1" applyAlignment="1">
      <alignment/>
    </xf>
    <xf numFmtId="38" fontId="7" fillId="0" borderId="3" xfId="17" applyFont="1" applyFill="1" applyBorder="1" applyAlignment="1">
      <alignment/>
    </xf>
    <xf numFmtId="38" fontId="7" fillId="0" borderId="0" xfId="17" applyFont="1" applyFill="1" applyBorder="1" applyAlignment="1">
      <alignment horizontal="left"/>
    </xf>
    <xf numFmtId="38" fontId="7" fillId="0" borderId="12" xfId="17" applyFont="1" applyFill="1" applyBorder="1" applyAlignment="1">
      <alignment horizontal="left"/>
    </xf>
    <xf numFmtId="38" fontId="11" fillId="0" borderId="0" xfId="17" applyFont="1" applyFill="1" applyAlignment="1">
      <alignment/>
    </xf>
    <xf numFmtId="38" fontId="7" fillId="0" borderId="14" xfId="17" applyFont="1" applyBorder="1" applyAlignment="1">
      <alignment horizontal="centerContinuous" vertical="center"/>
    </xf>
    <xf numFmtId="38" fontId="7" fillId="0" borderId="14" xfId="17" applyFont="1" applyBorder="1" applyAlignment="1">
      <alignment horizontal="centerContinuous"/>
    </xf>
    <xf numFmtId="38" fontId="7" fillId="0" borderId="15" xfId="17" applyFont="1" applyBorder="1" applyAlignment="1">
      <alignment horizontal="centerContinuous" vertical="center"/>
    </xf>
    <xf numFmtId="38" fontId="7" fillId="0" borderId="0" xfId="17" applyFont="1" applyFill="1" applyBorder="1" applyAlignment="1">
      <alignment horizontal="right"/>
    </xf>
    <xf numFmtId="38" fontId="12" fillId="0" borderId="0" xfId="17" applyFont="1" applyFill="1" applyBorder="1" applyAlignment="1">
      <alignment horizontal="right"/>
    </xf>
    <xf numFmtId="38" fontId="13" fillId="0" borderId="9" xfId="17" applyFont="1" applyFill="1" applyBorder="1" applyAlignment="1">
      <alignment/>
    </xf>
    <xf numFmtId="38" fontId="13" fillId="0" borderId="16" xfId="17" applyFont="1" applyFill="1" applyBorder="1" applyAlignment="1">
      <alignment horizontal="right"/>
    </xf>
    <xf numFmtId="38" fontId="11" fillId="0" borderId="0" xfId="17" applyFont="1" applyFill="1" applyAlignment="1">
      <alignment/>
    </xf>
    <xf numFmtId="38" fontId="7" fillId="0" borderId="17" xfId="17" applyFont="1" applyBorder="1" applyAlignment="1">
      <alignment horizontal="centerContinuous" vertical="center"/>
    </xf>
    <xf numFmtId="38" fontId="7" fillId="0" borderId="18" xfId="17" applyFont="1" applyBorder="1" applyAlignment="1">
      <alignment horizontal="centerContinuous" vertical="center"/>
    </xf>
    <xf numFmtId="38" fontId="10" fillId="0" borderId="1" xfId="17" applyFont="1" applyFill="1" applyBorder="1" applyAlignment="1">
      <alignment horizontal="distributed" vertical="center"/>
    </xf>
    <xf numFmtId="38" fontId="10" fillId="0" borderId="2" xfId="17" applyFont="1" applyFill="1" applyBorder="1" applyAlignment="1">
      <alignment horizontal="distributed" vertical="center"/>
    </xf>
    <xf numFmtId="38" fontId="11" fillId="0" borderId="0" xfId="17" applyNumberFormat="1" applyFont="1" applyFill="1" applyAlignment="1" quotePrefix="1">
      <alignment horizontal="right"/>
    </xf>
    <xf numFmtId="38" fontId="11" fillId="0" borderId="0" xfId="17" applyFont="1" applyFill="1" applyAlignment="1">
      <alignment horizontal="distributed"/>
    </xf>
    <xf numFmtId="3" fontId="11" fillId="0" borderId="0" xfId="17" applyNumberFormat="1" applyFont="1" applyFill="1" applyAlignment="1" quotePrefix="1">
      <alignment horizontal="right"/>
    </xf>
    <xf numFmtId="184" fontId="11" fillId="0" borderId="0" xfId="17" applyNumberFormat="1" applyFont="1" applyFill="1" applyAlignment="1">
      <alignment horizontal="distributed"/>
    </xf>
    <xf numFmtId="38" fontId="11" fillId="0" borderId="0" xfId="17" applyFont="1" applyFill="1" applyBorder="1" applyAlignment="1">
      <alignment/>
    </xf>
    <xf numFmtId="38" fontId="11" fillId="0" borderId="0" xfId="17" applyFont="1" applyFill="1" applyAlignment="1">
      <alignment horizontal="right"/>
    </xf>
    <xf numFmtId="38" fontId="11" fillId="0" borderId="0" xfId="17" applyFont="1" applyFill="1" applyBorder="1" applyAlignment="1">
      <alignment horizontal="right"/>
    </xf>
    <xf numFmtId="38" fontId="11" fillId="0" borderId="0" xfId="17" applyFont="1" applyFill="1" applyBorder="1" applyAlignment="1">
      <alignment horizontal="distributed"/>
    </xf>
    <xf numFmtId="38" fontId="11" fillId="0" borderId="0" xfId="17" applyFont="1" applyFill="1" applyBorder="1" applyAlignment="1">
      <alignment wrapText="1"/>
    </xf>
    <xf numFmtId="38" fontId="16" fillId="0" borderId="5" xfId="17" applyFont="1" applyFill="1" applyBorder="1" applyAlignment="1">
      <alignment horizontal="distributed"/>
    </xf>
    <xf numFmtId="3" fontId="11" fillId="0" borderId="12" xfId="17" applyNumberFormat="1" applyFont="1" applyFill="1" applyBorder="1" applyAlignment="1" quotePrefix="1">
      <alignment horizontal="right"/>
    </xf>
    <xf numFmtId="38" fontId="11" fillId="0" borderId="12" xfId="17" applyFont="1" applyFill="1" applyBorder="1" applyAlignment="1">
      <alignment horizontal="distributed"/>
    </xf>
    <xf numFmtId="38" fontId="7" fillId="0" borderId="0" xfId="17" applyFont="1" applyFill="1" applyBorder="1" applyAlignment="1">
      <alignment/>
    </xf>
    <xf numFmtId="38" fontId="7" fillId="0" borderId="17" xfId="17" applyFont="1" applyFill="1" applyBorder="1" applyAlignment="1">
      <alignment horizontal="centerContinuous" vertical="center"/>
    </xf>
    <xf numFmtId="38" fontId="7" fillId="0" borderId="15" xfId="17" applyFont="1" applyFill="1" applyBorder="1" applyAlignment="1">
      <alignment horizontal="centerContinuous" vertical="center"/>
    </xf>
    <xf numFmtId="38" fontId="7" fillId="0" borderId="18" xfId="17" applyFont="1" applyFill="1" applyBorder="1" applyAlignment="1">
      <alignment horizontal="centerContinuous" vertical="center"/>
    </xf>
    <xf numFmtId="38" fontId="17" fillId="0" borderId="1" xfId="17" applyFont="1" applyFill="1" applyBorder="1" applyAlignment="1">
      <alignment horizontal="center" vertical="center"/>
    </xf>
    <xf numFmtId="38" fontId="17" fillId="0" borderId="2" xfId="17" applyFont="1" applyFill="1" applyBorder="1" applyAlignment="1">
      <alignment horizontal="center" vertical="center"/>
    </xf>
    <xf numFmtId="38" fontId="11" fillId="0" borderId="0" xfId="17" applyFont="1" applyFill="1" applyBorder="1" applyAlignment="1" quotePrefix="1">
      <alignment/>
    </xf>
    <xf numFmtId="38" fontId="10" fillId="0" borderId="5" xfId="17" applyFont="1" applyFill="1" applyBorder="1" applyAlignment="1">
      <alignment horizontal="distributed"/>
    </xf>
    <xf numFmtId="38" fontId="10" fillId="0" borderId="5" xfId="17" applyFont="1" applyFill="1" applyBorder="1" applyAlignment="1">
      <alignment horizontal="left"/>
    </xf>
    <xf numFmtId="38" fontId="10" fillId="0" borderId="5" xfId="17" applyFont="1" applyFill="1" applyBorder="1" applyAlignment="1">
      <alignment wrapText="1"/>
    </xf>
    <xf numFmtId="38" fontId="10" fillId="0" borderId="5" xfId="17" applyFont="1" applyFill="1" applyBorder="1" applyAlignment="1">
      <alignment/>
    </xf>
    <xf numFmtId="38" fontId="18" fillId="0" borderId="5" xfId="17" applyFont="1" applyFill="1" applyBorder="1" applyAlignment="1">
      <alignment horizontal="distributed"/>
    </xf>
    <xf numFmtId="38" fontId="16" fillId="0" borderId="0" xfId="17" applyFont="1" applyFill="1" applyBorder="1" applyAlignment="1" quotePrefix="1">
      <alignment/>
    </xf>
    <xf numFmtId="38" fontId="13" fillId="0" borderId="0" xfId="17" applyFont="1" applyFill="1" applyBorder="1" applyAlignment="1">
      <alignment/>
    </xf>
    <xf numFmtId="38" fontId="13" fillId="0" borderId="0" xfId="17" applyFont="1" applyFill="1" applyAlignment="1">
      <alignment/>
    </xf>
    <xf numFmtId="38" fontId="16" fillId="0" borderId="12" xfId="17" applyFont="1" applyFill="1" applyBorder="1" applyAlignment="1" quotePrefix="1">
      <alignment/>
    </xf>
    <xf numFmtId="38" fontId="16" fillId="0" borderId="10" xfId="17" applyFont="1" applyFill="1" applyBorder="1" applyAlignment="1">
      <alignment horizontal="distributed"/>
    </xf>
    <xf numFmtId="0" fontId="6" fillId="0" borderId="0" xfId="39" applyFont="1" applyFill="1" applyAlignment="1">
      <alignment vertical="center"/>
      <protection/>
    </xf>
    <xf numFmtId="0" fontId="7" fillId="0" borderId="0" xfId="39" applyFont="1" applyFill="1" applyAlignment="1">
      <alignment vertical="center"/>
      <protection/>
    </xf>
    <xf numFmtId="0" fontId="7" fillId="0" borderId="0" xfId="39" applyFont="1" applyFill="1" applyBorder="1" applyAlignment="1">
      <alignment vertical="center"/>
      <protection/>
    </xf>
    <xf numFmtId="0" fontId="20" fillId="0" borderId="0" xfId="0" applyFont="1" applyAlignment="1">
      <alignment vertical="center"/>
    </xf>
    <xf numFmtId="0" fontId="11" fillId="0" borderId="0" xfId="39" applyFont="1" applyFill="1" applyAlignment="1">
      <alignment vertical="center"/>
      <protection/>
    </xf>
    <xf numFmtId="191" fontId="7" fillId="0" borderId="0" xfId="39" applyNumberFormat="1" applyFont="1" applyFill="1" applyAlignment="1">
      <alignment vertical="center"/>
      <protection/>
    </xf>
    <xf numFmtId="0" fontId="11" fillId="0" borderId="0" xfId="39" applyFont="1" applyFill="1" applyAlignment="1">
      <alignment horizontal="right" vertical="center"/>
      <protection/>
    </xf>
    <xf numFmtId="0" fontId="11" fillId="0" borderId="1" xfId="39" applyFont="1" applyFill="1" applyBorder="1" applyAlignment="1">
      <alignment horizontal="center" vertical="center" shrinkToFit="1"/>
      <protection/>
    </xf>
    <xf numFmtId="0" fontId="11" fillId="0" borderId="0" xfId="39" applyFont="1" applyFill="1" applyBorder="1" applyAlignment="1">
      <alignment horizontal="distributed"/>
      <protection/>
    </xf>
    <xf numFmtId="0" fontId="7" fillId="0" borderId="0" xfId="39" applyFont="1" applyFill="1" applyBorder="1" applyAlignment="1">
      <alignment/>
      <protection/>
    </xf>
    <xf numFmtId="0" fontId="20" fillId="0" borderId="0" xfId="0" applyFont="1" applyAlignment="1">
      <alignment/>
    </xf>
    <xf numFmtId="0" fontId="11" fillId="0" borderId="0" xfId="39" applyFont="1" applyFill="1" applyBorder="1" applyAlignment="1">
      <alignment/>
      <protection/>
    </xf>
    <xf numFmtId="0" fontId="16" fillId="0" borderId="7" xfId="39" applyFont="1" applyFill="1" applyBorder="1" applyAlignment="1">
      <alignment horizontal="distributed"/>
      <protection/>
    </xf>
    <xf numFmtId="0" fontId="13" fillId="0" borderId="0" xfId="39" applyFont="1" applyFill="1" applyBorder="1" applyAlignment="1">
      <alignment/>
      <protection/>
    </xf>
    <xf numFmtId="0" fontId="21" fillId="0" borderId="0" xfId="0" applyFont="1" applyAlignment="1">
      <alignment/>
    </xf>
    <xf numFmtId="0" fontId="16" fillId="0" borderId="12" xfId="39" applyFont="1" applyFill="1" applyBorder="1" applyAlignment="1">
      <alignment horizontal="distributed"/>
      <protection/>
    </xf>
    <xf numFmtId="0" fontId="0" fillId="0" borderId="0" xfId="0" applyFont="1" applyAlignment="1">
      <alignment vertical="center"/>
    </xf>
    <xf numFmtId="0" fontId="20" fillId="0" borderId="0" xfId="37" applyFont="1" applyAlignment="1">
      <alignment vertical="center"/>
      <protection/>
    </xf>
    <xf numFmtId="0" fontId="11" fillId="0" borderId="0" xfId="37" applyFont="1" applyFill="1" applyAlignment="1">
      <alignment vertical="center"/>
      <protection/>
    </xf>
    <xf numFmtId="0" fontId="7" fillId="0" borderId="0" xfId="37" applyFont="1" applyFill="1" applyAlignment="1">
      <alignment vertical="center"/>
      <protection/>
    </xf>
    <xf numFmtId="191" fontId="7" fillId="0" borderId="0" xfId="37" applyNumberFormat="1" applyFont="1" applyFill="1" applyAlignment="1">
      <alignment vertical="center"/>
      <protection/>
    </xf>
    <xf numFmtId="0" fontId="11" fillId="0" borderId="0" xfId="37" applyFont="1" applyFill="1" applyAlignment="1">
      <alignment horizontal="right" vertical="center"/>
      <protection/>
    </xf>
    <xf numFmtId="0" fontId="7" fillId="0" borderId="0" xfId="37" applyFont="1" applyFill="1" applyBorder="1" applyAlignment="1">
      <alignment vertical="center"/>
      <protection/>
    </xf>
    <xf numFmtId="0" fontId="11" fillId="0" borderId="1" xfId="37" applyFont="1" applyFill="1" applyBorder="1" applyAlignment="1">
      <alignment horizontal="center" vertical="center" shrinkToFit="1"/>
      <protection/>
    </xf>
    <xf numFmtId="0" fontId="11" fillId="0" borderId="0" xfId="37" applyFont="1" applyFill="1" applyBorder="1" applyAlignment="1">
      <alignment horizontal="distributed"/>
      <protection/>
    </xf>
    <xf numFmtId="0" fontId="7" fillId="0" borderId="0" xfId="37" applyFont="1" applyFill="1" applyBorder="1" applyAlignment="1">
      <alignment/>
      <protection/>
    </xf>
    <xf numFmtId="0" fontId="11" fillId="0" borderId="0" xfId="37" applyFont="1" applyFill="1" applyBorder="1" applyAlignment="1">
      <alignment/>
      <protection/>
    </xf>
    <xf numFmtId="0" fontId="16" fillId="0" borderId="7" xfId="37" applyFont="1" applyFill="1" applyBorder="1" applyAlignment="1">
      <alignment horizontal="distributed"/>
      <protection/>
    </xf>
    <xf numFmtId="0" fontId="13" fillId="0" borderId="0" xfId="37" applyFont="1" applyFill="1" applyBorder="1" applyAlignment="1">
      <alignment/>
      <protection/>
    </xf>
    <xf numFmtId="0" fontId="16" fillId="0" borderId="12" xfId="37" applyFont="1" applyFill="1" applyBorder="1" applyAlignment="1">
      <alignment horizontal="distributed"/>
      <protection/>
    </xf>
    <xf numFmtId="0" fontId="11" fillId="0" borderId="0" xfId="38" applyFont="1" applyFill="1">
      <alignment/>
      <protection/>
    </xf>
    <xf numFmtId="0" fontId="10" fillId="0" borderId="0" xfId="38" applyFont="1" applyFill="1">
      <alignment/>
      <protection/>
    </xf>
    <xf numFmtId="191" fontId="10" fillId="0" borderId="0" xfId="38" applyNumberFormat="1" applyFont="1" applyFill="1">
      <alignment/>
      <protection/>
    </xf>
    <xf numFmtId="0" fontId="11" fillId="0" borderId="0" xfId="38" applyFont="1" applyFill="1" applyAlignment="1">
      <alignment horizontal="right"/>
      <protection/>
    </xf>
    <xf numFmtId="0" fontId="11" fillId="0" borderId="1" xfId="38" applyFont="1" applyFill="1" applyBorder="1" applyAlignment="1">
      <alignment horizontal="center" vertical="center" shrinkToFit="1"/>
      <protection/>
    </xf>
    <xf numFmtId="0" fontId="11" fillId="0" borderId="0" xfId="38" applyFont="1" applyFill="1" applyBorder="1" applyAlignment="1">
      <alignment horizontal="left"/>
      <protection/>
    </xf>
    <xf numFmtId="0" fontId="22" fillId="0" borderId="5" xfId="38" applyFont="1" applyFill="1" applyBorder="1" applyAlignment="1">
      <alignment horizontal="left"/>
      <protection/>
    </xf>
    <xf numFmtId="185" fontId="11" fillId="0" borderId="0" xfId="38" applyNumberFormat="1" applyFont="1" applyFill="1" applyBorder="1" applyAlignment="1" quotePrefix="1">
      <alignment horizontal="right"/>
      <protection/>
    </xf>
    <xf numFmtId="0" fontId="10" fillId="0" borderId="5" xfId="38" applyFont="1" applyFill="1" applyBorder="1" applyAlignment="1">
      <alignment/>
      <protection/>
    </xf>
    <xf numFmtId="0" fontId="11" fillId="0" borderId="0" xfId="38" applyFont="1" applyFill="1" applyBorder="1" applyAlignment="1">
      <alignment/>
      <protection/>
    </xf>
    <xf numFmtId="0" fontId="10" fillId="0" borderId="5" xfId="38" applyFont="1" applyFill="1" applyBorder="1" applyAlignment="1">
      <alignment horizontal="distributed"/>
      <protection/>
    </xf>
    <xf numFmtId="185" fontId="11" fillId="0" borderId="0" xfId="38" applyNumberFormat="1" applyFont="1" applyFill="1" applyBorder="1" applyAlignment="1">
      <alignment horizontal="right"/>
      <protection/>
    </xf>
    <xf numFmtId="0" fontId="10" fillId="0" borderId="5" xfId="38" applyFont="1" applyFill="1" applyBorder="1" applyAlignment="1">
      <alignment horizontal="left"/>
      <protection/>
    </xf>
    <xf numFmtId="0" fontId="10" fillId="0" borderId="5" xfId="38" applyFont="1" applyFill="1" applyBorder="1" applyAlignment="1">
      <alignment horizontal="left" shrinkToFit="1"/>
      <protection/>
    </xf>
    <xf numFmtId="0" fontId="11" fillId="0" borderId="19" xfId="38" applyFont="1" applyFill="1" applyBorder="1" applyAlignment="1">
      <alignment/>
      <protection/>
    </xf>
    <xf numFmtId="0" fontId="10" fillId="0" borderId="8" xfId="38" applyFont="1" applyFill="1" applyBorder="1" applyAlignment="1">
      <alignment/>
      <protection/>
    </xf>
    <xf numFmtId="0" fontId="16" fillId="0" borderId="0" xfId="38" applyFont="1" applyFill="1" applyBorder="1" applyAlignment="1">
      <alignment horizontal="left"/>
      <protection/>
    </xf>
    <xf numFmtId="0" fontId="16" fillId="0" borderId="5" xfId="38" applyFont="1" applyFill="1" applyBorder="1" applyAlignment="1">
      <alignment horizontal="right"/>
      <protection/>
    </xf>
    <xf numFmtId="0" fontId="15" fillId="0" borderId="0" xfId="0" applyFont="1" applyAlignment="1">
      <alignment/>
    </xf>
    <xf numFmtId="0" fontId="11" fillId="0" borderId="13" xfId="38" applyFont="1" applyFill="1" applyBorder="1" applyAlignment="1">
      <alignment/>
      <protection/>
    </xf>
    <xf numFmtId="0" fontId="11" fillId="0" borderId="3" xfId="38" applyFont="1" applyFill="1" applyBorder="1" applyAlignment="1">
      <alignment/>
      <protection/>
    </xf>
    <xf numFmtId="0" fontId="11" fillId="0" borderId="8" xfId="38" applyFont="1" applyFill="1" applyBorder="1" applyAlignment="1">
      <alignment/>
      <protection/>
    </xf>
    <xf numFmtId="0" fontId="11" fillId="0" borderId="5" xfId="38" applyFont="1" applyFill="1" applyBorder="1" applyAlignment="1">
      <alignment/>
      <protection/>
    </xf>
    <xf numFmtId="0" fontId="11" fillId="0" borderId="0" xfId="38" applyFont="1" applyFill="1" applyBorder="1" applyAlignment="1">
      <alignment horizontal="right"/>
      <protection/>
    </xf>
    <xf numFmtId="0" fontId="16" fillId="0" borderId="13" xfId="38" applyFont="1" applyFill="1" applyBorder="1" applyAlignment="1">
      <alignment/>
      <protection/>
    </xf>
    <xf numFmtId="0" fontId="16" fillId="0" borderId="3" xfId="38" applyFont="1" applyFill="1" applyBorder="1" applyAlignment="1">
      <alignment/>
      <protection/>
    </xf>
    <xf numFmtId="0" fontId="11" fillId="0" borderId="19" xfId="38" applyFont="1" applyFill="1" applyBorder="1" applyAlignment="1">
      <alignment horizontal="right"/>
      <protection/>
    </xf>
    <xf numFmtId="0" fontId="20" fillId="0" borderId="0" xfId="0" applyFont="1" applyAlignment="1">
      <alignment vertical="center"/>
    </xf>
    <xf numFmtId="0" fontId="7" fillId="0" borderId="0" xfId="38" applyFont="1" applyFill="1">
      <alignment/>
      <protection/>
    </xf>
    <xf numFmtId="0" fontId="6" fillId="0" borderId="0" xfId="29" applyFont="1" applyFill="1" applyAlignment="1">
      <alignment horizontal="left" vertical="center"/>
      <protection/>
    </xf>
    <xf numFmtId="0" fontId="20" fillId="0" borderId="0" xfId="29" applyFont="1" applyFill="1" applyAlignment="1">
      <alignment horizontal="centerContinuous" vertical="center"/>
      <protection/>
    </xf>
    <xf numFmtId="0" fontId="20" fillId="0" borderId="0" xfId="29" applyFont="1" applyFill="1" applyAlignment="1">
      <alignment vertical="center"/>
      <protection/>
    </xf>
    <xf numFmtId="0" fontId="7" fillId="0" borderId="0" xfId="29" applyFont="1" applyFill="1" applyAlignment="1">
      <alignment vertical="center"/>
      <protection/>
    </xf>
    <xf numFmtId="0" fontId="7" fillId="0" borderId="0" xfId="29" applyFont="1" applyFill="1" applyAlignment="1">
      <alignment horizontal="right" vertical="center"/>
      <protection/>
    </xf>
    <xf numFmtId="0" fontId="7" fillId="0" borderId="1" xfId="29" applyFont="1" applyFill="1" applyBorder="1" applyAlignment="1">
      <alignment horizontal="center" vertical="center"/>
      <protection/>
    </xf>
    <xf numFmtId="0" fontId="7" fillId="0" borderId="2" xfId="29" applyFont="1" applyFill="1" applyBorder="1" applyAlignment="1">
      <alignment horizontal="center" vertical="center"/>
      <protection/>
    </xf>
    <xf numFmtId="0" fontId="13" fillId="0" borderId="3" xfId="29" applyFont="1" applyFill="1" applyBorder="1" applyAlignment="1">
      <alignment horizontal="distributed"/>
      <protection/>
    </xf>
    <xf numFmtId="0" fontId="13" fillId="0" borderId="0" xfId="29" applyFont="1" applyFill="1" applyAlignment="1">
      <alignment/>
      <protection/>
    </xf>
    <xf numFmtId="0" fontId="13" fillId="0" borderId="5" xfId="29" applyFont="1" applyFill="1" applyBorder="1" applyAlignment="1">
      <alignment horizontal="distributed"/>
      <protection/>
    </xf>
    <xf numFmtId="0" fontId="13" fillId="0" borderId="8" xfId="29" applyFont="1" applyFill="1" applyBorder="1" applyAlignment="1">
      <alignment horizontal="distributed"/>
      <protection/>
    </xf>
    <xf numFmtId="0" fontId="7" fillId="0" borderId="5" xfId="29" applyFont="1" applyFill="1" applyBorder="1" applyAlignment="1">
      <alignment horizontal="distributed"/>
      <protection/>
    </xf>
    <xf numFmtId="0" fontId="7" fillId="0" borderId="0" xfId="29" applyFont="1" applyFill="1" applyAlignment="1">
      <alignment/>
      <protection/>
    </xf>
    <xf numFmtId="0" fontId="7" fillId="0" borderId="3" xfId="29" applyFont="1" applyFill="1" applyBorder="1" applyAlignment="1">
      <alignment horizontal="distributed"/>
      <protection/>
    </xf>
    <xf numFmtId="0" fontId="7" fillId="0" borderId="8" xfId="29" applyFont="1" applyFill="1" applyBorder="1" applyAlignment="1">
      <alignment horizontal="distributed"/>
      <protection/>
    </xf>
    <xf numFmtId="0" fontId="7" fillId="0" borderId="20" xfId="29" applyFont="1" applyFill="1" applyBorder="1" applyAlignment="1">
      <alignment/>
      <protection/>
    </xf>
    <xf numFmtId="0" fontId="7" fillId="0" borderId="0" xfId="29" applyFont="1" applyFill="1" applyAlignment="1">
      <alignment horizontal="center" vertical="center"/>
      <protection/>
    </xf>
    <xf numFmtId="0" fontId="7" fillId="0" borderId="0" xfId="29" applyFont="1" applyFill="1" applyBorder="1" applyAlignment="1">
      <alignment vertical="center"/>
      <protection/>
    </xf>
    <xf numFmtId="0" fontId="7" fillId="0" borderId="21" xfId="29" applyFont="1" applyFill="1" applyBorder="1" applyAlignment="1">
      <alignment vertical="center"/>
      <protection/>
    </xf>
    <xf numFmtId="0" fontId="7" fillId="0" borderId="22" xfId="29" applyFont="1" applyFill="1" applyBorder="1" applyAlignment="1">
      <alignment vertical="center"/>
      <protection/>
    </xf>
    <xf numFmtId="0" fontId="7" fillId="0" borderId="11" xfId="29" applyFont="1" applyFill="1" applyBorder="1" applyAlignment="1">
      <alignment horizontal="center" vertical="center"/>
      <protection/>
    </xf>
    <xf numFmtId="0" fontId="11" fillId="0" borderId="23" xfId="29" applyFont="1" applyFill="1" applyBorder="1" applyAlignment="1">
      <alignment vertical="center"/>
      <protection/>
    </xf>
    <xf numFmtId="0" fontId="11" fillId="0" borderId="7" xfId="29" applyFont="1" applyFill="1" applyBorder="1" applyAlignment="1">
      <alignment horizontal="left" vertical="center"/>
      <protection/>
    </xf>
    <xf numFmtId="0" fontId="11" fillId="0" borderId="7" xfId="29" applyFont="1" applyFill="1" applyBorder="1" applyAlignment="1">
      <alignment vertical="center"/>
      <protection/>
    </xf>
    <xf numFmtId="0" fontId="11" fillId="0" borderId="11" xfId="29" applyFont="1" applyFill="1" applyBorder="1" applyAlignment="1">
      <alignment vertical="center"/>
      <protection/>
    </xf>
    <xf numFmtId="0" fontId="11" fillId="0" borderId="1" xfId="29" applyFont="1" applyFill="1" applyBorder="1" applyAlignment="1">
      <alignment horizontal="center" vertical="center" wrapText="1"/>
      <protection/>
    </xf>
    <xf numFmtId="0" fontId="11" fillId="0" borderId="0" xfId="29" applyFont="1" applyFill="1" applyAlignment="1">
      <alignment vertical="center"/>
      <protection/>
    </xf>
    <xf numFmtId="0" fontId="11" fillId="0" borderId="24" xfId="29" applyFont="1" applyFill="1" applyBorder="1" applyAlignment="1">
      <alignment vertical="center"/>
      <protection/>
    </xf>
    <xf numFmtId="0" fontId="11" fillId="0" borderId="0" xfId="29" applyFont="1" applyFill="1" applyAlignment="1">
      <alignment vertical="center" wrapText="1"/>
      <protection/>
    </xf>
    <xf numFmtId="0" fontId="13" fillId="0" borderId="11" xfId="29" applyFont="1" applyFill="1" applyBorder="1" applyAlignment="1">
      <alignment horizontal="distributed" wrapText="1"/>
      <protection/>
    </xf>
    <xf numFmtId="0" fontId="13" fillId="0" borderId="5" xfId="29" applyFont="1" applyFill="1" applyBorder="1" applyAlignment="1">
      <alignment horizontal="distributed" wrapText="1"/>
      <protection/>
    </xf>
    <xf numFmtId="0" fontId="7" fillId="0" borderId="3" xfId="29" applyFont="1" applyFill="1" applyBorder="1" applyAlignment="1">
      <alignment horizontal="distributed" wrapText="1"/>
      <protection/>
    </xf>
    <xf numFmtId="0" fontId="7" fillId="0" borderId="5" xfId="29" applyFont="1" applyFill="1" applyBorder="1" applyAlignment="1">
      <alignment horizontal="distributed" wrapText="1"/>
      <protection/>
    </xf>
    <xf numFmtId="0" fontId="7" fillId="0" borderId="8" xfId="29" applyFont="1" applyFill="1" applyBorder="1" applyAlignment="1">
      <alignment horizontal="distributed" wrapText="1"/>
      <protection/>
    </xf>
    <xf numFmtId="0" fontId="7" fillId="0" borderId="20" xfId="29" applyFont="1" applyFill="1" applyBorder="1" applyAlignment="1">
      <alignment vertical="center"/>
      <protection/>
    </xf>
    <xf numFmtId="0" fontId="7" fillId="0" borderId="0" xfId="29" applyFont="1" applyFill="1" applyBorder="1" applyAlignment="1">
      <alignment horizontal="center" vertical="center"/>
      <protection/>
    </xf>
    <xf numFmtId="179" fontId="7" fillId="0" borderId="0" xfId="29" applyNumberFormat="1" applyFont="1" applyFill="1" applyAlignment="1">
      <alignment vertical="center"/>
      <protection/>
    </xf>
    <xf numFmtId="0" fontId="8" fillId="0" borderId="0" xfId="29" applyFont="1" applyBorder="1" applyAlignment="1">
      <alignment vertical="center"/>
      <protection/>
    </xf>
    <xf numFmtId="0" fontId="11" fillId="0" borderId="15" xfId="29" applyFont="1" applyFill="1" applyBorder="1" applyAlignment="1">
      <alignment horizontal="center" vertical="center"/>
      <protection/>
    </xf>
    <xf numFmtId="0" fontId="11" fillId="0" borderId="21" xfId="29" applyFont="1" applyFill="1" applyBorder="1" applyAlignment="1">
      <alignment vertical="center"/>
      <protection/>
    </xf>
    <xf numFmtId="0" fontId="11" fillId="0" borderId="22" xfId="29" applyFont="1" applyFill="1" applyBorder="1" applyAlignment="1">
      <alignment vertical="center"/>
      <protection/>
    </xf>
    <xf numFmtId="0" fontId="11" fillId="0" borderId="21" xfId="29" applyFont="1" applyFill="1" applyBorder="1" applyAlignment="1">
      <alignment horizontal="center" vertical="center"/>
      <protection/>
    </xf>
    <xf numFmtId="0" fontId="11" fillId="0" borderId="6" xfId="29" applyFont="1" applyFill="1" applyBorder="1" applyAlignment="1">
      <alignment horizontal="center" vertical="center"/>
      <protection/>
    </xf>
    <xf numFmtId="0" fontId="11" fillId="0" borderId="23" xfId="29" applyFont="1" applyFill="1" applyBorder="1" applyAlignment="1">
      <alignment horizontal="center" vertical="center" wrapText="1"/>
      <protection/>
    </xf>
    <xf numFmtId="0" fontId="11" fillId="0" borderId="7" xfId="29" applyFont="1" applyFill="1" applyBorder="1" applyAlignment="1">
      <alignment horizontal="center" vertical="center" wrapText="1"/>
      <protection/>
    </xf>
    <xf numFmtId="0" fontId="11" fillId="0" borderId="3" xfId="29" applyFont="1" applyFill="1" applyBorder="1" applyAlignment="1">
      <alignment horizontal="center" vertical="center" wrapText="1"/>
      <protection/>
    </xf>
    <xf numFmtId="0" fontId="11" fillId="0" borderId="4" xfId="29" applyFont="1" applyFill="1" applyBorder="1" applyAlignment="1">
      <alignment horizontal="center" vertical="center"/>
      <protection/>
    </xf>
    <xf numFmtId="0" fontId="17" fillId="0" borderId="6" xfId="29" applyFont="1" applyFill="1" applyBorder="1" applyAlignment="1">
      <alignment horizontal="center" vertical="center" wrapText="1"/>
      <protection/>
    </xf>
    <xf numFmtId="0" fontId="11" fillId="0" borderId="6" xfId="29" applyFont="1" applyFill="1" applyBorder="1" applyAlignment="1">
      <alignment horizontal="center" vertical="center" wrapText="1"/>
      <protection/>
    </xf>
    <xf numFmtId="0" fontId="11" fillId="0" borderId="4" xfId="29" applyFont="1" applyFill="1" applyBorder="1" applyAlignment="1">
      <alignment vertical="center"/>
      <protection/>
    </xf>
    <xf numFmtId="0" fontId="11" fillId="0" borderId="0" xfId="29" applyFont="1" applyFill="1" applyBorder="1" applyAlignment="1">
      <alignment vertical="center"/>
      <protection/>
    </xf>
    <xf numFmtId="0" fontId="11" fillId="0" borderId="24" xfId="29" applyFont="1" applyFill="1" applyBorder="1" applyAlignment="1">
      <alignment horizontal="center" vertical="center"/>
      <protection/>
    </xf>
    <xf numFmtId="0" fontId="11" fillId="0" borderId="6" xfId="29" applyFont="1" applyFill="1" applyBorder="1" applyAlignment="1">
      <alignment vertical="center"/>
      <protection/>
    </xf>
    <xf numFmtId="0" fontId="13" fillId="0" borderId="23" xfId="29" applyFont="1" applyFill="1" applyBorder="1" applyAlignment="1">
      <alignment horizontal="distributed"/>
      <protection/>
    </xf>
    <xf numFmtId="0" fontId="13" fillId="0" borderId="25" xfId="29" applyFont="1" applyFill="1" applyBorder="1" applyAlignment="1">
      <alignment horizontal="distributed"/>
      <protection/>
    </xf>
    <xf numFmtId="0" fontId="13" fillId="0" borderId="26" xfId="29" applyFont="1" applyFill="1" applyBorder="1" applyAlignment="1">
      <alignment horizontal="distributed"/>
      <protection/>
    </xf>
    <xf numFmtId="0" fontId="7" fillId="0" borderId="25" xfId="29" applyFont="1" applyFill="1" applyBorder="1" applyAlignment="1">
      <alignment horizontal="distributed"/>
      <protection/>
    </xf>
    <xf numFmtId="0" fontId="7" fillId="0" borderId="23" xfId="29" applyFont="1" applyFill="1" applyBorder="1" applyAlignment="1">
      <alignment horizontal="distributed"/>
      <protection/>
    </xf>
    <xf numFmtId="0" fontId="7" fillId="0" borderId="26" xfId="29" applyFont="1" applyFill="1" applyBorder="1" applyAlignment="1">
      <alignment horizontal="distributed"/>
      <protection/>
    </xf>
    <xf numFmtId="0" fontId="7" fillId="0" borderId="20" xfId="29" applyFont="1" applyFill="1" applyBorder="1" applyAlignment="1">
      <alignment horizontal="left"/>
      <protection/>
    </xf>
    <xf numFmtId="38" fontId="11" fillId="0" borderId="20" xfId="17" applyFont="1" applyFill="1" applyBorder="1" applyAlignment="1">
      <alignment/>
    </xf>
    <xf numFmtId="179" fontId="11" fillId="0" borderId="20" xfId="17" applyNumberFormat="1" applyFont="1" applyFill="1" applyBorder="1" applyAlignment="1">
      <alignment/>
    </xf>
    <xf numFmtId="0" fontId="7" fillId="0" borderId="0" xfId="29" applyFont="1" applyFill="1" applyBorder="1" applyAlignment="1">
      <alignment horizontal="left"/>
      <protection/>
    </xf>
    <xf numFmtId="179" fontId="11" fillId="0" borderId="0" xfId="17" applyNumberFormat="1" applyFont="1" applyFill="1" applyBorder="1" applyAlignment="1">
      <alignment/>
    </xf>
    <xf numFmtId="179" fontId="7" fillId="0" borderId="0" xfId="29" applyNumberFormat="1" applyFont="1" applyFill="1" applyAlignment="1">
      <alignment/>
      <protection/>
    </xf>
    <xf numFmtId="194" fontId="20" fillId="0" borderId="0" xfId="29" applyNumberFormat="1" applyFont="1" applyFill="1" applyAlignment="1">
      <alignment horizontal="center" vertical="center"/>
      <protection/>
    </xf>
    <xf numFmtId="194" fontId="20" fillId="0" borderId="0" xfId="29" applyNumberFormat="1" applyFont="1" applyFill="1" applyAlignment="1">
      <alignment vertical="center"/>
      <protection/>
    </xf>
    <xf numFmtId="194" fontId="20" fillId="0" borderId="0" xfId="29" applyNumberFormat="1" applyFont="1" applyFill="1" applyAlignment="1">
      <alignment horizontal="centerContinuous" vertical="center"/>
      <protection/>
    </xf>
    <xf numFmtId="194" fontId="7" fillId="0" borderId="0" xfId="29" applyNumberFormat="1" applyFont="1" applyFill="1" applyAlignment="1">
      <alignment vertical="center"/>
      <protection/>
    </xf>
    <xf numFmtId="194" fontId="7" fillId="0" borderId="0" xfId="29" applyNumberFormat="1" applyFont="1" applyFill="1" applyAlignment="1">
      <alignment horizontal="centerContinuous" vertical="center"/>
      <protection/>
    </xf>
    <xf numFmtId="194" fontId="7" fillId="0" borderId="0" xfId="29" applyNumberFormat="1" applyFont="1" applyFill="1" applyAlignment="1">
      <alignment horizontal="right" vertical="center"/>
      <protection/>
    </xf>
    <xf numFmtId="194" fontId="7" fillId="0" borderId="13" xfId="29" applyNumberFormat="1" applyFont="1" applyFill="1" applyBorder="1" applyAlignment="1">
      <alignment horizontal="centerContinuous" vertical="center"/>
      <protection/>
    </xf>
    <xf numFmtId="194" fontId="7" fillId="0" borderId="3" xfId="29" applyNumberFormat="1" applyFont="1" applyFill="1" applyBorder="1" applyAlignment="1">
      <alignment horizontal="centerContinuous" vertical="center"/>
      <protection/>
    </xf>
    <xf numFmtId="0" fontId="7" fillId="0" borderId="1" xfId="29" applyFont="1" applyFill="1" applyBorder="1" applyAlignment="1">
      <alignment horizontal="center" vertical="center" shrinkToFit="1"/>
      <protection/>
    </xf>
    <xf numFmtId="0" fontId="7" fillId="0" borderId="2" xfId="29" applyFont="1" applyFill="1" applyBorder="1" applyAlignment="1">
      <alignment horizontal="center" vertical="center" shrinkToFit="1"/>
      <protection/>
    </xf>
    <xf numFmtId="194" fontId="7" fillId="0" borderId="11" xfId="29" applyNumberFormat="1" applyFont="1" applyFill="1" applyBorder="1" applyAlignment="1">
      <alignment horizontal="center" vertical="center"/>
      <protection/>
    </xf>
    <xf numFmtId="194" fontId="7" fillId="0" borderId="0" xfId="29" applyNumberFormat="1" applyFont="1" applyFill="1" applyAlignment="1">
      <alignment vertical="center" wrapText="1"/>
      <protection/>
    </xf>
    <xf numFmtId="194" fontId="13" fillId="0" borderId="11" xfId="29" applyNumberFormat="1" applyFont="1" applyFill="1" applyBorder="1" applyAlignment="1">
      <alignment horizontal="distributed"/>
      <protection/>
    </xf>
    <xf numFmtId="177" fontId="13" fillId="0" borderId="27" xfId="29" applyNumberFormat="1" applyFont="1" applyFill="1" applyBorder="1" applyAlignment="1">
      <alignment/>
      <protection/>
    </xf>
    <xf numFmtId="194" fontId="13" fillId="0" borderId="0" xfId="29" applyNumberFormat="1" applyFont="1" applyFill="1" applyAlignment="1">
      <alignment/>
      <protection/>
    </xf>
    <xf numFmtId="194" fontId="13" fillId="0" borderId="5" xfId="29" applyNumberFormat="1" applyFont="1" applyFill="1" applyBorder="1" applyAlignment="1">
      <alignment horizontal="distributed"/>
      <protection/>
    </xf>
    <xf numFmtId="177" fontId="13" fillId="0" borderId="5" xfId="29" applyNumberFormat="1" applyFont="1" applyFill="1" applyBorder="1" applyAlignment="1">
      <alignment/>
      <protection/>
    </xf>
    <xf numFmtId="194" fontId="7" fillId="0" borderId="3" xfId="29" applyNumberFormat="1" applyFont="1" applyFill="1" applyBorder="1" applyAlignment="1">
      <alignment horizontal="distributed"/>
      <protection/>
    </xf>
    <xf numFmtId="177" fontId="7" fillId="0" borderId="5" xfId="29" applyNumberFormat="1" applyFont="1" applyFill="1" applyBorder="1" applyAlignment="1">
      <alignment/>
      <protection/>
    </xf>
    <xf numFmtId="194" fontId="7" fillId="0" borderId="0" xfId="29" applyNumberFormat="1" applyFont="1" applyFill="1" applyAlignment="1">
      <alignment/>
      <protection/>
    </xf>
    <xf numFmtId="194" fontId="7" fillId="0" borderId="5" xfId="29" applyNumberFormat="1" applyFont="1" applyFill="1" applyBorder="1" applyAlignment="1">
      <alignment horizontal="distributed"/>
      <protection/>
    </xf>
    <xf numFmtId="194" fontId="7" fillId="0" borderId="8" xfId="29" applyNumberFormat="1" applyFont="1" applyFill="1" applyBorder="1" applyAlignment="1">
      <alignment horizontal="distributed"/>
      <protection/>
    </xf>
    <xf numFmtId="177" fontId="7" fillId="0" borderId="27" xfId="29" applyNumberFormat="1" applyFont="1" applyFill="1" applyBorder="1" applyAlignment="1">
      <alignment/>
      <protection/>
    </xf>
    <xf numFmtId="194" fontId="7" fillId="0" borderId="20" xfId="29" applyNumberFormat="1" applyFont="1" applyFill="1" applyBorder="1" applyAlignment="1">
      <alignment vertical="center"/>
      <protection/>
    </xf>
    <xf numFmtId="0" fontId="20" fillId="0" borderId="0" xfId="29" applyFont="1" applyFill="1" applyAlignment="1">
      <alignment horizontal="center" vertical="center"/>
      <protection/>
    </xf>
    <xf numFmtId="0" fontId="7" fillId="0" borderId="0" xfId="29" applyFont="1" applyFill="1" applyAlignment="1">
      <alignment horizontal="centerContinuous" vertical="center"/>
      <protection/>
    </xf>
    <xf numFmtId="0" fontId="7" fillId="0" borderId="13" xfId="29" applyFont="1" applyFill="1" applyBorder="1" applyAlignment="1">
      <alignment horizontal="centerContinuous" vertical="center"/>
      <protection/>
    </xf>
    <xf numFmtId="0" fontId="7" fillId="0" borderId="3" xfId="29" applyFont="1" applyFill="1" applyBorder="1" applyAlignment="1">
      <alignment horizontal="centerContinuous" vertical="center"/>
      <protection/>
    </xf>
    <xf numFmtId="194" fontId="7" fillId="0" borderId="1" xfId="29" applyNumberFormat="1" applyFont="1" applyFill="1" applyBorder="1" applyAlignment="1">
      <alignment horizontal="center" vertical="center"/>
      <protection/>
    </xf>
    <xf numFmtId="0" fontId="7" fillId="0" borderId="0" xfId="29" applyFont="1" applyFill="1" applyAlignment="1">
      <alignment vertical="center" wrapText="1"/>
      <protection/>
    </xf>
    <xf numFmtId="0" fontId="13" fillId="0" borderId="11" xfId="29" applyFont="1" applyFill="1" applyBorder="1" applyAlignment="1">
      <alignment horizontal="distributed"/>
      <protection/>
    </xf>
    <xf numFmtId="2" fontId="13" fillId="0" borderId="5" xfId="29" applyNumberFormat="1" applyFont="1" applyFill="1" applyBorder="1" applyAlignment="1">
      <alignment/>
      <protection/>
    </xf>
    <xf numFmtId="2" fontId="7" fillId="0" borderId="5" xfId="29" applyNumberFormat="1" applyFont="1" applyFill="1" applyBorder="1" applyAlignment="1">
      <alignment/>
      <protection/>
    </xf>
    <xf numFmtId="0" fontId="6" fillId="0" borderId="0" xfId="30" applyFont="1" applyFill="1" applyAlignment="1">
      <alignment/>
      <protection/>
    </xf>
    <xf numFmtId="0" fontId="7" fillId="0" borderId="0" xfId="30" applyFont="1" applyFill="1">
      <alignment/>
      <protection/>
    </xf>
    <xf numFmtId="0" fontId="7" fillId="0" borderId="0" xfId="30" applyFont="1" applyFill="1" applyAlignment="1">
      <alignment horizontal="centerContinuous"/>
      <protection/>
    </xf>
    <xf numFmtId="0" fontId="7" fillId="0" borderId="0" xfId="30" applyFont="1" applyFill="1" applyAlignment="1">
      <alignment/>
      <protection/>
    </xf>
    <xf numFmtId="0" fontId="7" fillId="0" borderId="0" xfId="30" applyFont="1" applyFill="1" applyBorder="1">
      <alignment/>
      <protection/>
    </xf>
    <xf numFmtId="0" fontId="7" fillId="0" borderId="0" xfId="30" applyFont="1" applyFill="1" applyBorder="1" applyAlignment="1">
      <alignment horizontal="right"/>
      <protection/>
    </xf>
    <xf numFmtId="0" fontId="7" fillId="0" borderId="14" xfId="30" applyFont="1" applyFill="1" applyBorder="1" applyAlignment="1" quotePrefix="1">
      <alignment horizontal="center"/>
      <protection/>
    </xf>
    <xf numFmtId="49" fontId="7" fillId="0" borderId="14" xfId="30" applyNumberFormat="1" applyFont="1" applyFill="1" applyBorder="1" applyAlignment="1" quotePrefix="1">
      <alignment horizontal="center"/>
      <protection/>
    </xf>
    <xf numFmtId="0" fontId="7" fillId="0" borderId="14" xfId="30" applyFont="1" applyFill="1" applyBorder="1" applyAlignment="1">
      <alignment horizontal="center"/>
      <protection/>
    </xf>
    <xf numFmtId="49" fontId="7" fillId="0" borderId="14" xfId="30" applyNumberFormat="1" applyFont="1" applyFill="1" applyBorder="1" applyAlignment="1">
      <alignment horizontal="center"/>
      <protection/>
    </xf>
    <xf numFmtId="0" fontId="7" fillId="0" borderId="15" xfId="30" applyFont="1" applyFill="1" applyBorder="1" applyAlignment="1">
      <alignment horizontal="center"/>
      <protection/>
    </xf>
    <xf numFmtId="0" fontId="7" fillId="0" borderId="18" xfId="30" applyFont="1" applyFill="1" applyBorder="1" applyAlignment="1">
      <alignment horizontal="center"/>
      <protection/>
    </xf>
    <xf numFmtId="49" fontId="7" fillId="0" borderId="1" xfId="30" applyNumberFormat="1" applyFont="1" applyBorder="1" applyAlignment="1">
      <alignment horizontal="center" vertical="center" wrapText="1"/>
      <protection/>
    </xf>
    <xf numFmtId="49" fontId="7" fillId="0" borderId="2" xfId="30" applyNumberFormat="1" applyFont="1" applyBorder="1" applyAlignment="1">
      <alignment horizontal="center" vertical="center" wrapText="1"/>
      <protection/>
    </xf>
    <xf numFmtId="49" fontId="7" fillId="0" borderId="11" xfId="30" applyNumberFormat="1" applyFont="1" applyBorder="1" applyAlignment="1">
      <alignment horizontal="center" vertical="center" wrapText="1"/>
      <protection/>
    </xf>
    <xf numFmtId="0" fontId="7" fillId="0" borderId="1" xfId="30" applyFont="1" applyFill="1" applyBorder="1" applyAlignment="1">
      <alignment horizontal="center" vertical="center"/>
      <protection/>
    </xf>
    <xf numFmtId="0" fontId="7" fillId="0" borderId="1" xfId="30" applyFont="1" applyFill="1" applyBorder="1" applyAlignment="1">
      <alignment horizontal="center" vertical="center" wrapText="1"/>
      <protection/>
    </xf>
    <xf numFmtId="0" fontId="7" fillId="0" borderId="2" xfId="30" applyFont="1" applyFill="1" applyBorder="1" applyAlignment="1">
      <alignment horizontal="center" vertical="center"/>
      <protection/>
    </xf>
    <xf numFmtId="193" fontId="7" fillId="0" borderId="5" xfId="30" applyNumberFormat="1" applyFont="1" applyFill="1" applyBorder="1" applyAlignment="1" quotePrefix="1">
      <alignment horizontal="centerContinuous"/>
      <protection/>
    </xf>
    <xf numFmtId="0" fontId="7" fillId="0" borderId="6" xfId="30" applyFont="1" applyFill="1" applyBorder="1" applyAlignment="1">
      <alignment horizontal="distributed"/>
      <protection/>
    </xf>
    <xf numFmtId="179" fontId="7" fillId="0" borderId="4" xfId="17" applyNumberFormat="1" applyFont="1" applyFill="1" applyBorder="1" applyAlignment="1">
      <alignment/>
    </xf>
    <xf numFmtId="179" fontId="7" fillId="0" borderId="23" xfId="17" applyNumberFormat="1" applyFont="1" applyFill="1" applyBorder="1" applyAlignment="1">
      <alignment/>
    </xf>
    <xf numFmtId="179" fontId="7" fillId="0" borderId="3" xfId="17" applyNumberFormat="1" applyFont="1" applyFill="1" applyBorder="1" applyAlignment="1">
      <alignment/>
    </xf>
    <xf numFmtId="179" fontId="7" fillId="0" borderId="6" xfId="17" applyNumberFormat="1" applyFont="1" applyFill="1" applyBorder="1" applyAlignment="1">
      <alignment/>
    </xf>
    <xf numFmtId="179" fontId="7" fillId="0" borderId="25" xfId="17" applyNumberFormat="1" applyFont="1" applyFill="1" applyBorder="1" applyAlignment="1">
      <alignment/>
    </xf>
    <xf numFmtId="179" fontId="7" fillId="0" borderId="5" xfId="17" applyNumberFormat="1" applyFont="1" applyFill="1" applyBorder="1" applyAlignment="1">
      <alignment/>
    </xf>
    <xf numFmtId="0" fontId="7" fillId="0" borderId="5" xfId="30" applyFont="1" applyFill="1" applyBorder="1" applyAlignment="1">
      <alignment horizontal="centerContinuous"/>
      <protection/>
    </xf>
    <xf numFmtId="0" fontId="12" fillId="0" borderId="6" xfId="30" applyFont="1" applyFill="1" applyBorder="1" applyAlignment="1">
      <alignment horizontal="distributed"/>
      <protection/>
    </xf>
    <xf numFmtId="0" fontId="7" fillId="0" borderId="8" xfId="30" applyFont="1" applyFill="1" applyBorder="1" applyAlignment="1">
      <alignment horizontal="center"/>
      <protection/>
    </xf>
    <xf numFmtId="0" fontId="7" fillId="0" borderId="24" xfId="30" applyFont="1" applyFill="1" applyBorder="1" applyAlignment="1">
      <alignment horizontal="distributed"/>
      <protection/>
    </xf>
    <xf numFmtId="179" fontId="7" fillId="0" borderId="1" xfId="17" applyNumberFormat="1" applyFont="1" applyFill="1" applyBorder="1" applyAlignment="1">
      <alignment/>
    </xf>
    <xf numFmtId="179" fontId="7" fillId="0" borderId="2" xfId="17" applyNumberFormat="1" applyFont="1" applyFill="1" applyBorder="1" applyAlignment="1">
      <alignment/>
    </xf>
    <xf numFmtId="179" fontId="7" fillId="0" borderId="16" xfId="17" applyNumberFormat="1" applyFont="1" applyFill="1" applyBorder="1" applyAlignment="1">
      <alignment/>
    </xf>
    <xf numFmtId="179" fontId="7" fillId="0" borderId="28" xfId="17" applyNumberFormat="1" applyFont="1" applyFill="1" applyBorder="1" applyAlignment="1">
      <alignment/>
    </xf>
    <xf numFmtId="179" fontId="7" fillId="0" borderId="29" xfId="17" applyNumberFormat="1" applyFont="1" applyFill="1" applyBorder="1" applyAlignment="1">
      <alignment/>
    </xf>
    <xf numFmtId="0" fontId="7" fillId="0" borderId="5" xfId="30" applyFont="1" applyFill="1" applyBorder="1" applyAlignment="1">
      <alignment horizontal="center"/>
      <protection/>
    </xf>
    <xf numFmtId="0" fontId="7" fillId="0" borderId="0" xfId="30" applyFont="1" applyFill="1" applyBorder="1" applyAlignment="1">
      <alignment/>
      <protection/>
    </xf>
    <xf numFmtId="0" fontId="7" fillId="0" borderId="5" xfId="30" applyFont="1" applyFill="1" applyBorder="1" applyAlignment="1">
      <alignment/>
      <protection/>
    </xf>
    <xf numFmtId="0" fontId="18" fillId="0" borderId="0" xfId="30" applyFont="1" applyFill="1" applyBorder="1" applyAlignment="1">
      <alignment/>
      <protection/>
    </xf>
    <xf numFmtId="0" fontId="11" fillId="0" borderId="0" xfId="30" applyFont="1" applyFill="1" applyBorder="1" applyAlignment="1">
      <alignment/>
      <protection/>
    </xf>
    <xf numFmtId="0" fontId="11" fillId="0" borderId="0" xfId="30" applyFont="1" applyFill="1" applyAlignment="1">
      <alignment/>
      <protection/>
    </xf>
    <xf numFmtId="0" fontId="18" fillId="0" borderId="0" xfId="30" applyFont="1" applyFill="1" applyAlignment="1">
      <alignment/>
      <protection/>
    </xf>
    <xf numFmtId="0" fontId="7" fillId="0" borderId="5" xfId="30" applyFont="1" applyFill="1" applyBorder="1" applyAlignment="1">
      <alignment horizontal="center" vertical="center"/>
      <protection/>
    </xf>
    <xf numFmtId="0" fontId="18" fillId="0" borderId="6" xfId="30" applyFont="1" applyFill="1" applyBorder="1" applyAlignment="1">
      <alignment horizontal="distributed" vertical="center" wrapText="1"/>
      <protection/>
    </xf>
    <xf numFmtId="179" fontId="7" fillId="0" borderId="6" xfId="17" applyNumberFormat="1" applyFont="1" applyFill="1" applyBorder="1" applyAlignment="1">
      <alignment vertical="center"/>
    </xf>
    <xf numFmtId="179" fontId="7" fillId="0" borderId="25" xfId="17" applyNumberFormat="1" applyFont="1" applyFill="1" applyBorder="1" applyAlignment="1">
      <alignment vertical="center"/>
    </xf>
    <xf numFmtId="0" fontId="18" fillId="0" borderId="0" xfId="30" applyFont="1" applyFill="1" applyBorder="1" applyAlignment="1">
      <alignment vertical="center"/>
      <protection/>
    </xf>
    <xf numFmtId="0" fontId="11" fillId="0" borderId="0" xfId="30" applyFont="1" applyFill="1" applyBorder="1" applyAlignment="1">
      <alignment vertical="center"/>
      <protection/>
    </xf>
    <xf numFmtId="0" fontId="11" fillId="0" borderId="0" xfId="30" applyFont="1" applyFill="1" applyBorder="1" applyAlignment="1">
      <alignment vertical="center" wrapText="1"/>
      <protection/>
    </xf>
    <xf numFmtId="0" fontId="11" fillId="0" borderId="0" xfId="30" applyFont="1" applyFill="1" applyAlignment="1">
      <alignment vertical="center"/>
      <protection/>
    </xf>
    <xf numFmtId="0" fontId="18" fillId="0" borderId="0" xfId="30" applyFont="1" applyFill="1" applyAlignment="1">
      <alignment vertical="center"/>
      <protection/>
    </xf>
    <xf numFmtId="0" fontId="7" fillId="0" borderId="0" xfId="30" applyFont="1" applyFill="1" applyAlignment="1">
      <alignment vertical="center"/>
      <protection/>
    </xf>
    <xf numFmtId="0" fontId="7" fillId="0" borderId="11" xfId="30" applyFont="1" applyFill="1" applyBorder="1" applyAlignment="1">
      <alignment horizontal="center"/>
      <protection/>
    </xf>
    <xf numFmtId="0" fontId="7" fillId="0" borderId="1" xfId="30" applyFont="1" applyFill="1" applyBorder="1" applyAlignment="1">
      <alignment horizontal="distributed"/>
      <protection/>
    </xf>
    <xf numFmtId="0" fontId="7" fillId="0" borderId="10" xfId="30" applyFont="1" applyFill="1" applyBorder="1" applyAlignment="1">
      <alignment horizontal="center"/>
      <protection/>
    </xf>
    <xf numFmtId="0" fontId="7" fillId="0" borderId="30" xfId="30" applyFont="1" applyFill="1" applyBorder="1" applyAlignment="1">
      <alignment horizontal="distributed"/>
      <protection/>
    </xf>
    <xf numFmtId="179" fontId="7" fillId="0" borderId="30" xfId="17" applyNumberFormat="1" applyFont="1" applyFill="1" applyBorder="1" applyAlignment="1">
      <alignment/>
    </xf>
    <xf numFmtId="179" fontId="7" fillId="0" borderId="31" xfId="17" applyNumberFormat="1" applyFont="1" applyFill="1" applyBorder="1" applyAlignment="1">
      <alignment/>
    </xf>
    <xf numFmtId="0" fontId="6" fillId="0" borderId="0" xfId="31" applyNumberFormat="1" applyFont="1" applyAlignment="1" applyProtection="1">
      <alignment horizontal="left"/>
      <protection locked="0"/>
    </xf>
    <xf numFmtId="0" fontId="7" fillId="0" borderId="0" xfId="31" applyFont="1">
      <alignment/>
      <protection/>
    </xf>
    <xf numFmtId="0" fontId="12" fillId="0" borderId="0" xfId="31" applyFont="1" applyAlignment="1">
      <alignment vertical="top"/>
      <protection/>
    </xf>
    <xf numFmtId="0" fontId="11" fillId="0" borderId="0" xfId="31" applyFont="1">
      <alignment/>
      <protection/>
    </xf>
    <xf numFmtId="0" fontId="7" fillId="0" borderId="0" xfId="31" applyNumberFormat="1" applyFont="1" applyProtection="1">
      <alignment/>
      <protection locked="0"/>
    </xf>
    <xf numFmtId="0" fontId="11" fillId="0" borderId="2" xfId="31" applyNumberFormat="1" applyFont="1" applyBorder="1" applyAlignment="1" applyProtection="1">
      <alignment horizontal="center" vertical="center"/>
      <protection locked="0"/>
    </xf>
    <xf numFmtId="0" fontId="11" fillId="0" borderId="1" xfId="31" applyNumberFormat="1" applyFont="1" applyBorder="1" applyAlignment="1" applyProtection="1">
      <alignment horizontal="center" vertical="center"/>
      <protection locked="0"/>
    </xf>
    <xf numFmtId="41" fontId="16" fillId="0" borderId="6" xfId="31" applyNumberFormat="1" applyFont="1" applyBorder="1" applyAlignment="1" applyProtection="1">
      <alignment/>
      <protection locked="0"/>
    </xf>
    <xf numFmtId="41" fontId="16" fillId="0" borderId="4" xfId="31" applyNumberFormat="1" applyFont="1" applyBorder="1" applyAlignment="1" applyProtection="1">
      <alignment/>
      <protection locked="0"/>
    </xf>
    <xf numFmtId="41" fontId="16" fillId="0" borderId="23" xfId="31" applyNumberFormat="1" applyFont="1" applyBorder="1" applyAlignment="1" applyProtection="1">
      <alignment/>
      <protection locked="0"/>
    </xf>
    <xf numFmtId="0" fontId="16" fillId="0" borderId="0" xfId="31" applyFont="1" applyBorder="1">
      <alignment/>
      <protection/>
    </xf>
    <xf numFmtId="0" fontId="16" fillId="0" borderId="0" xfId="31" applyFont="1">
      <alignment/>
      <protection/>
    </xf>
    <xf numFmtId="0" fontId="11" fillId="0" borderId="0" xfId="31" applyFont="1" applyBorder="1" applyAlignment="1">
      <alignment/>
      <protection/>
    </xf>
    <xf numFmtId="41" fontId="11" fillId="0" borderId="6" xfId="31" applyNumberFormat="1" applyFont="1" applyBorder="1" applyAlignment="1" applyProtection="1">
      <alignment/>
      <protection locked="0"/>
    </xf>
    <xf numFmtId="41" fontId="11" fillId="0" borderId="25" xfId="31" applyNumberFormat="1" applyFont="1" applyBorder="1" applyAlignment="1" applyProtection="1">
      <alignment/>
      <protection locked="0"/>
    </xf>
    <xf numFmtId="0" fontId="11" fillId="0" borderId="0" xfId="31" applyFont="1" applyBorder="1">
      <alignment/>
      <protection/>
    </xf>
    <xf numFmtId="0" fontId="11" fillId="0" borderId="0" xfId="31" applyFont="1" applyBorder="1" applyAlignment="1">
      <alignment horizontal="distributed"/>
      <protection/>
    </xf>
    <xf numFmtId="41" fontId="11" fillId="0" borderId="6" xfId="31" applyNumberFormat="1" applyFont="1" applyBorder="1" applyAlignment="1" applyProtection="1">
      <alignment horizontal="right"/>
      <protection locked="0"/>
    </xf>
    <xf numFmtId="41" fontId="11" fillId="0" borderId="25" xfId="31" applyNumberFormat="1" applyFont="1" applyBorder="1" applyAlignment="1" applyProtection="1">
      <alignment horizontal="right"/>
      <protection locked="0"/>
    </xf>
    <xf numFmtId="41" fontId="11" fillId="0" borderId="30" xfId="31" applyNumberFormat="1" applyFont="1" applyBorder="1" applyAlignment="1" applyProtection="1">
      <alignment/>
      <protection locked="0"/>
    </xf>
    <xf numFmtId="41" fontId="11" fillId="0" borderId="31" xfId="31" applyNumberFormat="1" applyFont="1" applyBorder="1" applyAlignment="1" applyProtection="1">
      <alignment/>
      <protection locked="0"/>
    </xf>
    <xf numFmtId="0" fontId="11" fillId="0" borderId="0" xfId="31" applyFont="1" applyAlignment="1">
      <alignment/>
      <protection/>
    </xf>
    <xf numFmtId="202" fontId="11" fillId="0" borderId="0" xfId="31" applyNumberFormat="1" applyFont="1" applyBorder="1" applyAlignment="1" applyProtection="1">
      <alignment horizontal="right"/>
      <protection locked="0"/>
    </xf>
    <xf numFmtId="0" fontId="11" fillId="0" borderId="0" xfId="31" applyNumberFormat="1" applyFont="1" applyProtection="1">
      <alignment/>
      <protection locked="0"/>
    </xf>
    <xf numFmtId="0" fontId="11" fillId="0" borderId="0" xfId="31" applyFont="1" applyAlignment="1">
      <alignment horizontal="right"/>
      <protection/>
    </xf>
    <xf numFmtId="41" fontId="16" fillId="0" borderId="6" xfId="31" applyNumberFormat="1" applyFont="1" applyBorder="1" applyAlignment="1">
      <alignment/>
      <protection/>
    </xf>
    <xf numFmtId="41" fontId="16" fillId="0" borderId="25" xfId="31" applyNumberFormat="1" applyFont="1" applyBorder="1" applyAlignment="1">
      <alignment/>
      <protection/>
    </xf>
    <xf numFmtId="0" fontId="11" fillId="0" borderId="0" xfId="31" applyNumberFormat="1" applyFont="1" applyBorder="1" applyAlignment="1" applyProtection="1">
      <alignment horizontal="distributed"/>
      <protection locked="0"/>
    </xf>
    <xf numFmtId="41" fontId="11" fillId="0" borderId="6" xfId="31" applyNumberFormat="1" applyFont="1" applyBorder="1" applyAlignment="1">
      <alignment/>
      <protection/>
    </xf>
    <xf numFmtId="41" fontId="11" fillId="0" borderId="25" xfId="31" applyNumberFormat="1" applyFont="1" applyBorder="1" applyAlignment="1">
      <alignment/>
      <protection/>
    </xf>
    <xf numFmtId="0" fontId="11" fillId="0" borderId="0" xfId="31" applyNumberFormat="1" applyFont="1" applyBorder="1" applyAlignment="1" applyProtection="1">
      <alignment/>
      <protection locked="0"/>
    </xf>
    <xf numFmtId="0" fontId="10" fillId="0" borderId="0" xfId="31" applyNumberFormat="1" applyFont="1" applyBorder="1" applyAlignment="1" applyProtection="1">
      <alignment/>
      <protection locked="0"/>
    </xf>
    <xf numFmtId="41" fontId="11" fillId="0" borderId="6" xfId="31" applyNumberFormat="1" applyFont="1" applyBorder="1" applyAlignment="1">
      <alignment horizontal="right"/>
      <protection/>
    </xf>
    <xf numFmtId="41" fontId="11" fillId="0" borderId="25" xfId="31" applyNumberFormat="1" applyFont="1" applyBorder="1" applyAlignment="1">
      <alignment horizontal="right"/>
      <protection/>
    </xf>
    <xf numFmtId="187" fontId="11" fillId="0" borderId="6" xfId="31" applyNumberFormat="1" applyFont="1" applyBorder="1" applyAlignment="1" applyProtection="1">
      <alignment/>
      <protection locked="0"/>
    </xf>
    <xf numFmtId="0" fontId="10" fillId="0" borderId="0" xfId="31" applyNumberFormat="1" applyFont="1" applyBorder="1" applyAlignment="1" applyProtection="1">
      <alignment horizontal="distributed"/>
      <protection locked="0"/>
    </xf>
    <xf numFmtId="0" fontId="11" fillId="0" borderId="12" xfId="31" applyNumberFormat="1" applyFont="1" applyBorder="1" applyAlignment="1" applyProtection="1">
      <alignment/>
      <protection locked="0"/>
    </xf>
    <xf numFmtId="0" fontId="11" fillId="0" borderId="12" xfId="31" applyNumberFormat="1" applyFont="1" applyBorder="1" applyAlignment="1" applyProtection="1">
      <alignment horizontal="distributed"/>
      <protection locked="0"/>
    </xf>
    <xf numFmtId="41" fontId="11" fillId="0" borderId="30" xfId="31" applyNumberFormat="1" applyFont="1" applyBorder="1" applyAlignment="1">
      <alignment/>
      <protection/>
    </xf>
    <xf numFmtId="41" fontId="11" fillId="0" borderId="31" xfId="31" applyNumberFormat="1" applyFont="1" applyBorder="1" applyAlignment="1">
      <alignment/>
      <protection/>
    </xf>
    <xf numFmtId="0" fontId="11" fillId="0" borderId="20" xfId="31" applyFont="1" applyBorder="1">
      <alignment/>
      <protection/>
    </xf>
    <xf numFmtId="202" fontId="11" fillId="0" borderId="20" xfId="31" applyNumberFormat="1" applyFont="1" applyBorder="1" applyAlignment="1" applyProtection="1">
      <alignment horizontal="right" vertical="center"/>
      <protection locked="0"/>
    </xf>
    <xf numFmtId="202" fontId="11" fillId="0" borderId="20" xfId="31" applyNumberFormat="1" applyFont="1" applyBorder="1">
      <alignment/>
      <protection/>
    </xf>
    <xf numFmtId="202" fontId="11" fillId="0" borderId="0" xfId="31" applyNumberFormat="1" applyFont="1" applyBorder="1" applyAlignment="1" applyProtection="1">
      <alignment horizontal="right" vertical="center"/>
      <protection locked="0"/>
    </xf>
    <xf numFmtId="202" fontId="11" fillId="0" borderId="0" xfId="31" applyNumberFormat="1" applyFont="1">
      <alignment/>
      <protection/>
    </xf>
    <xf numFmtId="0" fontId="6" fillId="0" borderId="0" xfId="33" applyFont="1" applyFill="1" applyAlignment="1">
      <alignment/>
      <protection/>
    </xf>
    <xf numFmtId="0" fontId="19" fillId="0" borderId="0" xfId="33" applyFont="1" applyFill="1" applyAlignment="1">
      <alignment/>
      <protection/>
    </xf>
    <xf numFmtId="0" fontId="25" fillId="0" borderId="0" xfId="33" applyFont="1" applyFill="1" applyAlignment="1">
      <alignment horizontal="distributed" vertical="center"/>
      <protection/>
    </xf>
    <xf numFmtId="0" fontId="12" fillId="0" borderId="0" xfId="33" applyFont="1" applyFill="1">
      <alignment/>
      <protection/>
    </xf>
    <xf numFmtId="0" fontId="20" fillId="0" borderId="0" xfId="33" applyFont="1" applyFill="1" applyAlignment="1">
      <alignment horizontal="right"/>
      <protection/>
    </xf>
    <xf numFmtId="0" fontId="11" fillId="0" borderId="0" xfId="33" applyFont="1" applyFill="1" applyAlignment="1">
      <alignment horizontal="right"/>
      <protection/>
    </xf>
    <xf numFmtId="0" fontId="20" fillId="0" borderId="0" xfId="33" applyFont="1" applyFill="1">
      <alignment/>
      <protection/>
    </xf>
    <xf numFmtId="0" fontId="7" fillId="0" borderId="0" xfId="33" applyFont="1" applyFill="1" applyBorder="1" applyAlignment="1">
      <alignment/>
      <protection/>
    </xf>
    <xf numFmtId="0" fontId="12" fillId="0" borderId="0" xfId="33" applyFont="1" applyFill="1" applyBorder="1" applyAlignment="1">
      <alignment horizontal="distributed" vertical="center"/>
      <protection/>
    </xf>
    <xf numFmtId="0" fontId="12" fillId="0" borderId="0" xfId="33" applyFont="1" applyFill="1" applyBorder="1">
      <alignment/>
      <protection/>
    </xf>
    <xf numFmtId="0" fontId="7" fillId="0" borderId="0" xfId="33" applyFont="1" applyFill="1" applyBorder="1" applyAlignment="1">
      <alignment horizontal="right"/>
      <protection/>
    </xf>
    <xf numFmtId="0" fontId="7" fillId="0" borderId="0" xfId="33" applyFont="1" applyFill="1">
      <alignment/>
      <protection/>
    </xf>
    <xf numFmtId="0" fontId="7" fillId="0" borderId="21" xfId="33" applyFont="1" applyFill="1" applyBorder="1" applyAlignment="1">
      <alignment horizontal="center"/>
      <protection/>
    </xf>
    <xf numFmtId="0" fontId="7" fillId="0" borderId="32" xfId="33" applyFont="1" applyFill="1" applyBorder="1" applyAlignment="1">
      <alignment horizontal="center"/>
      <protection/>
    </xf>
    <xf numFmtId="38" fontId="7" fillId="0" borderId="32" xfId="17" applyFont="1" applyFill="1" applyBorder="1" applyAlignment="1">
      <alignment horizontal="center"/>
    </xf>
    <xf numFmtId="0" fontId="7" fillId="0" borderId="33" xfId="33" applyFont="1" applyFill="1" applyBorder="1" applyAlignment="1">
      <alignment horizontal="right"/>
      <protection/>
    </xf>
    <xf numFmtId="0" fontId="7" fillId="0" borderId="0" xfId="33" applyFont="1" applyFill="1" applyAlignment="1">
      <alignment horizontal="center"/>
      <protection/>
    </xf>
    <xf numFmtId="0" fontId="13" fillId="0" borderId="0" xfId="33" applyFont="1" applyFill="1" applyBorder="1" applyAlignment="1">
      <alignment/>
      <protection/>
    </xf>
    <xf numFmtId="0" fontId="12" fillId="0" borderId="5" xfId="33" applyFont="1" applyFill="1" applyBorder="1" applyAlignment="1">
      <alignment horizontal="distributed" vertical="center"/>
      <protection/>
    </xf>
    <xf numFmtId="0" fontId="7" fillId="0" borderId="6" xfId="33" applyFont="1" applyFill="1" applyBorder="1" applyAlignment="1">
      <alignment horizontal="right"/>
      <protection/>
    </xf>
    <xf numFmtId="38" fontId="7" fillId="0" borderId="6" xfId="17" applyFont="1" applyFill="1" applyBorder="1" applyAlignment="1">
      <alignment/>
    </xf>
    <xf numFmtId="38" fontId="7" fillId="0" borderId="6" xfId="17" applyFont="1" applyFill="1" applyBorder="1" applyAlignment="1">
      <alignment horizontal="right"/>
    </xf>
    <xf numFmtId="38" fontId="7" fillId="0" borderId="25" xfId="17" applyFont="1" applyFill="1" applyBorder="1" applyAlignment="1">
      <alignment horizontal="right"/>
    </xf>
    <xf numFmtId="38" fontId="7" fillId="0" borderId="6" xfId="17" applyFont="1" applyFill="1" applyBorder="1" applyAlignment="1">
      <alignment horizontal="right" vertical="center"/>
    </xf>
    <xf numFmtId="0" fontId="7" fillId="0" borderId="25" xfId="33" applyFont="1" applyFill="1" applyBorder="1" applyAlignment="1">
      <alignment horizontal="right"/>
      <protection/>
    </xf>
    <xf numFmtId="0" fontId="7" fillId="0" borderId="0" xfId="33" applyFont="1" applyFill="1" quotePrefix="1">
      <alignment/>
      <protection/>
    </xf>
    <xf numFmtId="3" fontId="7" fillId="0" borderId="25" xfId="33" applyNumberFormat="1" applyFont="1" applyFill="1" applyBorder="1" applyAlignment="1">
      <alignment horizontal="right"/>
      <protection/>
    </xf>
    <xf numFmtId="0" fontId="12" fillId="0" borderId="0" xfId="33" applyFont="1" applyFill="1" applyBorder="1" applyAlignment="1">
      <alignment wrapText="1"/>
      <protection/>
    </xf>
    <xf numFmtId="0" fontId="7" fillId="0" borderId="0" xfId="33" applyFont="1" applyFill="1" applyBorder="1">
      <alignment/>
      <protection/>
    </xf>
    <xf numFmtId="0" fontId="12" fillId="0" borderId="5" xfId="33" applyFont="1" applyFill="1" applyBorder="1" applyAlignment="1">
      <alignment horizontal="distributed" vertical="center" wrapText="1"/>
      <protection/>
    </xf>
    <xf numFmtId="0" fontId="7" fillId="0" borderId="12" xfId="33" applyFont="1" applyFill="1" applyBorder="1" applyAlignment="1">
      <alignment/>
      <protection/>
    </xf>
    <xf numFmtId="0" fontId="12" fillId="0" borderId="10" xfId="33" applyFont="1" applyFill="1" applyBorder="1" applyAlignment="1">
      <alignment horizontal="distributed" vertical="center"/>
      <protection/>
    </xf>
    <xf numFmtId="0" fontId="12" fillId="0" borderId="12" xfId="33" applyFont="1" applyFill="1" applyBorder="1">
      <alignment/>
      <protection/>
    </xf>
    <xf numFmtId="0" fontId="7" fillId="0" borderId="30" xfId="33" applyFont="1" applyFill="1" applyBorder="1" applyAlignment="1">
      <alignment horizontal="right"/>
      <protection/>
    </xf>
    <xf numFmtId="38" fontId="7" fillId="0" borderId="30" xfId="17" applyFont="1" applyFill="1" applyBorder="1" applyAlignment="1">
      <alignment/>
    </xf>
    <xf numFmtId="38" fontId="7" fillId="0" borderId="30" xfId="17" applyFont="1" applyFill="1" applyBorder="1" applyAlignment="1">
      <alignment horizontal="right"/>
    </xf>
    <xf numFmtId="38" fontId="7" fillId="0" borderId="31" xfId="17" applyFont="1" applyFill="1" applyBorder="1" applyAlignment="1">
      <alignment horizontal="right"/>
    </xf>
    <xf numFmtId="0" fontId="13" fillId="0" borderId="0" xfId="33" applyFont="1" applyFill="1" applyBorder="1" applyAlignment="1">
      <alignment horizontal="left"/>
      <protection/>
    </xf>
    <xf numFmtId="0" fontId="7" fillId="0" borderId="6" xfId="33" applyFont="1" applyFill="1" applyBorder="1" applyAlignment="1" quotePrefix="1">
      <alignment horizontal="right"/>
      <protection/>
    </xf>
    <xf numFmtId="198" fontId="7" fillId="0" borderId="25" xfId="33" applyNumberFormat="1" applyFont="1" applyFill="1" applyBorder="1" applyAlignment="1">
      <alignment horizontal="right"/>
      <protection/>
    </xf>
    <xf numFmtId="0" fontId="12" fillId="0" borderId="0" xfId="33" applyFont="1" applyFill="1" applyBorder="1" applyAlignment="1">
      <alignment shrinkToFit="1"/>
      <protection/>
    </xf>
    <xf numFmtId="0" fontId="12" fillId="0" borderId="0" xfId="33" applyFont="1" applyFill="1" applyBorder="1" applyAlignment="1">
      <alignment wrapText="1" shrinkToFit="1"/>
      <protection/>
    </xf>
    <xf numFmtId="0" fontId="10" fillId="0" borderId="0" xfId="33" applyFont="1" applyFill="1" applyBorder="1" applyAlignment="1">
      <alignment wrapText="1" shrinkToFit="1"/>
      <protection/>
    </xf>
    <xf numFmtId="0" fontId="12" fillId="0" borderId="12" xfId="33" applyFont="1" applyFill="1" applyBorder="1" applyAlignment="1">
      <alignment wrapText="1"/>
      <protection/>
    </xf>
    <xf numFmtId="0" fontId="7" fillId="0" borderId="0" xfId="33" applyFont="1" applyFill="1" applyAlignment="1">
      <alignment/>
      <protection/>
    </xf>
    <xf numFmtId="0" fontId="12" fillId="0" borderId="0" xfId="33" applyFont="1" applyFill="1" applyAlignment="1">
      <alignment horizontal="distributed" vertical="center"/>
      <protection/>
    </xf>
    <xf numFmtId="0" fontId="7" fillId="0" borderId="0" xfId="33" applyFont="1" applyFill="1" applyAlignment="1">
      <alignment horizontal="right"/>
      <protection/>
    </xf>
    <xf numFmtId="0" fontId="20" fillId="0" borderId="0" xfId="33" applyFont="1" applyFill="1" applyAlignment="1">
      <alignment/>
      <protection/>
    </xf>
    <xf numFmtId="0" fontId="22" fillId="0" borderId="0" xfId="33" applyFont="1" applyFill="1" applyAlignment="1">
      <alignment horizontal="distributed" vertical="center"/>
      <protection/>
    </xf>
    <xf numFmtId="0" fontId="6" fillId="0" borderId="0" xfId="34" applyFont="1">
      <alignment/>
      <protection/>
    </xf>
    <xf numFmtId="0" fontId="19" fillId="0" borderId="0" xfId="34" applyFont="1">
      <alignment/>
      <protection/>
    </xf>
    <xf numFmtId="0" fontId="20" fillId="0" borderId="0" xfId="34" applyFont="1">
      <alignment/>
      <protection/>
    </xf>
    <xf numFmtId="0" fontId="7" fillId="0" borderId="0" xfId="34" applyFont="1">
      <alignment/>
      <protection/>
    </xf>
    <xf numFmtId="0" fontId="7" fillId="0" borderId="0" xfId="34" applyFont="1" applyAlignment="1">
      <alignment horizontal="right"/>
      <protection/>
    </xf>
    <xf numFmtId="0" fontId="7" fillId="0" borderId="21" xfId="34" applyFont="1" applyBorder="1" applyAlignment="1">
      <alignment horizontal="distributed" vertical="center"/>
      <protection/>
    </xf>
    <xf numFmtId="0" fontId="7" fillId="0" borderId="22" xfId="34" applyFont="1" applyBorder="1" applyAlignment="1">
      <alignment vertical="center"/>
      <protection/>
    </xf>
    <xf numFmtId="0" fontId="12" fillId="0" borderId="32" xfId="34" applyFont="1" applyBorder="1" applyAlignment="1">
      <alignment horizontal="center" vertical="center"/>
      <protection/>
    </xf>
    <xf numFmtId="0" fontId="12" fillId="0" borderId="32" xfId="34" applyFont="1" applyBorder="1" applyAlignment="1">
      <alignment horizontal="center" vertical="center" wrapText="1"/>
      <protection/>
    </xf>
    <xf numFmtId="0" fontId="7" fillId="0" borderId="32" xfId="34" applyFont="1" applyBorder="1" applyAlignment="1">
      <alignment horizontal="center" vertical="center"/>
      <protection/>
    </xf>
    <xf numFmtId="0" fontId="7" fillId="0" borderId="0" xfId="34" applyFont="1" applyBorder="1" applyAlignment="1">
      <alignment horizontal="distributed" vertical="center"/>
      <protection/>
    </xf>
    <xf numFmtId="0" fontId="27" fillId="0" borderId="5" xfId="34" applyFont="1" applyBorder="1" applyAlignment="1">
      <alignment horizontal="centerContinuous" vertical="center"/>
      <protection/>
    </xf>
    <xf numFmtId="0" fontId="7" fillId="0" borderId="6" xfId="34" applyFont="1" applyBorder="1" applyAlignment="1">
      <alignment horizontal="centerContinuous" vertical="center" wrapText="1"/>
      <protection/>
    </xf>
    <xf numFmtId="0" fontId="7" fillId="0" borderId="6" xfId="34" applyFont="1" applyBorder="1" applyAlignment="1">
      <alignment horizontal="centerContinuous" vertical="center"/>
      <protection/>
    </xf>
    <xf numFmtId="0" fontId="7" fillId="0" borderId="25" xfId="34" applyFont="1" applyBorder="1" applyAlignment="1">
      <alignment horizontal="centerContinuous" vertical="center"/>
      <protection/>
    </xf>
    <xf numFmtId="0" fontId="13" fillId="0" borderId="0" xfId="34" applyNumberFormat="1" applyFont="1" applyBorder="1" applyAlignment="1">
      <alignment horizontal="distributed"/>
      <protection/>
    </xf>
    <xf numFmtId="3" fontId="13" fillId="0" borderId="6" xfId="34" applyNumberFormat="1" applyFont="1" applyFill="1" applyBorder="1" applyAlignment="1">
      <alignment/>
      <protection/>
    </xf>
    <xf numFmtId="177" fontId="13" fillId="0" borderId="6" xfId="34" applyNumberFormat="1" applyFont="1" applyFill="1" applyBorder="1" applyAlignment="1">
      <alignment/>
      <protection/>
    </xf>
    <xf numFmtId="177" fontId="13" fillId="0" borderId="25" xfId="34" applyNumberFormat="1" applyFont="1" applyFill="1" applyBorder="1" applyAlignment="1">
      <alignment/>
      <protection/>
    </xf>
    <xf numFmtId="0" fontId="13" fillId="0" borderId="0" xfId="34" applyFont="1" applyAlignment="1">
      <alignment/>
      <protection/>
    </xf>
    <xf numFmtId="0" fontId="7" fillId="0" borderId="0" xfId="34" applyFont="1" applyBorder="1" applyAlignment="1">
      <alignment horizontal="left"/>
      <protection/>
    </xf>
    <xf numFmtId="0" fontId="7" fillId="0" borderId="5" xfId="34" applyFont="1" applyBorder="1" applyAlignment="1">
      <alignment horizontal="distributed"/>
      <protection/>
    </xf>
    <xf numFmtId="3" fontId="7" fillId="0" borderId="6" xfId="34" applyNumberFormat="1" applyFont="1" applyFill="1" applyBorder="1" applyAlignment="1">
      <alignment/>
      <protection/>
    </xf>
    <xf numFmtId="177" fontId="7" fillId="0" borderId="6" xfId="34" applyNumberFormat="1" applyFont="1" applyFill="1" applyBorder="1" applyAlignment="1">
      <alignment/>
      <protection/>
    </xf>
    <xf numFmtId="177" fontId="7" fillId="0" borderId="25" xfId="34" applyNumberFormat="1" applyFont="1" applyFill="1" applyBorder="1" applyAlignment="1">
      <alignment/>
      <protection/>
    </xf>
    <xf numFmtId="0" fontId="7" fillId="0" borderId="0" xfId="34" applyFont="1" applyAlignment="1">
      <alignment/>
      <protection/>
    </xf>
    <xf numFmtId="0" fontId="7" fillId="0" borderId="0" xfId="34" applyFont="1" applyBorder="1" applyAlignment="1">
      <alignment/>
      <protection/>
    </xf>
    <xf numFmtId="0" fontId="12" fillId="0" borderId="5" xfId="34" applyFont="1" applyBorder="1" applyAlignment="1">
      <alignment horizontal="distributed"/>
      <protection/>
    </xf>
    <xf numFmtId="3" fontId="13" fillId="0" borderId="30" xfId="34" applyNumberFormat="1" applyFont="1" applyFill="1" applyBorder="1" applyAlignment="1">
      <alignment/>
      <protection/>
    </xf>
    <xf numFmtId="177" fontId="13" fillId="0" borderId="30" xfId="34" applyNumberFormat="1" applyFont="1" applyFill="1" applyBorder="1" applyAlignment="1">
      <alignment/>
      <protection/>
    </xf>
    <xf numFmtId="177" fontId="13" fillId="0" borderId="31" xfId="34" applyNumberFormat="1" applyFont="1" applyFill="1" applyBorder="1" applyAlignment="1">
      <alignment/>
      <protection/>
    </xf>
    <xf numFmtId="0" fontId="28" fillId="0" borderId="0" xfId="34" applyFont="1" applyFill="1" applyAlignment="1">
      <alignment horizontal="centerContinuous" vertical="center"/>
      <protection/>
    </xf>
    <xf numFmtId="191" fontId="7" fillId="0" borderId="0" xfId="34" applyNumberFormat="1" applyFont="1" applyFill="1" applyAlignment="1">
      <alignment horizontal="centerContinuous" vertical="center" wrapText="1"/>
      <protection/>
    </xf>
    <xf numFmtId="191" fontId="7" fillId="0" borderId="0" xfId="34" applyNumberFormat="1" applyFont="1" applyFill="1" applyAlignment="1">
      <alignment horizontal="centerContinuous" vertical="center"/>
      <protection/>
    </xf>
    <xf numFmtId="191" fontId="7" fillId="0" borderId="0" xfId="34" applyNumberFormat="1" applyFont="1" applyFill="1" applyBorder="1" applyAlignment="1">
      <alignment horizontal="centerContinuous" vertical="center"/>
      <protection/>
    </xf>
    <xf numFmtId="0" fontId="7" fillId="0" borderId="0" xfId="34" applyFont="1" applyFill="1">
      <alignment/>
      <protection/>
    </xf>
    <xf numFmtId="0" fontId="19" fillId="0" borderId="0" xfId="34" applyFont="1" applyFill="1">
      <alignment/>
      <protection/>
    </xf>
    <xf numFmtId="0" fontId="20" fillId="0" borderId="0" xfId="34" applyFont="1" applyFill="1">
      <alignment/>
      <protection/>
    </xf>
    <xf numFmtId="0" fontId="7" fillId="0" borderId="0" xfId="34" applyFont="1" applyFill="1" applyBorder="1">
      <alignment/>
      <protection/>
    </xf>
    <xf numFmtId="0" fontId="7" fillId="0" borderId="0" xfId="34" applyFont="1" applyFill="1" applyAlignment="1">
      <alignment horizontal="right"/>
      <protection/>
    </xf>
    <xf numFmtId="0" fontId="7" fillId="0" borderId="22" xfId="34" applyFont="1" applyFill="1" applyBorder="1" applyAlignment="1">
      <alignment horizontal="center" vertical="center"/>
      <protection/>
    </xf>
    <xf numFmtId="0" fontId="12" fillId="0" borderId="32" xfId="34" applyFont="1" applyFill="1" applyBorder="1" applyAlignment="1">
      <alignment horizontal="center" vertical="center"/>
      <protection/>
    </xf>
    <xf numFmtId="0" fontId="12" fillId="0" borderId="32" xfId="34" applyFont="1" applyFill="1" applyBorder="1" applyAlignment="1">
      <alignment horizontal="center" vertical="center" wrapText="1"/>
      <protection/>
    </xf>
    <xf numFmtId="0" fontId="7" fillId="0" borderId="32" xfId="34" applyFont="1" applyFill="1" applyBorder="1" applyAlignment="1">
      <alignment horizontal="center" vertical="center"/>
      <protection/>
    </xf>
    <xf numFmtId="0" fontId="27" fillId="0" borderId="5" xfId="34" applyFont="1" applyFill="1" applyBorder="1" applyAlignment="1">
      <alignment horizontal="centerContinuous" vertical="center"/>
      <protection/>
    </xf>
    <xf numFmtId="191" fontId="7" fillId="0" borderId="6" xfId="34" applyNumberFormat="1" applyFont="1" applyFill="1" applyBorder="1" applyAlignment="1">
      <alignment horizontal="centerContinuous" vertical="center" wrapText="1"/>
      <protection/>
    </xf>
    <xf numFmtId="191" fontId="7" fillId="0" borderId="6" xfId="34" applyNumberFormat="1" applyFont="1" applyFill="1" applyBorder="1" applyAlignment="1">
      <alignment horizontal="centerContinuous" vertical="center"/>
      <protection/>
    </xf>
    <xf numFmtId="191" fontId="7" fillId="0" borderId="25" xfId="34" applyNumberFormat="1" applyFont="1" applyFill="1" applyBorder="1" applyAlignment="1">
      <alignment horizontal="centerContinuous" vertical="center"/>
      <protection/>
    </xf>
    <xf numFmtId="0" fontId="7" fillId="0" borderId="0" xfId="34" applyFont="1" applyAlignment="1">
      <alignment vertical="center"/>
      <protection/>
    </xf>
    <xf numFmtId="3" fontId="13" fillId="0" borderId="6" xfId="34" applyNumberFormat="1" applyFont="1" applyFill="1" applyBorder="1">
      <alignment/>
      <protection/>
    </xf>
    <xf numFmtId="186" fontId="13" fillId="0" borderId="6" xfId="17" applyNumberFormat="1" applyFont="1" applyFill="1" applyBorder="1" applyAlignment="1">
      <alignment/>
    </xf>
    <xf numFmtId="186" fontId="13" fillId="0" borderId="25" xfId="17" applyNumberFormat="1" applyFont="1" applyFill="1" applyBorder="1" applyAlignment="1">
      <alignment/>
    </xf>
    <xf numFmtId="0" fontId="13" fillId="0" borderId="0" xfId="34" applyFont="1">
      <alignment/>
      <protection/>
    </xf>
    <xf numFmtId="0" fontId="7" fillId="0" borderId="0" xfId="34" applyNumberFormat="1" applyFont="1" applyBorder="1" applyAlignment="1">
      <alignment horizontal="distributed"/>
      <protection/>
    </xf>
    <xf numFmtId="3" fontId="7" fillId="0" borderId="6" xfId="34" applyNumberFormat="1" applyFont="1" applyFill="1" applyBorder="1">
      <alignment/>
      <protection/>
    </xf>
    <xf numFmtId="186" fontId="7" fillId="0" borderId="6" xfId="17" applyNumberFormat="1" applyFont="1" applyFill="1" applyBorder="1" applyAlignment="1">
      <alignment/>
    </xf>
    <xf numFmtId="186" fontId="7" fillId="0" borderId="25" xfId="17" applyNumberFormat="1" applyFont="1" applyFill="1" applyBorder="1" applyAlignment="1">
      <alignment/>
    </xf>
    <xf numFmtId="0" fontId="7" fillId="0" borderId="0" xfId="34" applyFont="1" applyBorder="1" applyAlignment="1">
      <alignment horizontal="distributed"/>
      <protection/>
    </xf>
    <xf numFmtId="0" fontId="7" fillId="0" borderId="0" xfId="34" applyFont="1" applyBorder="1">
      <alignment/>
      <protection/>
    </xf>
    <xf numFmtId="0" fontId="27" fillId="0" borderId="0" xfId="34" applyFont="1" applyFill="1" applyBorder="1" applyAlignment="1">
      <alignment vertical="center"/>
      <protection/>
    </xf>
    <xf numFmtId="0" fontId="27" fillId="0" borderId="6" xfId="34" applyFont="1" applyFill="1" applyBorder="1" applyAlignment="1">
      <alignment horizontal="centerContinuous" vertical="center"/>
      <protection/>
    </xf>
    <xf numFmtId="0" fontId="27" fillId="0" borderId="25" xfId="34" applyFont="1" applyFill="1" applyBorder="1" applyAlignment="1">
      <alignment horizontal="centerContinuous" vertical="center"/>
      <protection/>
    </xf>
    <xf numFmtId="0" fontId="27" fillId="0" borderId="0" xfId="34" applyFont="1" applyFill="1" applyAlignment="1">
      <alignment vertical="center"/>
      <protection/>
    </xf>
    <xf numFmtId="0" fontId="13" fillId="0" borderId="5" xfId="34" applyFont="1" applyFill="1" applyBorder="1" applyAlignment="1">
      <alignment horizontal="distributed"/>
      <protection/>
    </xf>
    <xf numFmtId="0" fontId="13" fillId="0" borderId="0" xfId="34" applyFont="1" applyFill="1">
      <alignment/>
      <protection/>
    </xf>
    <xf numFmtId="0" fontId="7" fillId="0" borderId="5" xfId="34" applyFont="1" applyFill="1" applyBorder="1" applyAlignment="1">
      <alignment horizontal="distributed"/>
      <protection/>
    </xf>
    <xf numFmtId="178" fontId="7" fillId="0" borderId="0" xfId="34" applyNumberFormat="1" applyFont="1" applyFill="1">
      <alignment/>
      <protection/>
    </xf>
    <xf numFmtId="186" fontId="7" fillId="0" borderId="0" xfId="17" applyNumberFormat="1" applyFont="1" applyFill="1" applyBorder="1" applyAlignment="1">
      <alignment/>
    </xf>
    <xf numFmtId="0" fontId="7" fillId="0" borderId="10" xfId="34" applyFont="1" applyFill="1" applyBorder="1" applyAlignment="1">
      <alignment horizontal="distributed"/>
      <protection/>
    </xf>
    <xf numFmtId="3" fontId="7" fillId="0" borderId="30" xfId="34" applyNumberFormat="1" applyFont="1" applyFill="1" applyBorder="1">
      <alignment/>
      <protection/>
    </xf>
    <xf numFmtId="186" fontId="7" fillId="0" borderId="30" xfId="17" applyNumberFormat="1" applyFont="1" applyFill="1" applyBorder="1" applyAlignment="1">
      <alignment/>
    </xf>
    <xf numFmtId="186" fontId="7" fillId="0" borderId="31" xfId="17" applyNumberFormat="1" applyFont="1" applyFill="1" applyBorder="1" applyAlignment="1">
      <alignment/>
    </xf>
    <xf numFmtId="0" fontId="12" fillId="0" borderId="0" xfId="36" applyFont="1" applyAlignment="1">
      <alignment vertical="center"/>
      <protection/>
    </xf>
    <xf numFmtId="178" fontId="12" fillId="0" borderId="0" xfId="36" applyNumberFormat="1" applyFont="1" applyAlignment="1">
      <alignment vertical="center"/>
      <protection/>
    </xf>
    <xf numFmtId="0" fontId="12" fillId="0" borderId="0" xfId="36" applyFont="1">
      <alignment/>
      <protection/>
    </xf>
    <xf numFmtId="0" fontId="12" fillId="0" borderId="0" xfId="0" applyFont="1" applyAlignment="1">
      <alignment vertical="center"/>
    </xf>
    <xf numFmtId="0" fontId="7" fillId="0" borderId="0" xfId="36" applyFont="1" applyAlignment="1">
      <alignment vertical="center"/>
      <protection/>
    </xf>
    <xf numFmtId="178" fontId="7" fillId="0" borderId="0" xfId="36" applyNumberFormat="1" applyFont="1" applyAlignment="1">
      <alignment vertical="center"/>
      <protection/>
    </xf>
    <xf numFmtId="0" fontId="7" fillId="0" borderId="0" xfId="36" applyFont="1" applyAlignment="1">
      <alignment horizontal="right" vertical="center"/>
      <protection/>
    </xf>
    <xf numFmtId="0" fontId="7" fillId="0" borderId="0" xfId="36" applyFont="1">
      <alignment/>
      <protection/>
    </xf>
    <xf numFmtId="0" fontId="7" fillId="0" borderId="0" xfId="0" applyFont="1" applyAlignment="1">
      <alignment vertical="center"/>
    </xf>
    <xf numFmtId="0" fontId="7" fillId="0" borderId="11" xfId="36" applyFont="1" applyBorder="1" applyAlignment="1">
      <alignment horizontal="centerContinuous" vertical="center"/>
      <protection/>
    </xf>
    <xf numFmtId="0" fontId="7" fillId="0" borderId="24" xfId="36" applyFont="1" applyBorder="1" applyAlignment="1">
      <alignment horizontal="center" vertical="center"/>
      <protection/>
    </xf>
    <xf numFmtId="0" fontId="7" fillId="0" borderId="0" xfId="36" applyFont="1" applyAlignment="1">
      <alignment horizontal="right"/>
      <protection/>
    </xf>
    <xf numFmtId="0" fontId="7" fillId="0" borderId="0" xfId="36" applyFont="1" applyAlignment="1">
      <alignment/>
      <protection/>
    </xf>
    <xf numFmtId="178" fontId="7" fillId="0" borderId="0" xfId="36" applyNumberFormat="1" applyFont="1" applyAlignment="1">
      <alignment/>
      <protection/>
    </xf>
    <xf numFmtId="41" fontId="7" fillId="0" borderId="0" xfId="36" applyNumberFormat="1" applyFont="1" applyAlignment="1">
      <alignment horizontal="right"/>
      <protection/>
    </xf>
    <xf numFmtId="178" fontId="7" fillId="0" borderId="0" xfId="36" applyNumberFormat="1" applyFont="1" applyBorder="1" applyAlignment="1">
      <alignment/>
      <protection/>
    </xf>
    <xf numFmtId="0" fontId="7" fillId="0" borderId="0" xfId="36" applyFont="1" applyBorder="1" applyAlignment="1">
      <alignment/>
      <protection/>
    </xf>
    <xf numFmtId="0" fontId="6" fillId="0" borderId="0" xfId="35" applyFont="1">
      <alignment/>
      <protection/>
    </xf>
    <xf numFmtId="0" fontId="7" fillId="0" borderId="0" xfId="35" applyFont="1">
      <alignment/>
      <protection/>
    </xf>
    <xf numFmtId="0" fontId="7" fillId="0" borderId="0" xfId="35" applyFont="1" applyAlignment="1">
      <alignment horizontal="right"/>
      <protection/>
    </xf>
    <xf numFmtId="0" fontId="7" fillId="0" borderId="17" xfId="35" applyFont="1" applyBorder="1" applyAlignment="1">
      <alignment vertical="center"/>
      <protection/>
    </xf>
    <xf numFmtId="0" fontId="7" fillId="0" borderId="0" xfId="35" applyFont="1" applyAlignment="1">
      <alignment vertical="center"/>
      <protection/>
    </xf>
    <xf numFmtId="0" fontId="7" fillId="0" borderId="0" xfId="35" applyFont="1" applyBorder="1" applyAlignment="1">
      <alignment horizontal="distributed" vertical="center"/>
      <protection/>
    </xf>
    <xf numFmtId="0" fontId="7" fillId="0" borderId="19" xfId="35" applyFont="1" applyBorder="1" applyAlignment="1">
      <alignment vertical="center"/>
      <protection/>
    </xf>
    <xf numFmtId="0" fontId="7" fillId="0" borderId="24" xfId="35" applyFont="1" applyBorder="1" applyAlignment="1">
      <alignment horizontal="distributed" vertical="center"/>
      <protection/>
    </xf>
    <xf numFmtId="0" fontId="7" fillId="0" borderId="8" xfId="35" applyFont="1" applyBorder="1" applyAlignment="1">
      <alignment horizontal="distributed" vertical="center"/>
      <protection/>
    </xf>
    <xf numFmtId="0" fontId="7" fillId="0" borderId="19" xfId="35" applyFont="1" applyBorder="1" applyAlignment="1">
      <alignment horizontal="distributed" vertical="center"/>
      <protection/>
    </xf>
    <xf numFmtId="0" fontId="7" fillId="0" borderId="0" xfId="35" applyFont="1" applyBorder="1" applyAlignment="1">
      <alignment horizontal="distributed"/>
      <protection/>
    </xf>
    <xf numFmtId="3" fontId="7" fillId="0" borderId="6" xfId="35" applyNumberFormat="1" applyFont="1" applyBorder="1" applyAlignment="1">
      <alignment/>
      <protection/>
    </xf>
    <xf numFmtId="191" fontId="7" fillId="0" borderId="6" xfId="35" applyNumberFormat="1" applyFont="1" applyBorder="1" applyAlignment="1">
      <alignment/>
      <protection/>
    </xf>
    <xf numFmtId="191" fontId="7" fillId="0" borderId="5" xfId="35" applyNumberFormat="1" applyFont="1" applyBorder="1" applyAlignment="1">
      <alignment/>
      <protection/>
    </xf>
    <xf numFmtId="3" fontId="7" fillId="0" borderId="5" xfId="35" applyNumberFormat="1" applyFont="1" applyBorder="1" applyAlignment="1">
      <alignment/>
      <protection/>
    </xf>
    <xf numFmtId="191" fontId="7" fillId="0" borderId="0" xfId="35" applyNumberFormat="1" applyFont="1" applyBorder="1" applyAlignment="1">
      <alignment/>
      <protection/>
    </xf>
    <xf numFmtId="0" fontId="7" fillId="0" borderId="0" xfId="35" applyFont="1" applyAlignment="1">
      <alignment/>
      <protection/>
    </xf>
    <xf numFmtId="0" fontId="13" fillId="0" borderId="12" xfId="35" applyFont="1" applyBorder="1" applyAlignment="1">
      <alignment horizontal="distributed"/>
      <protection/>
    </xf>
    <xf numFmtId="3" fontId="13" fillId="0" borderId="30" xfId="35" applyNumberFormat="1" applyFont="1" applyBorder="1" applyAlignment="1">
      <alignment/>
      <protection/>
    </xf>
    <xf numFmtId="191" fontId="13" fillId="0" borderId="30" xfId="35" applyNumberFormat="1" applyFont="1" applyBorder="1" applyAlignment="1">
      <alignment/>
      <protection/>
    </xf>
    <xf numFmtId="191" fontId="13" fillId="0" borderId="10" xfId="35" applyNumberFormat="1" applyFont="1" applyBorder="1" applyAlignment="1">
      <alignment/>
      <protection/>
    </xf>
    <xf numFmtId="3" fontId="13" fillId="0" borderId="10" xfId="35" applyNumberFormat="1" applyFont="1" applyBorder="1" applyAlignment="1">
      <alignment/>
      <protection/>
    </xf>
    <xf numFmtId="191" fontId="13" fillId="0" borderId="12" xfId="35" applyNumberFormat="1" applyFont="1" applyBorder="1" applyAlignment="1">
      <alignment/>
      <protection/>
    </xf>
    <xf numFmtId="0" fontId="13" fillId="0" borderId="0" xfId="35" applyFont="1" applyAlignment="1">
      <alignment/>
      <protection/>
    </xf>
    <xf numFmtId="0" fontId="6" fillId="0" borderId="0" xfId="23" applyFont="1">
      <alignment/>
      <protection/>
    </xf>
    <xf numFmtId="0" fontId="7" fillId="0" borderId="0" xfId="23" applyFont="1">
      <alignment/>
      <protection/>
    </xf>
    <xf numFmtId="0" fontId="7" fillId="0" borderId="0" xfId="23" applyFont="1" applyAlignment="1">
      <alignment horizontal="right"/>
      <protection/>
    </xf>
    <xf numFmtId="0" fontId="7" fillId="0" borderId="22" xfId="23" applyFont="1" applyBorder="1" applyAlignment="1">
      <alignment horizontal="distributed" vertical="center"/>
      <protection/>
    </xf>
    <xf numFmtId="0" fontId="7" fillId="0" borderId="22" xfId="23" applyFont="1" applyBorder="1" applyAlignment="1">
      <alignment horizontal="center" vertical="center"/>
      <protection/>
    </xf>
    <xf numFmtId="0" fontId="7" fillId="0" borderId="32" xfId="23" applyFont="1" applyBorder="1" applyAlignment="1">
      <alignment horizontal="center" vertical="center"/>
      <protection/>
    </xf>
    <xf numFmtId="0" fontId="7" fillId="0" borderId="32" xfId="23" applyFont="1" applyBorder="1" applyAlignment="1">
      <alignment horizontal="center" vertical="center" wrapText="1"/>
      <protection/>
    </xf>
    <xf numFmtId="0" fontId="7" fillId="0" borderId="21" xfId="23" applyFont="1" applyBorder="1" applyAlignment="1">
      <alignment horizontal="center" vertical="center"/>
      <protection/>
    </xf>
    <xf numFmtId="0" fontId="7" fillId="0" borderId="5" xfId="23" applyFont="1" applyBorder="1" applyAlignment="1">
      <alignment horizontal="distributed"/>
      <protection/>
    </xf>
    <xf numFmtId="3" fontId="7" fillId="0" borderId="5" xfId="23" applyNumberFormat="1" applyFont="1" applyBorder="1" applyAlignment="1">
      <alignment/>
      <protection/>
    </xf>
    <xf numFmtId="3" fontId="7" fillId="0" borderId="6" xfId="23" applyNumberFormat="1" applyFont="1" applyBorder="1" applyAlignment="1">
      <alignment/>
      <protection/>
    </xf>
    <xf numFmtId="3" fontId="7" fillId="0" borderId="6" xfId="23" applyNumberFormat="1" applyFont="1" applyBorder="1" applyAlignment="1">
      <alignment horizontal="right"/>
      <protection/>
    </xf>
    <xf numFmtId="3" fontId="7" fillId="0" borderId="0" xfId="23" applyNumberFormat="1" applyFont="1" applyAlignment="1">
      <alignment/>
      <protection/>
    </xf>
    <xf numFmtId="0" fontId="7" fillId="0" borderId="0" xfId="23" applyFont="1" applyAlignment="1">
      <alignment/>
      <protection/>
    </xf>
    <xf numFmtId="3" fontId="7" fillId="0" borderId="0" xfId="23" applyNumberFormat="1" applyFont="1" applyBorder="1" applyAlignment="1">
      <alignment/>
      <protection/>
    </xf>
    <xf numFmtId="0" fontId="13" fillId="0" borderId="10" xfId="23" applyFont="1" applyBorder="1" applyAlignment="1">
      <alignment horizontal="distributed"/>
      <protection/>
    </xf>
    <xf numFmtId="3" fontId="13" fillId="0" borderId="10" xfId="23" applyNumberFormat="1" applyFont="1" applyBorder="1" applyAlignment="1">
      <alignment/>
      <protection/>
    </xf>
    <xf numFmtId="3" fontId="13" fillId="0" borderId="30" xfId="23" applyNumberFormat="1" applyFont="1" applyBorder="1" applyAlignment="1">
      <alignment/>
      <protection/>
    </xf>
    <xf numFmtId="3" fontId="13" fillId="0" borderId="30" xfId="23" applyNumberFormat="1" applyFont="1" applyBorder="1" applyAlignment="1">
      <alignment horizontal="right"/>
      <protection/>
    </xf>
    <xf numFmtId="3" fontId="13" fillId="0" borderId="12" xfId="23" applyNumberFormat="1" applyFont="1" applyBorder="1" applyAlignment="1">
      <alignment/>
      <protection/>
    </xf>
    <xf numFmtId="3" fontId="13" fillId="0" borderId="0" xfId="23" applyNumberFormat="1" applyFont="1" applyAlignment="1">
      <alignment/>
      <protection/>
    </xf>
    <xf numFmtId="0" fontId="13" fillId="0" borderId="0" xfId="23" applyFont="1" applyAlignment="1">
      <alignment/>
      <protection/>
    </xf>
    <xf numFmtId="0" fontId="6" fillId="0" borderId="0" xfId="24" applyFont="1">
      <alignment/>
      <protection/>
    </xf>
    <xf numFmtId="0" fontId="7" fillId="0" borderId="0" xfId="24" applyFont="1">
      <alignment/>
      <protection/>
    </xf>
    <xf numFmtId="0" fontId="7" fillId="0" borderId="0" xfId="24" applyFont="1" applyAlignment="1">
      <alignment horizontal="right"/>
      <protection/>
    </xf>
    <xf numFmtId="0" fontId="7" fillId="0" borderId="18" xfId="24" applyFont="1" applyBorder="1" applyAlignment="1">
      <alignment horizontal="distributed" vertical="center"/>
      <protection/>
    </xf>
    <xf numFmtId="0" fontId="7" fillId="0" borderId="0" xfId="24" applyFont="1" applyAlignment="1">
      <alignment horizontal="distributed" vertical="center"/>
      <protection/>
    </xf>
    <xf numFmtId="0" fontId="7" fillId="0" borderId="5" xfId="24" applyFont="1" applyBorder="1" applyAlignment="1">
      <alignment horizontal="distributed" vertical="center" wrapText="1"/>
      <protection/>
    </xf>
    <xf numFmtId="0" fontId="7" fillId="0" borderId="4" xfId="24" applyFont="1" applyBorder="1" applyAlignment="1">
      <alignment horizontal="distributed" vertical="center"/>
      <protection/>
    </xf>
    <xf numFmtId="0" fontId="7" fillId="0" borderId="23" xfId="24" applyFont="1" applyBorder="1" applyAlignment="1">
      <alignment horizontal="distributed" vertical="center"/>
      <protection/>
    </xf>
    <xf numFmtId="0" fontId="7" fillId="0" borderId="5" xfId="24" applyFont="1" applyBorder="1" applyAlignment="1">
      <alignment horizontal="distributed" vertical="center"/>
      <protection/>
    </xf>
    <xf numFmtId="0" fontId="7" fillId="0" borderId="3" xfId="24" applyFont="1" applyBorder="1" applyAlignment="1">
      <alignment horizontal="distributed"/>
      <protection/>
    </xf>
    <xf numFmtId="3" fontId="7" fillId="0" borderId="4" xfId="24" applyNumberFormat="1" applyFont="1" applyBorder="1" applyAlignment="1">
      <alignment/>
      <protection/>
    </xf>
    <xf numFmtId="191" fontId="7" fillId="0" borderId="4" xfId="24" applyNumberFormat="1" applyFont="1" applyBorder="1" applyAlignment="1">
      <alignment/>
      <protection/>
    </xf>
    <xf numFmtId="191" fontId="7" fillId="0" borderId="23" xfId="24" applyNumberFormat="1" applyFont="1" applyBorder="1" applyAlignment="1">
      <alignment/>
      <protection/>
    </xf>
    <xf numFmtId="0" fontId="7" fillId="0" borderId="0" xfId="24" applyFont="1" applyAlignment="1">
      <alignment/>
      <protection/>
    </xf>
    <xf numFmtId="0" fontId="7" fillId="0" borderId="5" xfId="24" applyFont="1" applyBorder="1" applyAlignment="1">
      <alignment horizontal="distributed"/>
      <protection/>
    </xf>
    <xf numFmtId="3" fontId="7" fillId="0" borderId="6" xfId="24" applyNumberFormat="1" applyFont="1" applyBorder="1" applyAlignment="1">
      <alignment/>
      <protection/>
    </xf>
    <xf numFmtId="191" fontId="7" fillId="0" borderId="6" xfId="24" applyNumberFormat="1" applyFont="1" applyBorder="1" applyAlignment="1">
      <alignment/>
      <protection/>
    </xf>
    <xf numFmtId="191" fontId="7" fillId="0" borderId="25" xfId="24" applyNumberFormat="1" applyFont="1" applyBorder="1" applyAlignment="1">
      <alignment/>
      <protection/>
    </xf>
    <xf numFmtId="0" fontId="13" fillId="0" borderId="10" xfId="24" applyFont="1" applyBorder="1" applyAlignment="1">
      <alignment horizontal="distributed"/>
      <protection/>
    </xf>
    <xf numFmtId="3" fontId="13" fillId="0" borderId="30" xfId="24" applyNumberFormat="1" applyFont="1" applyBorder="1" applyAlignment="1">
      <alignment/>
      <protection/>
    </xf>
    <xf numFmtId="191" fontId="13" fillId="0" borderId="30" xfId="24" applyNumberFormat="1" applyFont="1" applyBorder="1" applyAlignment="1">
      <alignment/>
      <protection/>
    </xf>
    <xf numFmtId="191" fontId="13" fillId="0" borderId="31" xfId="24" applyNumberFormat="1" applyFont="1" applyBorder="1" applyAlignment="1">
      <alignment/>
      <protection/>
    </xf>
    <xf numFmtId="0" fontId="13" fillId="0" borderId="0" xfId="24" applyFont="1" applyAlignment="1">
      <alignment/>
      <protection/>
    </xf>
    <xf numFmtId="0" fontId="6" fillId="0" borderId="0" xfId="25" applyFont="1" applyFill="1" applyAlignment="1">
      <alignment vertical="center"/>
      <protection/>
    </xf>
    <xf numFmtId="0" fontId="7" fillId="0" borderId="0" xfId="25" applyFont="1" applyAlignment="1">
      <alignment vertical="center"/>
      <protection/>
    </xf>
    <xf numFmtId="0" fontId="7" fillId="0" borderId="0" xfId="25" applyFont="1" applyFill="1" applyAlignment="1">
      <alignment vertical="center"/>
      <protection/>
    </xf>
    <xf numFmtId="0" fontId="7" fillId="0" borderId="0" xfId="25" applyFont="1" applyAlignment="1">
      <alignment horizontal="right" vertical="center"/>
      <protection/>
    </xf>
    <xf numFmtId="0" fontId="7" fillId="0" borderId="22" xfId="25" applyFont="1" applyBorder="1" applyAlignment="1">
      <alignment horizontal="center" vertical="center"/>
      <protection/>
    </xf>
    <xf numFmtId="0" fontId="7" fillId="0" borderId="32" xfId="25" applyFont="1" applyBorder="1" applyAlignment="1">
      <alignment horizontal="center" vertical="center"/>
      <protection/>
    </xf>
    <xf numFmtId="0" fontId="7" fillId="0" borderId="33" xfId="25" applyFont="1" applyBorder="1" applyAlignment="1">
      <alignment horizontal="center" vertical="center"/>
      <protection/>
    </xf>
    <xf numFmtId="0" fontId="11" fillId="0" borderId="6" xfId="25" applyFont="1" applyBorder="1" applyAlignment="1">
      <alignment horizontal="distributed"/>
      <protection/>
    </xf>
    <xf numFmtId="199" fontId="7" fillId="0" borderId="6" xfId="25" applyNumberFormat="1" applyFont="1" applyBorder="1" applyAlignment="1">
      <alignment horizontal="right"/>
      <protection/>
    </xf>
    <xf numFmtId="199" fontId="7" fillId="0" borderId="25" xfId="17" applyNumberFormat="1" applyFont="1" applyBorder="1" applyAlignment="1">
      <alignment horizontal="right"/>
    </xf>
    <xf numFmtId="0" fontId="7" fillId="0" borderId="0" xfId="25" applyFont="1" applyAlignment="1">
      <alignment/>
      <protection/>
    </xf>
    <xf numFmtId="0" fontId="11" fillId="0" borderId="6" xfId="25" applyFont="1" applyFill="1" applyBorder="1" applyAlignment="1">
      <alignment horizontal="distributed"/>
      <protection/>
    </xf>
    <xf numFmtId="199" fontId="7" fillId="0" borderId="6" xfId="25" applyNumberFormat="1" applyFont="1" applyFill="1" applyBorder="1" applyAlignment="1">
      <alignment horizontal="right"/>
      <protection/>
    </xf>
    <xf numFmtId="199" fontId="7" fillId="0" borderId="25" xfId="17" applyNumberFormat="1" applyFont="1" applyFill="1" applyBorder="1" applyAlignment="1">
      <alignment horizontal="right"/>
    </xf>
    <xf numFmtId="0" fontId="16" fillId="0" borderId="24" xfId="25" applyFont="1" applyBorder="1" applyAlignment="1">
      <alignment horizontal="distributed"/>
      <protection/>
    </xf>
    <xf numFmtId="0" fontId="13" fillId="0" borderId="0" xfId="25" applyFont="1" applyAlignment="1">
      <alignment/>
      <protection/>
    </xf>
    <xf numFmtId="200" fontId="7" fillId="0" borderId="6" xfId="25" applyNumberFormat="1" applyFont="1" applyBorder="1" applyAlignment="1">
      <alignment/>
      <protection/>
    </xf>
    <xf numFmtId="200" fontId="7" fillId="0" borderId="25" xfId="25" applyNumberFormat="1" applyFont="1" applyBorder="1" applyAlignment="1">
      <alignment/>
      <protection/>
    </xf>
    <xf numFmtId="200" fontId="7" fillId="0" borderId="6" xfId="25" applyNumberFormat="1" applyFont="1" applyFill="1" applyBorder="1" applyAlignment="1">
      <alignment/>
      <protection/>
    </xf>
    <xf numFmtId="200" fontId="7" fillId="0" borderId="25" xfId="25" applyNumberFormat="1" applyFont="1" applyFill="1" applyBorder="1" applyAlignment="1">
      <alignment/>
      <protection/>
    </xf>
    <xf numFmtId="199" fontId="7" fillId="0" borderId="25" xfId="25" applyNumberFormat="1" applyFont="1" applyBorder="1" applyAlignment="1">
      <alignment horizontal="right"/>
      <protection/>
    </xf>
    <xf numFmtId="199" fontId="7" fillId="0" borderId="25" xfId="25" applyNumberFormat="1" applyFont="1" applyFill="1" applyBorder="1" applyAlignment="1">
      <alignment horizontal="right"/>
      <protection/>
    </xf>
    <xf numFmtId="195" fontId="7" fillId="0" borderId="6" xfId="25" applyNumberFormat="1" applyFont="1" applyBorder="1" applyAlignment="1">
      <alignment/>
      <protection/>
    </xf>
    <xf numFmtId="195" fontId="7" fillId="0" borderId="25" xfId="25" applyNumberFormat="1" applyFont="1" applyBorder="1" applyAlignment="1">
      <alignment/>
      <protection/>
    </xf>
    <xf numFmtId="195" fontId="7" fillId="0" borderId="6" xfId="25" applyNumberFormat="1" applyFont="1" applyFill="1" applyBorder="1" applyAlignment="1">
      <alignment/>
      <protection/>
    </xf>
    <xf numFmtId="195" fontId="7" fillId="0" borderId="25" xfId="25" applyNumberFormat="1" applyFont="1" applyFill="1" applyBorder="1" applyAlignment="1">
      <alignment/>
      <protection/>
    </xf>
    <xf numFmtId="0" fontId="16" fillId="0" borderId="30" xfId="25" applyFont="1" applyBorder="1" applyAlignment="1">
      <alignment horizontal="distributed"/>
      <protection/>
    </xf>
    <xf numFmtId="0" fontId="6" fillId="0" borderId="0" xfId="26" applyFont="1" applyAlignment="1">
      <alignment/>
      <protection/>
    </xf>
    <xf numFmtId="0" fontId="6" fillId="0" borderId="0" xfId="26" applyFont="1">
      <alignment/>
      <protection/>
    </xf>
    <xf numFmtId="0" fontId="7" fillId="0" borderId="0" xfId="26" applyFont="1">
      <alignment/>
      <protection/>
    </xf>
    <xf numFmtId="0" fontId="7" fillId="0" borderId="0" xfId="26" applyFont="1" applyAlignment="1">
      <alignment horizontal="right"/>
      <protection/>
    </xf>
    <xf numFmtId="0" fontId="7" fillId="0" borderId="32" xfId="26" applyFont="1" applyBorder="1" applyAlignment="1">
      <alignment horizontal="center" vertical="center"/>
      <protection/>
    </xf>
    <xf numFmtId="0" fontId="7" fillId="0" borderId="33" xfId="26" applyFont="1" applyBorder="1" applyAlignment="1">
      <alignment horizontal="center" vertical="center"/>
      <protection/>
    </xf>
    <xf numFmtId="0" fontId="7" fillId="0" borderId="0" xfId="26" applyFont="1" applyBorder="1" applyAlignment="1">
      <alignment horizontal="distributed"/>
      <protection/>
    </xf>
    <xf numFmtId="0" fontId="7" fillId="0" borderId="6" xfId="26" applyNumberFormat="1" applyFont="1" applyBorder="1" applyAlignment="1">
      <alignment/>
      <protection/>
    </xf>
    <xf numFmtId="38" fontId="7" fillId="0" borderId="25" xfId="17" applyFont="1" applyBorder="1" applyAlignment="1">
      <alignment/>
    </xf>
    <xf numFmtId="0" fontId="7" fillId="0" borderId="0" xfId="26" applyFont="1" applyAlignment="1">
      <alignment/>
      <protection/>
    </xf>
    <xf numFmtId="2" fontId="7" fillId="0" borderId="6" xfId="26" applyNumberFormat="1" applyFont="1" applyBorder="1" applyAlignment="1">
      <alignment/>
      <protection/>
    </xf>
    <xf numFmtId="2" fontId="7" fillId="0" borderId="6" xfId="26" applyNumberFormat="1" applyFont="1" applyBorder="1" applyAlignment="1">
      <alignment horizontal="right"/>
      <protection/>
    </xf>
    <xf numFmtId="2" fontId="7" fillId="0" borderId="25" xfId="26" applyNumberFormat="1" applyFont="1" applyBorder="1" applyAlignment="1">
      <alignment/>
      <protection/>
    </xf>
    <xf numFmtId="192" fontId="7" fillId="0" borderId="6" xfId="26" applyNumberFormat="1" applyFont="1" applyBorder="1" applyAlignment="1">
      <alignment horizontal="right"/>
      <protection/>
    </xf>
    <xf numFmtId="0" fontId="7" fillId="0" borderId="6" xfId="26" applyNumberFormat="1" applyFont="1" applyBorder="1" applyAlignment="1">
      <alignment horizontal="right"/>
      <protection/>
    </xf>
    <xf numFmtId="49" fontId="7" fillId="0" borderId="6" xfId="26" applyNumberFormat="1" applyFont="1" applyBorder="1" applyAlignment="1">
      <alignment horizontal="right"/>
      <protection/>
    </xf>
    <xf numFmtId="177" fontId="7" fillId="0" borderId="6" xfId="26" applyNumberFormat="1" applyFont="1" applyBorder="1" applyAlignment="1">
      <alignment/>
      <protection/>
    </xf>
    <xf numFmtId="0" fontId="7" fillId="0" borderId="25" xfId="26" applyNumberFormat="1" applyFont="1" applyBorder="1" applyAlignment="1">
      <alignment/>
      <protection/>
    </xf>
    <xf numFmtId="3" fontId="7" fillId="0" borderId="6" xfId="26" applyNumberFormat="1" applyFont="1" applyBorder="1" applyAlignment="1">
      <alignment/>
      <protection/>
    </xf>
    <xf numFmtId="3" fontId="7" fillId="0" borderId="25" xfId="26" applyNumberFormat="1" applyFont="1" applyBorder="1" applyAlignment="1">
      <alignment/>
      <protection/>
    </xf>
    <xf numFmtId="0" fontId="7" fillId="0" borderId="0" xfId="26" applyFont="1" applyBorder="1" applyAlignment="1">
      <alignment horizontal="right"/>
      <protection/>
    </xf>
    <xf numFmtId="0" fontId="7" fillId="0" borderId="12" xfId="26" applyFont="1" applyBorder="1" applyAlignment="1">
      <alignment horizontal="distributed"/>
      <protection/>
    </xf>
    <xf numFmtId="192" fontId="7" fillId="0" borderId="30" xfId="26" applyNumberFormat="1" applyFont="1" applyBorder="1" applyAlignment="1">
      <alignment/>
      <protection/>
    </xf>
    <xf numFmtId="192" fontId="7" fillId="0" borderId="31" xfId="26" applyNumberFormat="1" applyFont="1" applyBorder="1" applyAlignment="1">
      <alignment/>
      <protection/>
    </xf>
    <xf numFmtId="0" fontId="11" fillId="0" borderId="0" xfId="26" applyFont="1" applyAlignment="1">
      <alignment/>
      <protection/>
    </xf>
    <xf numFmtId="0" fontId="6" fillId="0" borderId="0" xfId="27" applyFont="1" applyFill="1" applyAlignment="1">
      <alignment vertical="center"/>
      <protection/>
    </xf>
    <xf numFmtId="0" fontId="7" fillId="0" borderId="0" xfId="27" applyFont="1" applyAlignment="1">
      <alignment vertical="center"/>
      <protection/>
    </xf>
    <xf numFmtId="0" fontId="7" fillId="0" borderId="0" xfId="27" applyFont="1" applyFill="1" applyAlignment="1">
      <alignment vertical="center"/>
      <protection/>
    </xf>
    <xf numFmtId="0" fontId="7" fillId="0" borderId="0" xfId="27" applyFont="1" applyAlignment="1">
      <alignment horizontal="right" vertical="center"/>
      <protection/>
    </xf>
    <xf numFmtId="0" fontId="7" fillId="0" borderId="22" xfId="27" applyFont="1" applyBorder="1" applyAlignment="1">
      <alignment horizontal="center" vertical="center"/>
      <protection/>
    </xf>
    <xf numFmtId="0" fontId="7" fillId="0" borderId="32" xfId="27" applyFont="1" applyBorder="1" applyAlignment="1">
      <alignment horizontal="center" vertical="center"/>
      <protection/>
    </xf>
    <xf numFmtId="0" fontId="7" fillId="0" borderId="21" xfId="27" applyFont="1" applyBorder="1" applyAlignment="1">
      <alignment horizontal="center" vertical="center"/>
      <protection/>
    </xf>
    <xf numFmtId="0" fontId="11" fillId="0" borderId="6" xfId="27" applyFont="1" applyBorder="1" applyAlignment="1">
      <alignment horizontal="distributed"/>
      <protection/>
    </xf>
    <xf numFmtId="41" fontId="11" fillId="0" borderId="6" xfId="17" applyNumberFormat="1" applyFont="1" applyBorder="1" applyAlignment="1">
      <alignment/>
    </xf>
    <xf numFmtId="41" fontId="11" fillId="0" borderId="0" xfId="17" applyNumberFormat="1" applyFont="1" applyBorder="1" applyAlignment="1">
      <alignment/>
    </xf>
    <xf numFmtId="41" fontId="11" fillId="0" borderId="6" xfId="27" applyNumberFormat="1" applyFont="1" applyBorder="1" applyAlignment="1">
      <alignment/>
      <protection/>
    </xf>
    <xf numFmtId="41" fontId="11" fillId="0" borderId="25" xfId="17" applyNumberFormat="1" applyFont="1" applyBorder="1" applyAlignment="1">
      <alignment/>
    </xf>
    <xf numFmtId="0" fontId="16" fillId="0" borderId="24" xfId="27" applyFont="1" applyBorder="1" applyAlignment="1">
      <alignment horizontal="distributed"/>
      <protection/>
    </xf>
    <xf numFmtId="187" fontId="31" fillId="0" borderId="0" xfId="27" applyNumberFormat="1" applyFont="1" applyFill="1">
      <alignment/>
      <protection/>
    </xf>
    <xf numFmtId="0" fontId="13" fillId="0" borderId="0" xfId="27" applyFont="1" applyAlignment="1">
      <alignment vertical="center"/>
      <protection/>
    </xf>
    <xf numFmtId="43" fontId="11" fillId="0" borderId="6" xfId="17" applyNumberFormat="1" applyFont="1" applyBorder="1" applyAlignment="1">
      <alignment/>
    </xf>
    <xf numFmtId="43" fontId="11" fillId="0" borderId="0" xfId="17" applyNumberFormat="1" applyFont="1" applyBorder="1" applyAlignment="1">
      <alignment/>
    </xf>
    <xf numFmtId="189" fontId="18" fillId="0" borderId="0" xfId="27" applyNumberFormat="1" applyFont="1" applyFill="1">
      <alignment/>
      <protection/>
    </xf>
    <xf numFmtId="43" fontId="11" fillId="0" borderId="6" xfId="27" applyNumberFormat="1" applyFont="1" applyBorder="1" applyAlignment="1">
      <alignment/>
      <protection/>
    </xf>
    <xf numFmtId="43" fontId="11" fillId="0" borderId="25" xfId="17" applyNumberFormat="1" applyFont="1" applyBorder="1" applyAlignment="1">
      <alignment/>
    </xf>
    <xf numFmtId="41" fontId="11" fillId="0" borderId="25" xfId="27" applyNumberFormat="1" applyFont="1" applyBorder="1" applyAlignment="1">
      <alignment/>
      <protection/>
    </xf>
    <xf numFmtId="195" fontId="11" fillId="0" borderId="6" xfId="27" applyNumberFormat="1" applyFont="1" applyBorder="1" applyAlignment="1">
      <alignment/>
      <protection/>
    </xf>
    <xf numFmtId="195" fontId="11" fillId="0" borderId="6" xfId="27" applyNumberFormat="1" applyFont="1" applyBorder="1" applyAlignment="1">
      <alignment horizontal="right"/>
      <protection/>
    </xf>
    <xf numFmtId="195" fontId="11" fillId="0" borderId="25" xfId="27" applyNumberFormat="1" applyFont="1" applyBorder="1" applyAlignment="1">
      <alignment horizontal="right"/>
      <protection/>
    </xf>
    <xf numFmtId="0" fontId="16" fillId="0" borderId="30" xfId="27" applyFont="1" applyBorder="1" applyAlignment="1">
      <alignment horizontal="distributed"/>
      <protection/>
    </xf>
    <xf numFmtId="0" fontId="11" fillId="0" borderId="0" xfId="27" applyFont="1" applyAlignment="1">
      <alignment/>
      <protection/>
    </xf>
    <xf numFmtId="0" fontId="6" fillId="0" borderId="0" xfId="28" applyFont="1" applyAlignment="1">
      <alignment vertical="center"/>
      <protection/>
    </xf>
    <xf numFmtId="0" fontId="7" fillId="0" borderId="0" xfId="28" applyFont="1" applyAlignment="1">
      <alignment vertical="center"/>
      <protection/>
    </xf>
    <xf numFmtId="0" fontId="7" fillId="0" borderId="0" xfId="28" applyFont="1" applyAlignment="1">
      <alignment horizontal="right" vertical="center"/>
      <protection/>
    </xf>
    <xf numFmtId="0" fontId="7" fillId="0" borderId="17" xfId="28" applyFont="1" applyBorder="1" applyAlignment="1">
      <alignment horizontal="centerContinuous" vertical="center"/>
      <protection/>
    </xf>
    <xf numFmtId="0" fontId="7" fillId="0" borderId="34" xfId="28" applyFont="1" applyBorder="1" applyAlignment="1">
      <alignment horizontal="centerContinuous" vertical="center"/>
      <protection/>
    </xf>
    <xf numFmtId="0" fontId="7" fillId="0" borderId="14" xfId="28" applyFont="1" applyBorder="1" applyAlignment="1">
      <alignment horizontal="center" vertical="center"/>
      <protection/>
    </xf>
    <xf numFmtId="0" fontId="7" fillId="0" borderId="15" xfId="28" applyFont="1" applyBorder="1" applyAlignment="1">
      <alignment horizontal="center" vertical="center"/>
      <protection/>
    </xf>
    <xf numFmtId="0" fontId="7" fillId="0" borderId="4" xfId="28" applyNumberFormat="1" applyFont="1" applyBorder="1" applyAlignment="1">
      <alignment/>
      <protection/>
    </xf>
    <xf numFmtId="38" fontId="7" fillId="0" borderId="23" xfId="17" applyFont="1" applyBorder="1" applyAlignment="1">
      <alignment/>
    </xf>
    <xf numFmtId="0" fontId="7" fillId="0" borderId="0" xfId="28" applyFont="1" applyAlignment="1">
      <alignment/>
      <protection/>
    </xf>
    <xf numFmtId="0" fontId="7" fillId="0" borderId="0" xfId="28" applyFont="1" applyBorder="1" applyAlignment="1">
      <alignment horizontal="distributed"/>
      <protection/>
    </xf>
    <xf numFmtId="0" fontId="7" fillId="0" borderId="5" xfId="28" applyFont="1" applyBorder="1" applyAlignment="1">
      <alignment/>
      <protection/>
    </xf>
    <xf numFmtId="2" fontId="7" fillId="0" borderId="6" xfId="28" applyNumberFormat="1" applyFont="1" applyBorder="1" applyAlignment="1">
      <alignment/>
      <protection/>
    </xf>
    <xf numFmtId="2" fontId="7" fillId="0" borderId="6" xfId="28" applyNumberFormat="1" applyFont="1" applyBorder="1" applyAlignment="1">
      <alignment horizontal="right"/>
      <protection/>
    </xf>
    <xf numFmtId="2" fontId="7" fillId="0" borderId="25" xfId="28" applyNumberFormat="1" applyFont="1" applyBorder="1" applyAlignment="1">
      <alignment/>
      <protection/>
    </xf>
    <xf numFmtId="0" fontId="7" fillId="0" borderId="8" xfId="28" applyFont="1" applyBorder="1" applyAlignment="1">
      <alignment/>
      <protection/>
    </xf>
    <xf numFmtId="177" fontId="7" fillId="0" borderId="24" xfId="28" applyNumberFormat="1" applyFont="1" applyBorder="1" applyAlignment="1">
      <alignment/>
      <protection/>
    </xf>
    <xf numFmtId="177" fontId="7" fillId="0" borderId="26" xfId="28" applyNumberFormat="1" applyFont="1" applyBorder="1" applyAlignment="1">
      <alignment/>
      <protection/>
    </xf>
    <xf numFmtId="3" fontId="7" fillId="0" borderId="6" xfId="28" applyNumberFormat="1" applyFont="1" applyBorder="1" applyAlignment="1">
      <alignment/>
      <protection/>
    </xf>
    <xf numFmtId="3" fontId="7" fillId="0" borderId="25" xfId="28" applyNumberFormat="1" applyFont="1" applyBorder="1" applyAlignment="1">
      <alignment/>
      <protection/>
    </xf>
    <xf numFmtId="0" fontId="7" fillId="0" borderId="0" xfId="28" applyFont="1" applyAlignment="1">
      <alignment horizontal="left"/>
      <protection/>
    </xf>
    <xf numFmtId="0" fontId="7" fillId="0" borderId="0" xfId="28" applyFont="1" applyAlignment="1">
      <alignment horizontal="distributed"/>
      <protection/>
    </xf>
    <xf numFmtId="0" fontId="7" fillId="0" borderId="19" xfId="28" applyFont="1" applyBorder="1" applyAlignment="1">
      <alignment/>
      <protection/>
    </xf>
    <xf numFmtId="3" fontId="7" fillId="0" borderId="24" xfId="28" applyNumberFormat="1" applyFont="1" applyBorder="1" applyAlignment="1">
      <alignment/>
      <protection/>
    </xf>
    <xf numFmtId="3" fontId="7" fillId="0" borderId="26" xfId="28" applyNumberFormat="1" applyFont="1" applyBorder="1" applyAlignment="1">
      <alignment/>
      <protection/>
    </xf>
    <xf numFmtId="0" fontId="7" fillId="0" borderId="0" xfId="28" applyFont="1" applyBorder="1" applyAlignment="1">
      <alignment/>
      <protection/>
    </xf>
    <xf numFmtId="3" fontId="7" fillId="0" borderId="4" xfId="28" applyNumberFormat="1" applyFont="1" applyBorder="1" applyAlignment="1">
      <alignment/>
      <protection/>
    </xf>
    <xf numFmtId="3" fontId="7" fillId="0" borderId="23" xfId="28" applyNumberFormat="1" applyFont="1" applyBorder="1" applyAlignment="1">
      <alignment/>
      <protection/>
    </xf>
    <xf numFmtId="0" fontId="7" fillId="0" borderId="5" xfId="28" applyFont="1" applyBorder="1" applyAlignment="1">
      <alignment horizontal="distributed"/>
      <protection/>
    </xf>
    <xf numFmtId="177" fontId="7" fillId="0" borderId="6" xfId="28" applyNumberFormat="1" applyFont="1" applyBorder="1" applyAlignment="1">
      <alignment/>
      <protection/>
    </xf>
    <xf numFmtId="177" fontId="7" fillId="0" borderId="6" xfId="28" applyNumberFormat="1" applyFont="1" applyBorder="1" applyAlignment="1">
      <alignment horizontal="right"/>
      <protection/>
    </xf>
    <xf numFmtId="177" fontId="7" fillId="0" borderId="25" xfId="28" applyNumberFormat="1" applyFont="1" applyBorder="1" applyAlignment="1">
      <alignment/>
      <protection/>
    </xf>
    <xf numFmtId="49" fontId="7" fillId="0" borderId="6" xfId="28" applyNumberFormat="1" applyFont="1" applyBorder="1" applyAlignment="1">
      <alignment horizontal="right"/>
      <protection/>
    </xf>
    <xf numFmtId="0" fontId="7" fillId="0" borderId="6" xfId="28" applyNumberFormat="1" applyFont="1" applyBorder="1" applyAlignment="1">
      <alignment/>
      <protection/>
    </xf>
    <xf numFmtId="0" fontId="7" fillId="0" borderId="25" xfId="28" applyNumberFormat="1" applyFont="1" applyBorder="1" applyAlignment="1">
      <alignment/>
      <protection/>
    </xf>
    <xf numFmtId="0" fontId="7" fillId="0" borderId="8" xfId="28" applyFont="1" applyBorder="1" applyAlignment="1">
      <alignment horizontal="distributed"/>
      <protection/>
    </xf>
    <xf numFmtId="49" fontId="7" fillId="0" borderId="24" xfId="28" applyNumberFormat="1" applyFont="1" applyBorder="1" applyAlignment="1">
      <alignment horizontal="right"/>
      <protection/>
    </xf>
    <xf numFmtId="0" fontId="7" fillId="0" borderId="24" xfId="28" applyNumberFormat="1" applyFont="1" applyBorder="1" applyAlignment="1">
      <alignment/>
      <protection/>
    </xf>
    <xf numFmtId="0" fontId="11" fillId="0" borderId="0" xfId="28" applyFont="1" applyAlignment="1">
      <alignment/>
      <protection/>
    </xf>
    <xf numFmtId="3" fontId="7" fillId="0" borderId="0" xfId="28" applyNumberFormat="1" applyFont="1" applyBorder="1" applyAlignment="1">
      <alignment/>
      <protection/>
    </xf>
    <xf numFmtId="0" fontId="0" fillId="0" borderId="3" xfId="28" applyFont="1" applyBorder="1" applyAlignment="1">
      <alignment horizontal="distributed"/>
      <protection/>
    </xf>
    <xf numFmtId="0" fontId="0" fillId="0" borderId="5" xfId="28" applyFont="1" applyBorder="1" applyAlignment="1">
      <alignment horizontal="distributed"/>
      <protection/>
    </xf>
    <xf numFmtId="0" fontId="0" fillId="0" borderId="8" xfId="28" applyFont="1" applyBorder="1" applyAlignment="1">
      <alignment horizontal="distributed"/>
      <protection/>
    </xf>
    <xf numFmtId="3" fontId="7" fillId="0" borderId="1" xfId="22" applyNumberFormat="1" applyFont="1" applyFill="1" applyBorder="1" applyAlignment="1">
      <alignment vertical="center"/>
      <protection/>
    </xf>
    <xf numFmtId="178" fontId="7" fillId="0" borderId="1" xfId="22" applyNumberFormat="1" applyFont="1" applyFill="1" applyBorder="1" applyAlignment="1">
      <alignment vertical="center"/>
      <protection/>
    </xf>
    <xf numFmtId="178" fontId="7" fillId="0" borderId="1" xfId="22" applyNumberFormat="1" applyFont="1" applyFill="1" applyBorder="1" applyAlignment="1">
      <alignment horizontal="right" vertical="center"/>
      <protection/>
    </xf>
    <xf numFmtId="178" fontId="7" fillId="0" borderId="2" xfId="22" applyNumberFormat="1" applyFont="1" applyFill="1" applyBorder="1" applyAlignment="1">
      <alignment horizontal="right" vertical="center"/>
      <protection/>
    </xf>
    <xf numFmtId="3" fontId="7" fillId="0" borderId="30" xfId="22" applyNumberFormat="1" applyFont="1" applyFill="1" applyBorder="1" applyAlignment="1">
      <alignment vertical="center"/>
      <protection/>
    </xf>
    <xf numFmtId="3" fontId="7" fillId="0" borderId="30" xfId="22" applyNumberFormat="1" applyFont="1" applyFill="1" applyBorder="1" applyAlignment="1">
      <alignment horizontal="right" vertical="center"/>
      <protection/>
    </xf>
    <xf numFmtId="183" fontId="7" fillId="0" borderId="30" xfId="22" applyNumberFormat="1" applyFont="1" applyFill="1" applyBorder="1" applyAlignment="1">
      <alignment horizontal="right" vertical="center"/>
      <protection/>
    </xf>
    <xf numFmtId="181" fontId="7" fillId="0" borderId="30" xfId="22" applyNumberFormat="1" applyFont="1" applyFill="1" applyBorder="1" applyAlignment="1">
      <alignment horizontal="right" vertical="center"/>
      <protection/>
    </xf>
    <xf numFmtId="178" fontId="7" fillId="0" borderId="30" xfId="22" applyNumberFormat="1" applyFont="1" applyFill="1" applyBorder="1" applyAlignment="1">
      <alignment horizontal="right" vertical="center"/>
      <protection/>
    </xf>
    <xf numFmtId="178" fontId="7" fillId="0" borderId="31" xfId="22" applyNumberFormat="1" applyFont="1" applyFill="1" applyBorder="1" applyAlignment="1">
      <alignment horizontal="right" vertical="center"/>
      <protection/>
    </xf>
    <xf numFmtId="179" fontId="7" fillId="0" borderId="6" xfId="22" applyNumberFormat="1" applyFont="1" applyFill="1" applyBorder="1" applyAlignment="1">
      <alignment vertical="center"/>
      <protection/>
    </xf>
    <xf numFmtId="178" fontId="7" fillId="0" borderId="6" xfId="22" applyNumberFormat="1" applyFont="1" applyFill="1" applyBorder="1" applyAlignment="1">
      <alignment vertical="center"/>
      <protection/>
    </xf>
    <xf numFmtId="178" fontId="7" fillId="0" borderId="25" xfId="22" applyNumberFormat="1" applyFont="1" applyFill="1" applyBorder="1" applyAlignment="1">
      <alignment vertical="center"/>
      <protection/>
    </xf>
    <xf numFmtId="179" fontId="13" fillId="0" borderId="6" xfId="22" applyNumberFormat="1" applyFont="1" applyFill="1" applyBorder="1" applyAlignment="1">
      <alignment vertical="center"/>
      <protection/>
    </xf>
    <xf numFmtId="178" fontId="13" fillId="0" borderId="6" xfId="22" applyNumberFormat="1" applyFont="1" applyFill="1" applyBorder="1" applyAlignment="1">
      <alignment vertical="center"/>
      <protection/>
    </xf>
    <xf numFmtId="178" fontId="13" fillId="0" borderId="25" xfId="22" applyNumberFormat="1" applyFont="1" applyFill="1" applyBorder="1" applyAlignment="1">
      <alignment vertical="center"/>
      <protection/>
    </xf>
    <xf numFmtId="179" fontId="7" fillId="0" borderId="4" xfId="22" applyNumberFormat="1" applyFont="1" applyFill="1" applyBorder="1" applyAlignment="1">
      <alignment vertical="center"/>
      <protection/>
    </xf>
    <xf numFmtId="178" fontId="7" fillId="0" borderId="4" xfId="22" applyNumberFormat="1" applyFont="1" applyFill="1" applyBorder="1" applyAlignment="1">
      <alignment vertical="center"/>
      <protection/>
    </xf>
    <xf numFmtId="178" fontId="7" fillId="0" borderId="23" xfId="22" applyNumberFormat="1" applyFont="1" applyFill="1" applyBorder="1" applyAlignment="1">
      <alignment vertical="center"/>
      <protection/>
    </xf>
    <xf numFmtId="179" fontId="13" fillId="0" borderId="30" xfId="22" applyNumberFormat="1" applyFont="1" applyFill="1" applyBorder="1" applyAlignment="1">
      <alignment vertical="center"/>
      <protection/>
    </xf>
    <xf numFmtId="178" fontId="13" fillId="0" borderId="30" xfId="22" applyNumberFormat="1" applyFont="1" applyFill="1" applyBorder="1" applyAlignment="1">
      <alignment vertical="center"/>
      <protection/>
    </xf>
    <xf numFmtId="178" fontId="13" fillId="0" borderId="31" xfId="22" applyNumberFormat="1" applyFont="1" applyFill="1" applyBorder="1" applyAlignment="1">
      <alignment vertical="center"/>
      <protection/>
    </xf>
    <xf numFmtId="37" fontId="7" fillId="0" borderId="4" xfId="45" applyNumberFormat="1" applyFont="1" applyFill="1" applyBorder="1" applyAlignment="1" applyProtection="1">
      <alignment/>
      <protection locked="0"/>
    </xf>
    <xf numFmtId="183" fontId="7" fillId="0" borderId="4" xfId="45" applyNumberFormat="1" applyFont="1" applyFill="1" applyBorder="1" applyAlignment="1">
      <alignment/>
      <protection/>
    </xf>
    <xf numFmtId="183" fontId="7" fillId="0" borderId="23" xfId="45" applyNumberFormat="1" applyFont="1" applyFill="1" applyBorder="1" applyAlignment="1">
      <alignment/>
      <protection/>
    </xf>
    <xf numFmtId="37" fontId="7" fillId="0" borderId="6" xfId="45" applyNumberFormat="1" applyFont="1" applyFill="1" applyBorder="1" applyAlignment="1" applyProtection="1">
      <alignment/>
      <protection locked="0"/>
    </xf>
    <xf numFmtId="183" fontId="7" fillId="0" borderId="6" xfId="45" applyNumberFormat="1" applyFont="1" applyFill="1" applyBorder="1" applyAlignment="1">
      <alignment/>
      <protection/>
    </xf>
    <xf numFmtId="183" fontId="7" fillId="0" borderId="25" xfId="45" applyNumberFormat="1" applyFont="1" applyFill="1" applyBorder="1" applyAlignment="1">
      <alignment/>
      <protection/>
    </xf>
    <xf numFmtId="37" fontId="7" fillId="0" borderId="1" xfId="45" applyNumberFormat="1" applyFont="1" applyFill="1" applyBorder="1" applyAlignment="1" applyProtection="1">
      <alignment/>
      <protection locked="0"/>
    </xf>
    <xf numFmtId="183" fontId="7" fillId="0" borderId="1" xfId="45" applyNumberFormat="1" applyFont="1" applyFill="1" applyBorder="1" applyAlignment="1">
      <alignment/>
      <protection/>
    </xf>
    <xf numFmtId="183" fontId="7" fillId="0" borderId="2" xfId="45" applyNumberFormat="1" applyFont="1" applyFill="1" applyBorder="1" applyAlignment="1">
      <alignment/>
      <protection/>
    </xf>
    <xf numFmtId="183" fontId="7" fillId="0" borderId="1" xfId="17" applyNumberFormat="1" applyFont="1" applyFill="1" applyBorder="1" applyAlignment="1">
      <alignment horizontal="right"/>
    </xf>
    <xf numFmtId="37" fontId="13" fillId="0" borderId="1" xfId="45" applyNumberFormat="1" applyFont="1" applyFill="1" applyBorder="1" applyAlignment="1" applyProtection="1">
      <alignment/>
      <protection locked="0"/>
    </xf>
    <xf numFmtId="183" fontId="13" fillId="0" borderId="1" xfId="17" applyNumberFormat="1" applyFont="1" applyFill="1" applyBorder="1" applyAlignment="1">
      <alignment horizontal="right"/>
    </xf>
    <xf numFmtId="183" fontId="13" fillId="0" borderId="1" xfId="45" applyNumberFormat="1" applyFont="1" applyFill="1" applyBorder="1" applyAlignment="1">
      <alignment/>
      <protection/>
    </xf>
    <xf numFmtId="183" fontId="13" fillId="0" borderId="2" xfId="45" applyNumberFormat="1" applyFont="1" applyFill="1" applyBorder="1" applyAlignment="1">
      <alignment/>
      <protection/>
    </xf>
    <xf numFmtId="0" fontId="7" fillId="0" borderId="6" xfId="45" applyFont="1" applyFill="1" applyBorder="1" applyAlignment="1">
      <alignment/>
      <protection/>
    </xf>
    <xf numFmtId="183" fontId="7" fillId="0" borderId="6" xfId="17" applyNumberFormat="1" applyFont="1" applyFill="1" applyBorder="1" applyAlignment="1">
      <alignment/>
    </xf>
    <xf numFmtId="183" fontId="7" fillId="0" borderId="25" xfId="17" applyNumberFormat="1" applyFont="1" applyFill="1" applyBorder="1" applyAlignment="1">
      <alignment/>
    </xf>
    <xf numFmtId="3" fontId="7" fillId="0" borderId="6" xfId="45" applyNumberFormat="1" applyFont="1" applyFill="1" applyBorder="1" applyAlignment="1">
      <alignment/>
      <protection/>
    </xf>
    <xf numFmtId="3" fontId="7" fillId="0" borderId="30" xfId="45" applyNumberFormat="1" applyFont="1" applyFill="1" applyBorder="1" applyAlignment="1">
      <alignment/>
      <protection/>
    </xf>
    <xf numFmtId="183" fontId="7" fillId="0" borderId="30" xfId="45" applyNumberFormat="1" applyFont="1" applyFill="1" applyBorder="1" applyAlignment="1">
      <alignment/>
      <protection/>
    </xf>
    <xf numFmtId="183" fontId="7" fillId="0" borderId="31" xfId="45" applyNumberFormat="1" applyFont="1" applyFill="1" applyBorder="1" applyAlignment="1">
      <alignment/>
      <protection/>
    </xf>
    <xf numFmtId="182" fontId="7" fillId="0" borderId="1" xfId="45" applyNumberFormat="1" applyFont="1" applyFill="1" applyBorder="1" applyAlignment="1" applyProtection="1">
      <alignment/>
      <protection locked="0"/>
    </xf>
    <xf numFmtId="183" fontId="7" fillId="0" borderId="1" xfId="45" applyNumberFormat="1" applyFont="1" applyFill="1" applyBorder="1" applyAlignment="1">
      <alignment horizontal="right"/>
      <protection/>
    </xf>
    <xf numFmtId="183" fontId="7" fillId="0" borderId="2" xfId="45" applyNumberFormat="1" applyFont="1" applyFill="1" applyBorder="1" applyAlignment="1">
      <alignment horizontal="right"/>
      <protection/>
    </xf>
    <xf numFmtId="0" fontId="7" fillId="0" borderId="4" xfId="45" applyFont="1" applyFill="1" applyBorder="1" applyAlignment="1">
      <alignment/>
      <protection/>
    </xf>
    <xf numFmtId="183" fontId="7" fillId="0" borderId="4" xfId="17" applyNumberFormat="1" applyFont="1" applyFill="1" applyBorder="1" applyAlignment="1">
      <alignment/>
    </xf>
    <xf numFmtId="183" fontId="7" fillId="0" borderId="23" xfId="17" applyNumberFormat="1" applyFont="1" applyFill="1" applyBorder="1" applyAlignment="1">
      <alignment/>
    </xf>
    <xf numFmtId="188" fontId="7" fillId="0" borderId="4" xfId="45" applyNumberFormat="1" applyFont="1" applyFill="1" applyBorder="1" applyAlignment="1" applyProtection="1">
      <alignment/>
      <protection locked="0"/>
    </xf>
    <xf numFmtId="188" fontId="7" fillId="0" borderId="6" xfId="45" applyNumberFormat="1" applyFont="1" applyFill="1" applyBorder="1" applyAlignment="1" applyProtection="1">
      <alignment/>
      <protection locked="0"/>
    </xf>
    <xf numFmtId="188" fontId="7" fillId="0" borderId="1" xfId="45" applyNumberFormat="1" applyFont="1" applyFill="1" applyBorder="1" applyAlignment="1" applyProtection="1">
      <alignment/>
      <protection locked="0"/>
    </xf>
    <xf numFmtId="188" fontId="13" fillId="0" borderId="28" xfId="45" applyNumberFormat="1" applyFont="1" applyFill="1" applyBorder="1" applyAlignment="1" applyProtection="1">
      <alignment/>
      <protection locked="0"/>
    </xf>
    <xf numFmtId="183" fontId="13" fillId="0" borderId="28" xfId="45" applyNumberFormat="1" applyFont="1" applyFill="1" applyBorder="1" applyAlignment="1">
      <alignment/>
      <protection/>
    </xf>
    <xf numFmtId="183" fontId="13" fillId="0" borderId="29" xfId="45" applyNumberFormat="1" applyFont="1" applyFill="1" applyBorder="1" applyAlignment="1">
      <alignment/>
      <protection/>
    </xf>
    <xf numFmtId="179" fontId="11" fillId="0" borderId="4" xfId="46" applyNumberFormat="1" applyFont="1" applyFill="1" applyBorder="1" applyAlignment="1">
      <alignment/>
      <protection/>
    </xf>
    <xf numFmtId="183" fontId="11" fillId="0" borderId="4" xfId="46" applyNumberFormat="1" applyFont="1" applyFill="1" applyBorder="1" applyAlignment="1">
      <alignment/>
      <protection/>
    </xf>
    <xf numFmtId="178" fontId="11" fillId="0" borderId="4" xfId="46" applyNumberFormat="1" applyFont="1" applyFill="1" applyBorder="1" applyAlignment="1">
      <alignment/>
      <protection/>
    </xf>
    <xf numFmtId="178" fontId="11" fillId="0" borderId="23" xfId="46" applyNumberFormat="1" applyFont="1" applyFill="1" applyBorder="1" applyAlignment="1">
      <alignment/>
      <protection/>
    </xf>
    <xf numFmtId="179" fontId="11" fillId="0" borderId="6" xfId="46" applyNumberFormat="1" applyFont="1" applyFill="1" applyBorder="1" applyAlignment="1">
      <alignment/>
      <protection/>
    </xf>
    <xf numFmtId="183" fontId="11" fillId="0" borderId="6" xfId="46" applyNumberFormat="1" applyFont="1" applyFill="1" applyBorder="1" applyAlignment="1">
      <alignment/>
      <protection/>
    </xf>
    <xf numFmtId="178" fontId="11" fillId="0" borderId="6" xfId="46" applyNumberFormat="1" applyFont="1" applyFill="1" applyBorder="1" applyAlignment="1">
      <alignment/>
      <protection/>
    </xf>
    <xf numFmtId="178" fontId="11" fillId="0" borderId="25" xfId="46" applyNumberFormat="1" applyFont="1" applyFill="1" applyBorder="1" applyAlignment="1">
      <alignment/>
      <protection/>
    </xf>
    <xf numFmtId="179" fontId="16" fillId="0" borderId="6" xfId="46" applyNumberFormat="1" applyFont="1" applyFill="1" applyBorder="1" applyAlignment="1">
      <alignment/>
      <protection/>
    </xf>
    <xf numFmtId="183" fontId="16" fillId="0" borderId="6" xfId="46" applyNumberFormat="1" applyFont="1" applyFill="1" applyBorder="1" applyAlignment="1">
      <alignment/>
      <protection/>
    </xf>
    <xf numFmtId="178" fontId="16" fillId="0" borderId="6" xfId="46" applyNumberFormat="1" applyFont="1" applyFill="1" applyBorder="1" applyAlignment="1">
      <alignment/>
      <protection/>
    </xf>
    <xf numFmtId="178" fontId="16" fillId="0" borderId="25" xfId="46" applyNumberFormat="1" applyFont="1" applyFill="1" applyBorder="1" applyAlignment="1">
      <alignment/>
      <protection/>
    </xf>
    <xf numFmtId="179" fontId="11" fillId="0" borderId="30" xfId="46" applyNumberFormat="1" applyFont="1" applyFill="1" applyBorder="1" applyAlignment="1">
      <alignment/>
      <protection/>
    </xf>
    <xf numFmtId="183" fontId="11" fillId="0" borderId="30" xfId="46" applyNumberFormat="1" applyFont="1" applyFill="1" applyBorder="1" applyAlignment="1">
      <alignment/>
      <protection/>
    </xf>
    <xf numFmtId="178" fontId="11" fillId="0" borderId="30" xfId="46" applyNumberFormat="1" applyFont="1" applyFill="1" applyBorder="1" applyAlignment="1">
      <alignment/>
      <protection/>
    </xf>
    <xf numFmtId="178" fontId="11" fillId="0" borderId="31" xfId="46" applyNumberFormat="1" applyFont="1" applyFill="1" applyBorder="1" applyAlignment="1">
      <alignment/>
      <protection/>
    </xf>
    <xf numFmtId="179" fontId="11" fillId="0" borderId="4" xfId="42" applyNumberFormat="1" applyFont="1" applyFill="1" applyBorder="1" applyAlignment="1" applyProtection="1">
      <alignment horizontal="right"/>
      <protection locked="0"/>
    </xf>
    <xf numFmtId="183" fontId="11" fillId="0" borderId="4" xfId="44" applyNumberFormat="1" applyFont="1" applyFill="1" applyBorder="1" applyAlignment="1">
      <alignment/>
      <protection/>
    </xf>
    <xf numFmtId="183" fontId="11" fillId="0" borderId="23" xfId="44" applyNumberFormat="1" applyFont="1" applyFill="1" applyBorder="1" applyAlignment="1">
      <alignment/>
      <protection/>
    </xf>
    <xf numFmtId="179" fontId="11" fillId="0" borderId="6" xfId="44" applyNumberFormat="1" applyFont="1" applyFill="1" applyBorder="1" applyAlignment="1">
      <alignment/>
      <protection/>
    </xf>
    <xf numFmtId="183" fontId="11" fillId="0" borderId="6" xfId="44" applyNumberFormat="1" applyFont="1" applyFill="1" applyBorder="1" applyAlignment="1">
      <alignment/>
      <protection/>
    </xf>
    <xf numFmtId="183" fontId="11" fillId="0" borderId="25" xfId="44" applyNumberFormat="1" applyFont="1" applyFill="1" applyBorder="1" applyAlignment="1">
      <alignment/>
      <protection/>
    </xf>
    <xf numFmtId="179" fontId="11" fillId="0" borderId="6" xfId="42" applyNumberFormat="1" applyFont="1" applyFill="1" applyBorder="1" applyAlignment="1" applyProtection="1">
      <alignment horizontal="right"/>
      <protection locked="0"/>
    </xf>
    <xf numFmtId="183" fontId="10" fillId="0" borderId="6" xfId="44" applyNumberFormat="1" applyFont="1" applyFill="1" applyBorder="1" applyAlignment="1">
      <alignment/>
      <protection/>
    </xf>
    <xf numFmtId="38" fontId="7" fillId="0" borderId="6" xfId="17" applyFont="1" applyFill="1" applyBorder="1" applyAlignment="1">
      <alignment/>
    </xf>
    <xf numFmtId="186" fontId="7" fillId="0" borderId="6" xfId="17" applyNumberFormat="1" applyFont="1" applyFill="1" applyBorder="1" applyAlignment="1">
      <alignment/>
    </xf>
    <xf numFmtId="179" fontId="16" fillId="0" borderId="6" xfId="44" applyNumberFormat="1" applyFont="1" applyFill="1" applyBorder="1" applyAlignment="1">
      <alignment/>
      <protection/>
    </xf>
    <xf numFmtId="183" fontId="16" fillId="0" borderId="6" xfId="44" applyNumberFormat="1" applyFont="1" applyFill="1" applyBorder="1" applyAlignment="1">
      <alignment/>
      <protection/>
    </xf>
    <xf numFmtId="183" fontId="16" fillId="0" borderId="25" xfId="44" applyNumberFormat="1" applyFont="1" applyFill="1" applyBorder="1" applyAlignment="1">
      <alignment/>
      <protection/>
    </xf>
    <xf numFmtId="179" fontId="16" fillId="0" borderId="30" xfId="44" applyNumberFormat="1" applyFont="1" applyFill="1" applyBorder="1" applyAlignment="1">
      <alignment/>
      <protection/>
    </xf>
    <xf numFmtId="183" fontId="16" fillId="0" borderId="30" xfId="44" applyNumberFormat="1" applyFont="1" applyFill="1" applyBorder="1" applyAlignment="1">
      <alignment/>
      <protection/>
    </xf>
    <xf numFmtId="183" fontId="16" fillId="0" borderId="31" xfId="44" applyNumberFormat="1" applyFont="1" applyFill="1" applyBorder="1" applyAlignment="1">
      <alignment/>
      <protection/>
    </xf>
    <xf numFmtId="186" fontId="7" fillId="0" borderId="6" xfId="17" applyNumberFormat="1" applyFont="1" applyBorder="1" applyAlignment="1" applyProtection="1">
      <alignment/>
      <protection/>
    </xf>
    <xf numFmtId="178" fontId="7" fillId="0" borderId="6" xfId="41" applyNumberFormat="1" applyFont="1" applyFill="1" applyBorder="1" applyAlignment="1" applyProtection="1">
      <alignment/>
      <protection/>
    </xf>
    <xf numFmtId="178" fontId="7" fillId="0" borderId="6" xfId="40" applyNumberFormat="1" applyFont="1" applyFill="1" applyBorder="1" applyAlignment="1" applyProtection="1">
      <alignment horizontal="right"/>
      <protection/>
    </xf>
    <xf numFmtId="178" fontId="7" fillId="0" borderId="25" xfId="40" applyNumberFormat="1" applyFont="1" applyFill="1" applyBorder="1" applyAlignment="1" applyProtection="1">
      <alignment horizontal="right"/>
      <protection/>
    </xf>
    <xf numFmtId="178" fontId="7" fillId="0" borderId="6" xfId="39" applyNumberFormat="1" applyFont="1" applyFill="1" applyBorder="1" applyAlignment="1" applyProtection="1">
      <alignment/>
      <protection/>
    </xf>
    <xf numFmtId="178" fontId="7" fillId="0" borderId="6" xfId="39" applyNumberFormat="1" applyFont="1" applyFill="1" applyBorder="1" applyAlignment="1">
      <alignment horizontal="right"/>
      <protection/>
    </xf>
    <xf numFmtId="178" fontId="7" fillId="0" borderId="6" xfId="39" applyNumberFormat="1" applyFont="1" applyFill="1" applyBorder="1" applyAlignment="1">
      <alignment/>
      <protection/>
    </xf>
    <xf numFmtId="183" fontId="7" fillId="0" borderId="6" xfId="17" applyNumberFormat="1" applyFont="1" applyBorder="1" applyAlignment="1" applyProtection="1">
      <alignment/>
      <protection/>
    </xf>
    <xf numFmtId="178" fontId="6" fillId="0" borderId="6" xfId="40" applyNumberFormat="1" applyFont="1" applyFill="1" applyBorder="1" applyAlignment="1" applyProtection="1">
      <alignment horizontal="right"/>
      <protection/>
    </xf>
    <xf numFmtId="178" fontId="6" fillId="0" borderId="25" xfId="40" applyNumberFormat="1" applyFont="1" applyFill="1" applyBorder="1" applyAlignment="1" applyProtection="1">
      <alignment horizontal="right"/>
      <protection/>
    </xf>
    <xf numFmtId="178" fontId="7" fillId="0" borderId="25" xfId="39" applyNumberFormat="1" applyFont="1" applyFill="1" applyBorder="1" applyAlignment="1">
      <alignment/>
      <protection/>
    </xf>
    <xf numFmtId="186" fontId="13" fillId="0" borderId="1" xfId="17" applyNumberFormat="1" applyFont="1" applyBorder="1" applyAlignment="1" applyProtection="1">
      <alignment/>
      <protection/>
    </xf>
    <xf numFmtId="178" fontId="13" fillId="0" borderId="1" xfId="39" applyNumberFormat="1" applyFont="1" applyFill="1" applyBorder="1" applyAlignment="1" applyProtection="1">
      <alignment/>
      <protection/>
    </xf>
    <xf numFmtId="178" fontId="13" fillId="0" borderId="1" xfId="39" applyNumberFormat="1" applyFont="1" applyFill="1" applyBorder="1" applyAlignment="1">
      <alignment/>
      <protection/>
    </xf>
    <xf numFmtId="178" fontId="13" fillId="0" borderId="2" xfId="39" applyNumberFormat="1" applyFont="1" applyFill="1" applyBorder="1" applyAlignment="1">
      <alignment/>
      <protection/>
    </xf>
    <xf numFmtId="186" fontId="13" fillId="0" borderId="30" xfId="17" applyNumberFormat="1" applyFont="1" applyBorder="1" applyAlignment="1" applyProtection="1">
      <alignment/>
      <protection/>
    </xf>
    <xf numFmtId="178" fontId="13" fillId="0" borderId="30" xfId="41" applyNumberFormat="1" applyFont="1" applyFill="1" applyBorder="1" applyAlignment="1" applyProtection="1">
      <alignment/>
      <protection/>
    </xf>
    <xf numFmtId="178" fontId="13" fillId="0" borderId="30" xfId="40" applyNumberFormat="1" applyFont="1" applyFill="1" applyBorder="1" applyAlignment="1" applyProtection="1">
      <alignment horizontal="right"/>
      <protection/>
    </xf>
    <xf numFmtId="178" fontId="13" fillId="0" borderId="31" xfId="40" applyNumberFormat="1" applyFont="1" applyFill="1" applyBorder="1" applyAlignment="1" applyProtection="1">
      <alignment horizontal="right"/>
      <protection/>
    </xf>
    <xf numFmtId="0" fontId="0" fillId="0" borderId="0" xfId="0" applyFont="1" applyAlignment="1">
      <alignment vertical="center"/>
    </xf>
    <xf numFmtId="0" fontId="0" fillId="0" borderId="0" xfId="0" applyFont="1" applyAlignment="1" applyProtection="1">
      <alignment horizontal="left"/>
      <protection/>
    </xf>
    <xf numFmtId="179" fontId="0" fillId="0" borderId="0" xfId="0" applyNumberFormat="1" applyFont="1" applyAlignment="1">
      <alignment vertical="center"/>
    </xf>
    <xf numFmtId="178" fontId="7" fillId="0" borderId="6" xfId="37" applyNumberFormat="1" applyFont="1" applyFill="1" applyBorder="1" applyAlignment="1" applyProtection="1">
      <alignment/>
      <protection/>
    </xf>
    <xf numFmtId="178" fontId="7" fillId="0" borderId="6" xfId="37" applyNumberFormat="1" applyFont="1" applyFill="1" applyBorder="1" applyAlignment="1">
      <alignment/>
      <protection/>
    </xf>
    <xf numFmtId="178" fontId="7" fillId="0" borderId="6" xfId="0" applyNumberFormat="1" applyFont="1" applyFill="1" applyBorder="1" applyAlignment="1" applyProtection="1">
      <alignment horizontal="right"/>
      <protection/>
    </xf>
    <xf numFmtId="178" fontId="7" fillId="0" borderId="25" xfId="0" applyNumberFormat="1" applyFont="1" applyFill="1" applyBorder="1" applyAlignment="1" applyProtection="1">
      <alignment horizontal="right"/>
      <protection/>
    </xf>
    <xf numFmtId="183" fontId="13" fillId="0" borderId="1" xfId="17" applyNumberFormat="1" applyFont="1" applyBorder="1" applyAlignment="1" applyProtection="1">
      <alignment/>
      <protection/>
    </xf>
    <xf numFmtId="178" fontId="13" fillId="0" borderId="1" xfId="37" applyNumberFormat="1" applyFont="1" applyFill="1" applyBorder="1" applyAlignment="1" applyProtection="1">
      <alignment/>
      <protection/>
    </xf>
    <xf numFmtId="178" fontId="13" fillId="0" borderId="1" xfId="37" applyNumberFormat="1" applyFont="1" applyFill="1" applyBorder="1" applyAlignment="1">
      <alignment/>
      <protection/>
    </xf>
    <xf numFmtId="178" fontId="13" fillId="0" borderId="1" xfId="0" applyNumberFormat="1" applyFont="1" applyFill="1" applyBorder="1" applyAlignment="1" applyProtection="1">
      <alignment horizontal="right"/>
      <protection/>
    </xf>
    <xf numFmtId="178" fontId="13" fillId="0" borderId="2" xfId="0" applyNumberFormat="1" applyFont="1" applyFill="1" applyBorder="1" applyAlignment="1" applyProtection="1">
      <alignment horizontal="right"/>
      <protection/>
    </xf>
    <xf numFmtId="183" fontId="13" fillId="0" borderId="30" xfId="17" applyNumberFormat="1" applyFont="1" applyBorder="1" applyAlignment="1" applyProtection="1">
      <alignment/>
      <protection/>
    </xf>
    <xf numFmtId="178" fontId="13" fillId="0" borderId="30" xfId="37" applyNumberFormat="1" applyFont="1" applyFill="1" applyBorder="1" applyAlignment="1" applyProtection="1">
      <alignment/>
      <protection/>
    </xf>
    <xf numFmtId="178" fontId="13" fillId="0" borderId="30" xfId="37" applyNumberFormat="1" applyFont="1" applyFill="1" applyBorder="1" applyAlignment="1">
      <alignment/>
      <protection/>
    </xf>
    <xf numFmtId="178" fontId="13" fillId="0" borderId="30" xfId="0" applyNumberFormat="1" applyFont="1" applyFill="1" applyBorder="1" applyAlignment="1" applyProtection="1">
      <alignment horizontal="right"/>
      <protection/>
    </xf>
    <xf numFmtId="178" fontId="13" fillId="0" borderId="31" xfId="0" applyNumberFormat="1" applyFont="1" applyFill="1" applyBorder="1" applyAlignment="1" applyProtection="1">
      <alignment horizontal="right"/>
      <protection/>
    </xf>
    <xf numFmtId="0" fontId="0" fillId="0" borderId="0" xfId="38" applyFont="1">
      <alignment/>
      <protection/>
    </xf>
    <xf numFmtId="183" fontId="7" fillId="0" borderId="6" xfId="0" applyNumberFormat="1" applyFont="1" applyBorder="1" applyAlignment="1" applyProtection="1">
      <alignment/>
      <protection/>
    </xf>
    <xf numFmtId="183" fontId="7" fillId="0" borderId="6" xfId="0" applyNumberFormat="1" applyFont="1" applyFill="1" applyBorder="1" applyAlignment="1" applyProtection="1">
      <alignment/>
      <protection/>
    </xf>
    <xf numFmtId="183" fontId="7" fillId="0" borderId="6" xfId="0" applyNumberFormat="1" applyFont="1" applyFill="1" applyBorder="1" applyAlignment="1" applyProtection="1">
      <alignment horizontal="right"/>
      <protection/>
    </xf>
    <xf numFmtId="183" fontId="7" fillId="0" borderId="25" xfId="0" applyNumberFormat="1" applyFont="1" applyFill="1" applyBorder="1" applyAlignment="1" applyProtection="1">
      <alignment horizontal="right"/>
      <protection/>
    </xf>
    <xf numFmtId="0" fontId="0" fillId="0" borderId="0" xfId="0" applyFont="1" applyAlignment="1">
      <alignment/>
    </xf>
    <xf numFmtId="183" fontId="7" fillId="0" borderId="6" xfId="38" applyNumberFormat="1" applyFont="1" applyFill="1" applyBorder="1" applyAlignment="1">
      <alignment/>
      <protection/>
    </xf>
    <xf numFmtId="183" fontId="7" fillId="0" borderId="25" xfId="38" applyNumberFormat="1" applyFont="1" applyFill="1" applyBorder="1" applyAlignment="1">
      <alignment/>
      <protection/>
    </xf>
    <xf numFmtId="183" fontId="7" fillId="0" borderId="24" xfId="0" applyNumberFormat="1" applyFont="1" applyBorder="1" applyAlignment="1" applyProtection="1">
      <alignment/>
      <protection/>
    </xf>
    <xf numFmtId="183" fontId="7" fillId="0" borderId="24" xfId="0" applyNumberFormat="1" applyFont="1" applyFill="1" applyBorder="1" applyAlignment="1" applyProtection="1">
      <alignment/>
      <protection/>
    </xf>
    <xf numFmtId="183" fontId="7" fillId="0" borderId="24" xfId="0" applyNumberFormat="1" applyFont="1" applyFill="1" applyBorder="1" applyAlignment="1" applyProtection="1">
      <alignment horizontal="right"/>
      <protection/>
    </xf>
    <xf numFmtId="183" fontId="7" fillId="0" borderId="26" xfId="0" applyNumberFormat="1" applyFont="1" applyFill="1" applyBorder="1" applyAlignment="1" applyProtection="1">
      <alignment horizontal="right"/>
      <protection/>
    </xf>
    <xf numFmtId="183" fontId="13" fillId="0" borderId="6" xfId="0" applyNumberFormat="1" applyFont="1" applyBorder="1" applyAlignment="1" applyProtection="1">
      <alignment/>
      <protection/>
    </xf>
    <xf numFmtId="183" fontId="13" fillId="0" borderId="6" xfId="0" applyNumberFormat="1" applyFont="1" applyFill="1" applyBorder="1" applyAlignment="1" applyProtection="1">
      <alignment/>
      <protection/>
    </xf>
    <xf numFmtId="183" fontId="13" fillId="0" borderId="6" xfId="0" applyNumberFormat="1" applyFont="1" applyFill="1" applyBorder="1" applyAlignment="1" applyProtection="1">
      <alignment horizontal="right"/>
      <protection/>
    </xf>
    <xf numFmtId="183" fontId="13" fillId="0" borderId="25" xfId="0" applyNumberFormat="1" applyFont="1" applyFill="1" applyBorder="1" applyAlignment="1" applyProtection="1">
      <alignment horizontal="right"/>
      <protection/>
    </xf>
    <xf numFmtId="183" fontId="7" fillId="0" borderId="4" xfId="0" applyNumberFormat="1" applyFont="1" applyBorder="1" applyAlignment="1" applyProtection="1">
      <alignment/>
      <protection/>
    </xf>
    <xf numFmtId="183" fontId="7" fillId="0" borderId="4" xfId="0" applyNumberFormat="1" applyFont="1" applyFill="1" applyBorder="1" applyAlignment="1" applyProtection="1">
      <alignment/>
      <protection/>
    </xf>
    <xf numFmtId="183" fontId="7" fillId="0" borderId="4" xfId="0" applyNumberFormat="1" applyFont="1" applyFill="1" applyBorder="1" applyAlignment="1" applyProtection="1">
      <alignment horizontal="right"/>
      <protection/>
    </xf>
    <xf numFmtId="183" fontId="7" fillId="0" borderId="23" xfId="0" applyNumberFormat="1" applyFont="1" applyFill="1" applyBorder="1" applyAlignment="1" applyProtection="1">
      <alignment horizontal="right"/>
      <protection/>
    </xf>
    <xf numFmtId="183" fontId="13" fillId="0" borderId="4" xfId="0" applyNumberFormat="1" applyFont="1" applyBorder="1" applyAlignment="1" applyProtection="1">
      <alignment/>
      <protection/>
    </xf>
    <xf numFmtId="183" fontId="13" fillId="0" borderId="4" xfId="0" applyNumberFormat="1" applyFont="1" applyFill="1" applyBorder="1" applyAlignment="1" applyProtection="1">
      <alignment/>
      <protection/>
    </xf>
    <xf numFmtId="183" fontId="13" fillId="0" borderId="4" xfId="38" applyNumberFormat="1" applyFont="1" applyFill="1" applyBorder="1" applyAlignment="1">
      <alignment/>
      <protection/>
    </xf>
    <xf numFmtId="183" fontId="13" fillId="0" borderId="4" xfId="0" applyNumberFormat="1" applyFont="1" applyFill="1" applyBorder="1" applyAlignment="1" applyProtection="1">
      <alignment horizontal="right"/>
      <protection/>
    </xf>
    <xf numFmtId="183" fontId="13" fillId="0" borderId="23" xfId="0" applyNumberFormat="1" applyFont="1" applyFill="1" applyBorder="1" applyAlignment="1" applyProtection="1">
      <alignment horizontal="right"/>
      <protection/>
    </xf>
    <xf numFmtId="183" fontId="7" fillId="0" borderId="30" xfId="0" applyNumberFormat="1" applyFont="1" applyBorder="1" applyAlignment="1" applyProtection="1">
      <alignment/>
      <protection/>
    </xf>
    <xf numFmtId="183" fontId="7" fillId="0" borderId="30" xfId="0" applyNumberFormat="1" applyFont="1" applyFill="1" applyBorder="1" applyAlignment="1" applyProtection="1">
      <alignment/>
      <protection/>
    </xf>
    <xf numFmtId="183" fontId="7" fillId="0" borderId="30" xfId="0" applyNumberFormat="1" applyFont="1" applyFill="1" applyBorder="1" applyAlignment="1" applyProtection="1">
      <alignment horizontal="right"/>
      <protection/>
    </xf>
    <xf numFmtId="183" fontId="7" fillId="0" borderId="31" xfId="0" applyNumberFormat="1" applyFont="1" applyFill="1" applyBorder="1" applyAlignment="1" applyProtection="1">
      <alignment horizontal="right"/>
      <protection/>
    </xf>
    <xf numFmtId="41" fontId="13" fillId="0" borderId="4" xfId="17" applyNumberFormat="1" applyFont="1" applyFill="1" applyBorder="1" applyAlignment="1">
      <alignment/>
    </xf>
    <xf numFmtId="196" fontId="13" fillId="0" borderId="4" xfId="29" applyNumberFormat="1" applyFont="1" applyFill="1" applyBorder="1" applyAlignment="1">
      <alignment/>
      <protection/>
    </xf>
    <xf numFmtId="196" fontId="13" fillId="0" borderId="13" xfId="29" applyNumberFormat="1" applyFont="1" applyFill="1" applyBorder="1" applyAlignment="1">
      <alignment/>
      <protection/>
    </xf>
    <xf numFmtId="41" fontId="13" fillId="0" borderId="6" xfId="17" applyNumberFormat="1" applyFont="1" applyFill="1" applyBorder="1" applyAlignment="1">
      <alignment/>
    </xf>
    <xf numFmtId="196" fontId="13" fillId="0" borderId="6" xfId="29" applyNumberFormat="1" applyFont="1" applyFill="1" applyBorder="1" applyAlignment="1">
      <alignment/>
      <protection/>
    </xf>
    <xf numFmtId="196" fontId="13" fillId="0" borderId="0" xfId="29" applyNumberFormat="1" applyFont="1" applyFill="1" applyBorder="1" applyAlignment="1">
      <alignment/>
      <protection/>
    </xf>
    <xf numFmtId="41" fontId="13" fillId="0" borderId="24" xfId="17" applyNumberFormat="1" applyFont="1" applyFill="1" applyBorder="1" applyAlignment="1">
      <alignment/>
    </xf>
    <xf numFmtId="196" fontId="13" fillId="0" borderId="24" xfId="29" applyNumberFormat="1" applyFont="1" applyFill="1" applyBorder="1" applyAlignment="1">
      <alignment/>
      <protection/>
    </xf>
    <xf numFmtId="196" fontId="13" fillId="0" borderId="19" xfId="29" applyNumberFormat="1" applyFont="1" applyFill="1" applyBorder="1" applyAlignment="1">
      <alignment/>
      <protection/>
    </xf>
    <xf numFmtId="41" fontId="7" fillId="0" borderId="6" xfId="17" applyNumberFormat="1" applyFont="1" applyFill="1" applyBorder="1" applyAlignment="1">
      <alignment/>
    </xf>
    <xf numFmtId="196" fontId="7" fillId="0" borderId="6" xfId="29" applyNumberFormat="1" applyFont="1" applyFill="1" applyBorder="1" applyAlignment="1">
      <alignment/>
      <protection/>
    </xf>
    <xf numFmtId="196" fontId="7" fillId="0" borderId="0" xfId="29" applyNumberFormat="1" applyFont="1" applyFill="1" applyBorder="1" applyAlignment="1">
      <alignment/>
      <protection/>
    </xf>
    <xf numFmtId="41" fontId="7" fillId="0" borderId="4" xfId="17" applyNumberFormat="1" applyFont="1" applyFill="1" applyBorder="1" applyAlignment="1">
      <alignment/>
    </xf>
    <xf numFmtId="196" fontId="7" fillId="0" borderId="4" xfId="29" applyNumberFormat="1" applyFont="1" applyFill="1" applyBorder="1" applyAlignment="1">
      <alignment/>
      <protection/>
    </xf>
    <xf numFmtId="196" fontId="7" fillId="0" borderId="13" xfId="29" applyNumberFormat="1" applyFont="1" applyFill="1" applyBorder="1" applyAlignment="1">
      <alignment/>
      <protection/>
    </xf>
    <xf numFmtId="41" fontId="7" fillId="0" borderId="24" xfId="17" applyNumberFormat="1" applyFont="1" applyFill="1" applyBorder="1" applyAlignment="1">
      <alignment/>
    </xf>
    <xf numFmtId="196" fontId="7" fillId="0" borderId="24" xfId="29" applyNumberFormat="1" applyFont="1" applyFill="1" applyBorder="1" applyAlignment="1">
      <alignment/>
      <protection/>
    </xf>
    <xf numFmtId="196" fontId="7" fillId="0" borderId="19" xfId="29" applyNumberFormat="1" applyFont="1" applyFill="1" applyBorder="1" applyAlignment="1">
      <alignment/>
      <protection/>
    </xf>
    <xf numFmtId="179" fontId="16" fillId="0" borderId="1" xfId="43" applyNumberFormat="1" applyFont="1" applyFill="1" applyBorder="1" applyAlignment="1">
      <alignment shrinkToFit="1"/>
      <protection/>
    </xf>
    <xf numFmtId="179" fontId="16" fillId="0" borderId="2" xfId="43" applyNumberFormat="1" applyFont="1" applyFill="1" applyBorder="1" applyAlignment="1">
      <alignment shrinkToFit="1"/>
      <protection/>
    </xf>
    <xf numFmtId="179" fontId="16" fillId="0" borderId="6" xfId="43" applyNumberFormat="1" applyFont="1" applyFill="1" applyBorder="1" applyAlignment="1">
      <alignment shrinkToFit="1"/>
      <protection/>
    </xf>
    <xf numFmtId="179" fontId="16" fillId="0" borderId="25" xfId="43" applyNumberFormat="1" applyFont="1" applyFill="1" applyBorder="1" applyAlignment="1">
      <alignment shrinkToFit="1"/>
      <protection/>
    </xf>
    <xf numFmtId="179" fontId="11" fillId="0" borderId="4" xfId="43" applyNumberFormat="1" applyFont="1" applyFill="1" applyBorder="1" applyAlignment="1">
      <alignment shrinkToFit="1"/>
      <protection/>
    </xf>
    <xf numFmtId="179" fontId="11" fillId="0" borderId="23" xfId="43" applyNumberFormat="1" applyFont="1" applyFill="1" applyBorder="1" applyAlignment="1">
      <alignment shrinkToFit="1"/>
      <protection/>
    </xf>
    <xf numFmtId="179" fontId="11" fillId="0" borderId="6" xfId="43" applyNumberFormat="1" applyFont="1" applyFill="1" applyBorder="1" applyAlignment="1">
      <alignment shrinkToFit="1"/>
      <protection/>
    </xf>
    <xf numFmtId="179" fontId="11" fillId="0" borderId="25" xfId="43" applyNumberFormat="1" applyFont="1" applyFill="1" applyBorder="1" applyAlignment="1">
      <alignment shrinkToFit="1"/>
      <protection/>
    </xf>
    <xf numFmtId="179" fontId="11" fillId="0" borderId="24" xfId="43" applyNumberFormat="1" applyFont="1" applyFill="1" applyBorder="1" applyAlignment="1">
      <alignment shrinkToFit="1"/>
      <protection/>
    </xf>
    <xf numFmtId="179" fontId="11" fillId="0" borderId="26" xfId="43" applyNumberFormat="1" applyFont="1" applyFill="1" applyBorder="1" applyAlignment="1">
      <alignment shrinkToFit="1"/>
      <protection/>
    </xf>
    <xf numFmtId="179" fontId="11" fillId="0" borderId="6" xfId="43" applyNumberFormat="1" applyFont="1" applyFill="1" applyBorder="1" applyAlignment="1">
      <alignment horizontal="right" shrinkToFit="1"/>
      <protection/>
    </xf>
    <xf numFmtId="38" fontId="16" fillId="0" borderId="4" xfId="17" applyFont="1" applyFill="1" applyBorder="1" applyAlignment="1">
      <alignment/>
    </xf>
    <xf numFmtId="179" fontId="16" fillId="0" borderId="4" xfId="17" applyNumberFormat="1" applyFont="1" applyFill="1" applyBorder="1" applyAlignment="1">
      <alignment/>
    </xf>
    <xf numFmtId="38" fontId="16" fillId="0" borderId="6" xfId="17" applyFont="1" applyFill="1" applyBorder="1" applyAlignment="1">
      <alignment/>
    </xf>
    <xf numFmtId="179" fontId="16" fillId="0" borderId="6" xfId="17" applyNumberFormat="1" applyFont="1" applyFill="1" applyBorder="1" applyAlignment="1">
      <alignment/>
    </xf>
    <xf numFmtId="38" fontId="16" fillId="0" borderId="24" xfId="17" applyFont="1" applyFill="1" applyBorder="1" applyAlignment="1">
      <alignment/>
    </xf>
    <xf numFmtId="179" fontId="16" fillId="0" borderId="24" xfId="17" applyNumberFormat="1" applyFont="1" applyFill="1" applyBorder="1" applyAlignment="1">
      <alignment/>
    </xf>
    <xf numFmtId="38" fontId="11" fillId="0" borderId="6" xfId="17" applyFont="1" applyFill="1" applyBorder="1" applyAlignment="1">
      <alignment/>
    </xf>
    <xf numFmtId="179" fontId="11" fillId="0" borderId="6" xfId="17" applyNumberFormat="1" applyFont="1" applyFill="1" applyBorder="1" applyAlignment="1">
      <alignment/>
    </xf>
    <xf numFmtId="38" fontId="11" fillId="0" borderId="4" xfId="17" applyFont="1" applyFill="1" applyBorder="1" applyAlignment="1">
      <alignment/>
    </xf>
    <xf numFmtId="179" fontId="11" fillId="0" borderId="4" xfId="17" applyNumberFormat="1" applyFont="1" applyFill="1" applyBorder="1" applyAlignment="1">
      <alignment/>
    </xf>
    <xf numFmtId="38" fontId="11" fillId="0" borderId="24" xfId="17" applyFont="1" applyFill="1" applyBorder="1" applyAlignment="1">
      <alignment/>
    </xf>
    <xf numFmtId="179" fontId="11" fillId="0" borderId="24" xfId="17" applyNumberFormat="1" applyFont="1" applyFill="1" applyBorder="1" applyAlignment="1">
      <alignment/>
    </xf>
    <xf numFmtId="0" fontId="7" fillId="0" borderId="31" xfId="29" applyFont="1" applyFill="1" applyBorder="1" applyAlignment="1">
      <alignment horizontal="distributed"/>
      <protection/>
    </xf>
    <xf numFmtId="38" fontId="13" fillId="0" borderId="1" xfId="17" applyFont="1" applyFill="1" applyBorder="1" applyAlignment="1">
      <alignment/>
    </xf>
    <xf numFmtId="177" fontId="13" fillId="0" borderId="1" xfId="29" applyNumberFormat="1" applyFont="1" applyFill="1" applyBorder="1" applyAlignment="1">
      <alignment/>
      <protection/>
    </xf>
    <xf numFmtId="178" fontId="13" fillId="0" borderId="1" xfId="29" applyNumberFormat="1" applyFont="1" applyFill="1" applyBorder="1" applyAlignment="1">
      <alignment/>
      <protection/>
    </xf>
    <xf numFmtId="178" fontId="13" fillId="0" borderId="2" xfId="29" applyNumberFormat="1" applyFont="1" applyFill="1" applyBorder="1" applyAlignment="1">
      <alignment/>
      <protection/>
    </xf>
    <xf numFmtId="38" fontId="13" fillId="0" borderId="6" xfId="17" applyFont="1" applyFill="1" applyBorder="1" applyAlignment="1">
      <alignment/>
    </xf>
    <xf numFmtId="177" fontId="13" fillId="0" borderId="6" xfId="29" applyNumberFormat="1" applyFont="1" applyFill="1" applyBorder="1" applyAlignment="1">
      <alignment/>
      <protection/>
    </xf>
    <xf numFmtId="178" fontId="13" fillId="0" borderId="6" xfId="29" applyNumberFormat="1" applyFont="1" applyFill="1" applyBorder="1" applyAlignment="1">
      <alignment/>
      <protection/>
    </xf>
    <xf numFmtId="178" fontId="13" fillId="0" borderId="25" xfId="29" applyNumberFormat="1" applyFont="1" applyFill="1" applyBorder="1" applyAlignment="1">
      <alignment/>
      <protection/>
    </xf>
    <xf numFmtId="38" fontId="7" fillId="0" borderId="4" xfId="17" applyFont="1" applyFill="1" applyBorder="1" applyAlignment="1">
      <alignment/>
    </xf>
    <xf numFmtId="177" fontId="7" fillId="0" borderId="4" xfId="29" applyNumberFormat="1" applyFont="1" applyFill="1" applyBorder="1" applyAlignment="1">
      <alignment/>
      <protection/>
    </xf>
    <xf numFmtId="178" fontId="7" fillId="0" borderId="4" xfId="29" applyNumberFormat="1" applyFont="1" applyFill="1" applyBorder="1" applyAlignment="1">
      <alignment/>
      <protection/>
    </xf>
    <xf numFmtId="178" fontId="7" fillId="0" borderId="23" xfId="29" applyNumberFormat="1" applyFont="1" applyFill="1" applyBorder="1" applyAlignment="1">
      <alignment/>
      <protection/>
    </xf>
    <xf numFmtId="177" fontId="7" fillId="0" borderId="6" xfId="29" applyNumberFormat="1" applyFont="1" applyFill="1" applyBorder="1" applyAlignment="1">
      <alignment/>
      <protection/>
    </xf>
    <xf numFmtId="178" fontId="7" fillId="0" borderId="6" xfId="29" applyNumberFormat="1" applyFont="1" applyFill="1" applyBorder="1" applyAlignment="1">
      <alignment/>
      <protection/>
    </xf>
    <xf numFmtId="178" fontId="7" fillId="0" borderId="25" xfId="29" applyNumberFormat="1" applyFont="1" applyFill="1" applyBorder="1" applyAlignment="1">
      <alignment/>
      <protection/>
    </xf>
    <xf numFmtId="38" fontId="7" fillId="0" borderId="24" xfId="17" applyFont="1" applyFill="1" applyBorder="1" applyAlignment="1">
      <alignment/>
    </xf>
    <xf numFmtId="177" fontId="7" fillId="0" borderId="24" xfId="29" applyNumberFormat="1" applyFont="1" applyFill="1" applyBorder="1" applyAlignment="1">
      <alignment/>
      <protection/>
    </xf>
    <xf numFmtId="178" fontId="7" fillId="0" borderId="24" xfId="29" applyNumberFormat="1" applyFont="1" applyFill="1" applyBorder="1" applyAlignment="1">
      <alignment/>
      <protection/>
    </xf>
    <xf numFmtId="178" fontId="7" fillId="0" borderId="26" xfId="29" applyNumberFormat="1" applyFont="1" applyFill="1" applyBorder="1" applyAlignment="1">
      <alignment/>
      <protection/>
    </xf>
    <xf numFmtId="177" fontId="13" fillId="0" borderId="1" xfId="47" applyNumberFormat="1" applyFont="1" applyFill="1" applyBorder="1" applyAlignment="1">
      <alignment/>
      <protection/>
    </xf>
    <xf numFmtId="183" fontId="13" fillId="0" borderId="1" xfId="47" applyNumberFormat="1" applyFont="1" applyFill="1" applyBorder="1" applyAlignment="1">
      <alignment/>
      <protection/>
    </xf>
    <xf numFmtId="177" fontId="13" fillId="0" borderId="2" xfId="47" applyNumberFormat="1" applyFont="1" applyFill="1" applyBorder="1" applyAlignment="1">
      <alignment/>
      <protection/>
    </xf>
    <xf numFmtId="177" fontId="13" fillId="0" borderId="6" xfId="47" applyNumberFormat="1" applyFont="1" applyFill="1" applyBorder="1" applyAlignment="1">
      <alignment/>
      <protection/>
    </xf>
    <xf numFmtId="183" fontId="13" fillId="0" borderId="6" xfId="47" applyNumberFormat="1" applyFont="1" applyFill="1" applyBorder="1" applyAlignment="1">
      <alignment/>
      <protection/>
    </xf>
    <xf numFmtId="177" fontId="13" fillId="0" borderId="25" xfId="47" applyNumberFormat="1" applyFont="1" applyFill="1" applyBorder="1" applyAlignment="1">
      <alignment/>
      <protection/>
    </xf>
    <xf numFmtId="177" fontId="7" fillId="0" borderId="4" xfId="47" applyNumberFormat="1" applyFont="1" applyFill="1" applyBorder="1" applyAlignment="1">
      <alignment/>
      <protection/>
    </xf>
    <xf numFmtId="183" fontId="7" fillId="0" borderId="4" xfId="47" applyNumberFormat="1" applyFont="1" applyFill="1" applyBorder="1" applyAlignment="1">
      <alignment/>
      <protection/>
    </xf>
    <xf numFmtId="177" fontId="7" fillId="0" borderId="23" xfId="47" applyNumberFormat="1" applyFont="1" applyFill="1" applyBorder="1" applyAlignment="1">
      <alignment/>
      <protection/>
    </xf>
    <xf numFmtId="177" fontId="7" fillId="0" borderId="6" xfId="47" applyNumberFormat="1" applyFont="1" applyFill="1" applyBorder="1" applyAlignment="1">
      <alignment/>
      <protection/>
    </xf>
    <xf numFmtId="183" fontId="7" fillId="0" borderId="6" xfId="47" applyNumberFormat="1" applyFont="1" applyFill="1" applyBorder="1" applyAlignment="1">
      <alignment/>
      <protection/>
    </xf>
    <xf numFmtId="177" fontId="7" fillId="0" borderId="25" xfId="47" applyNumberFormat="1" applyFont="1" applyFill="1" applyBorder="1" applyAlignment="1">
      <alignment/>
      <protection/>
    </xf>
    <xf numFmtId="177" fontId="7" fillId="0" borderId="24" xfId="47" applyNumberFormat="1" applyFont="1" applyFill="1" applyBorder="1" applyAlignment="1">
      <alignment/>
      <protection/>
    </xf>
    <xf numFmtId="183" fontId="7" fillId="0" borderId="24" xfId="47" applyNumberFormat="1" applyFont="1" applyFill="1" applyBorder="1" applyAlignment="1">
      <alignment/>
      <protection/>
    </xf>
    <xf numFmtId="177" fontId="7" fillId="0" borderId="26" xfId="47" applyNumberFormat="1" applyFont="1" applyFill="1" applyBorder="1" applyAlignment="1">
      <alignment/>
      <protection/>
    </xf>
    <xf numFmtId="0" fontId="11" fillId="0" borderId="20" xfId="31" applyFont="1" applyBorder="1" applyAlignment="1">
      <alignment/>
      <protection/>
    </xf>
    <xf numFmtId="38" fontId="0" fillId="0" borderId="6" xfId="17" applyFont="1" applyFill="1" applyBorder="1" applyAlignment="1">
      <alignment horizontal="right"/>
    </xf>
    <xf numFmtId="49" fontId="32" fillId="0" borderId="0" xfId="36" applyNumberFormat="1" applyFont="1" applyFill="1" applyAlignment="1">
      <alignment vertical="center"/>
      <protection/>
    </xf>
    <xf numFmtId="49" fontId="7" fillId="0" borderId="0" xfId="36" applyNumberFormat="1" applyFont="1" applyFill="1" applyAlignment="1">
      <alignment horizontal="left" vertical="center"/>
      <protection/>
    </xf>
    <xf numFmtId="49" fontId="7" fillId="0" borderId="4" xfId="36" applyNumberFormat="1" applyFont="1" applyFill="1" applyBorder="1" applyAlignment="1">
      <alignment horizontal="center" vertical="center" wrapText="1"/>
      <protection/>
    </xf>
    <xf numFmtId="41" fontId="7" fillId="0" borderId="4" xfId="36" applyNumberFormat="1" applyFont="1" applyBorder="1" applyAlignment="1">
      <alignment horizontal="center" vertical="center" wrapText="1"/>
      <protection/>
    </xf>
    <xf numFmtId="178" fontId="7" fillId="0" borderId="4" xfId="36" applyNumberFormat="1" applyFont="1" applyFill="1" applyBorder="1" applyAlignment="1">
      <alignment horizontal="center" vertical="center" wrapText="1"/>
      <protection/>
    </xf>
    <xf numFmtId="49" fontId="7" fillId="0" borderId="23" xfId="36" applyNumberFormat="1" applyFont="1" applyFill="1" applyBorder="1" applyAlignment="1">
      <alignment horizontal="center" vertical="center"/>
      <protection/>
    </xf>
    <xf numFmtId="178" fontId="7" fillId="0" borderId="24" xfId="36" applyNumberFormat="1" applyFont="1" applyFill="1" applyBorder="1" applyAlignment="1">
      <alignment horizontal="center" vertical="center" wrapText="1"/>
      <protection/>
    </xf>
    <xf numFmtId="49" fontId="7" fillId="0" borderId="24" xfId="36" applyNumberFormat="1" applyFont="1" applyFill="1" applyBorder="1" applyAlignment="1">
      <alignment horizontal="center" vertical="center"/>
      <protection/>
    </xf>
    <xf numFmtId="49" fontId="7" fillId="0" borderId="24" xfId="36" applyNumberFormat="1" applyFont="1" applyFill="1" applyBorder="1" applyAlignment="1">
      <alignment horizontal="center" vertical="center" wrapText="1"/>
      <protection/>
    </xf>
    <xf numFmtId="49" fontId="7" fillId="0" borderId="5" xfId="36" applyNumberFormat="1" applyFont="1" applyFill="1" applyBorder="1" applyAlignment="1">
      <alignment horizontal="distributed" vertical="center"/>
      <protection/>
    </xf>
    <xf numFmtId="41" fontId="7" fillId="0" borderId="6" xfId="36" applyNumberFormat="1" applyFont="1" applyFill="1" applyBorder="1" applyAlignment="1">
      <alignment horizontal="right" vertical="center"/>
      <protection/>
    </xf>
    <xf numFmtId="41" fontId="7" fillId="0" borderId="6" xfId="36" applyNumberFormat="1" applyFont="1" applyBorder="1" applyAlignment="1">
      <alignment horizontal="right" vertical="center"/>
      <protection/>
    </xf>
    <xf numFmtId="178" fontId="7" fillId="0" borderId="6" xfId="36" applyNumberFormat="1" applyFont="1" applyFill="1" applyBorder="1" applyAlignment="1">
      <alignment horizontal="right" vertical="center"/>
      <protection/>
    </xf>
    <xf numFmtId="201" fontId="7" fillId="0" borderId="6" xfId="36" applyNumberFormat="1" applyFont="1" applyFill="1" applyBorder="1" applyAlignment="1">
      <alignment horizontal="right" vertical="center"/>
      <protection/>
    </xf>
    <xf numFmtId="191" fontId="7" fillId="0" borderId="6" xfId="36" applyNumberFormat="1" applyFont="1" applyFill="1" applyBorder="1" applyAlignment="1">
      <alignment horizontal="right" vertical="center"/>
      <protection/>
    </xf>
    <xf numFmtId="195" fontId="7" fillId="0" borderId="0" xfId="36" applyNumberFormat="1" applyFont="1" applyBorder="1" applyAlignment="1">
      <alignment vertical="center"/>
      <protection/>
    </xf>
    <xf numFmtId="49" fontId="10" fillId="0" borderId="5" xfId="36" applyNumberFormat="1" applyFont="1" applyFill="1" applyBorder="1" applyAlignment="1">
      <alignment horizontal="distributed" vertical="center"/>
      <protection/>
    </xf>
    <xf numFmtId="49" fontId="7" fillId="0" borderId="5" xfId="36" applyNumberFormat="1" applyFont="1" applyFill="1" applyBorder="1" applyAlignment="1">
      <alignment horizontal="left" vertical="center" indent="1"/>
      <protection/>
    </xf>
    <xf numFmtId="49" fontId="12" fillId="0" borderId="5" xfId="36" applyNumberFormat="1" applyFont="1" applyFill="1" applyBorder="1" applyAlignment="1">
      <alignment horizontal="distributed" vertical="center" wrapText="1"/>
      <protection/>
    </xf>
    <xf numFmtId="195" fontId="7" fillId="0" borderId="0" xfId="36" applyNumberFormat="1" applyFont="1" applyBorder="1" applyAlignment="1">
      <alignment vertical="center" wrapText="1"/>
      <protection/>
    </xf>
    <xf numFmtId="178" fontId="7" fillId="0" borderId="6" xfId="36" applyNumberFormat="1" applyFont="1" applyBorder="1" applyAlignment="1">
      <alignment horizontal="right" vertical="center"/>
      <protection/>
    </xf>
    <xf numFmtId="49" fontId="12" fillId="0" borderId="5" xfId="36" applyNumberFormat="1" applyFont="1" applyFill="1" applyBorder="1" applyAlignment="1">
      <alignment horizontal="distributed" vertical="center"/>
      <protection/>
    </xf>
    <xf numFmtId="49" fontId="7" fillId="0" borderId="5" xfId="36" applyNumberFormat="1" applyFont="1" applyFill="1" applyBorder="1" applyAlignment="1">
      <alignment horizontal="distributed" vertical="center" wrapText="1"/>
      <protection/>
    </xf>
    <xf numFmtId="49" fontId="7" fillId="0" borderId="10" xfId="36" applyNumberFormat="1" applyFont="1" applyFill="1" applyBorder="1" applyAlignment="1">
      <alignment horizontal="distributed" vertical="center" wrapText="1"/>
      <protection/>
    </xf>
    <xf numFmtId="41" fontId="7" fillId="0" borderId="30" xfId="36" applyNumberFormat="1" applyFont="1" applyFill="1" applyBorder="1" applyAlignment="1">
      <alignment horizontal="right" vertical="center"/>
      <protection/>
    </xf>
    <xf numFmtId="41" fontId="7" fillId="0" borderId="30" xfId="36" applyNumberFormat="1" applyFont="1" applyBorder="1" applyAlignment="1">
      <alignment horizontal="right" vertical="center"/>
      <protection/>
    </xf>
    <xf numFmtId="178" fontId="7" fillId="0" borderId="30" xfId="36" applyNumberFormat="1" applyFont="1" applyFill="1" applyBorder="1" applyAlignment="1">
      <alignment horizontal="right" vertical="center"/>
      <protection/>
    </xf>
    <xf numFmtId="201" fontId="7" fillId="0" borderId="30" xfId="36" applyNumberFormat="1" applyFont="1" applyFill="1" applyBorder="1" applyAlignment="1">
      <alignment horizontal="right" vertical="center"/>
      <protection/>
    </xf>
    <xf numFmtId="191" fontId="7" fillId="0" borderId="30" xfId="36" applyNumberFormat="1" applyFont="1" applyFill="1" applyBorder="1" applyAlignment="1">
      <alignment horizontal="right" vertical="center"/>
      <protection/>
    </xf>
    <xf numFmtId="195" fontId="7" fillId="0" borderId="12" xfId="36" applyNumberFormat="1" applyFont="1" applyBorder="1" applyAlignment="1">
      <alignment vertical="center"/>
      <protection/>
    </xf>
    <xf numFmtId="49" fontId="7" fillId="0" borderId="0" xfId="36" applyNumberFormat="1" applyFont="1" applyFill="1" applyBorder="1" applyAlignment="1">
      <alignment vertical="center"/>
      <protection/>
    </xf>
    <xf numFmtId="197" fontId="7" fillId="0" borderId="0" xfId="36" applyNumberFormat="1" applyFont="1" applyFill="1" applyBorder="1" applyAlignment="1">
      <alignment horizontal="right" vertical="center"/>
      <protection/>
    </xf>
    <xf numFmtId="41" fontId="7" fillId="0" borderId="0" xfId="36" applyNumberFormat="1" applyFont="1" applyBorder="1" applyAlignment="1">
      <alignment horizontal="right" vertical="center"/>
      <protection/>
    </xf>
    <xf numFmtId="178" fontId="7" fillId="0" borderId="0" xfId="36" applyNumberFormat="1" applyFont="1" applyFill="1" applyBorder="1" applyAlignment="1">
      <alignment horizontal="right" vertical="center"/>
      <protection/>
    </xf>
    <xf numFmtId="191" fontId="7" fillId="0" borderId="0" xfId="36" applyNumberFormat="1" applyFont="1" applyFill="1" applyBorder="1" applyAlignment="1">
      <alignment horizontal="right" vertical="center"/>
      <protection/>
    </xf>
    <xf numFmtId="41" fontId="7" fillId="0" borderId="0" xfId="36" applyNumberFormat="1" applyFont="1" applyFill="1" applyBorder="1" applyAlignment="1">
      <alignment horizontal="right" vertical="center"/>
      <protection/>
    </xf>
    <xf numFmtId="178" fontId="7" fillId="0" borderId="0" xfId="36" applyNumberFormat="1" applyFont="1" applyFill="1" applyBorder="1" applyAlignment="1">
      <alignment vertical="center"/>
      <protection/>
    </xf>
    <xf numFmtId="197" fontId="7" fillId="0" borderId="0" xfId="36" applyNumberFormat="1" applyFont="1" applyFill="1" applyBorder="1" applyAlignment="1">
      <alignment vertical="center"/>
      <protection/>
    </xf>
    <xf numFmtId="49" fontId="7" fillId="0" borderId="0" xfId="36" applyNumberFormat="1" applyFont="1" applyFill="1" applyAlignment="1">
      <alignment/>
      <protection/>
    </xf>
    <xf numFmtId="199" fontId="13" fillId="0" borderId="24" xfId="25" applyNumberFormat="1" applyFont="1" applyBorder="1" applyAlignment="1">
      <alignment horizontal="right"/>
      <protection/>
    </xf>
    <xf numFmtId="199" fontId="13" fillId="0" borderId="26" xfId="17" applyNumberFormat="1" applyFont="1" applyBorder="1" applyAlignment="1">
      <alignment horizontal="right"/>
    </xf>
    <xf numFmtId="200" fontId="13" fillId="0" borderId="24" xfId="25" applyNumberFormat="1" applyFont="1" applyBorder="1" applyAlignment="1">
      <alignment/>
      <protection/>
    </xf>
    <xf numFmtId="200" fontId="13" fillId="0" borderId="26" xfId="25" applyNumberFormat="1" applyFont="1" applyBorder="1" applyAlignment="1">
      <alignment/>
      <protection/>
    </xf>
    <xf numFmtId="199" fontId="13" fillId="0" borderId="26" xfId="25" applyNumberFormat="1" applyFont="1" applyBorder="1" applyAlignment="1">
      <alignment horizontal="right"/>
      <protection/>
    </xf>
    <xf numFmtId="195" fontId="13" fillId="0" borderId="30" xfId="25" applyNumberFormat="1" applyFont="1" applyBorder="1" applyAlignment="1">
      <alignment/>
      <protection/>
    </xf>
    <xf numFmtId="195" fontId="13" fillId="0" borderId="31" xfId="25" applyNumberFormat="1" applyFont="1" applyBorder="1" applyAlignment="1">
      <alignment/>
      <protection/>
    </xf>
    <xf numFmtId="41" fontId="16" fillId="0" borderId="24" xfId="27" applyNumberFormat="1" applyFont="1" applyBorder="1" applyAlignment="1">
      <alignment/>
      <protection/>
    </xf>
    <xf numFmtId="41" fontId="16" fillId="0" borderId="26" xfId="17" applyNumberFormat="1" applyFont="1" applyBorder="1" applyAlignment="1">
      <alignment/>
    </xf>
    <xf numFmtId="43" fontId="16" fillId="0" borderId="24" xfId="27" applyNumberFormat="1" applyFont="1" applyBorder="1" applyAlignment="1">
      <alignment/>
      <protection/>
    </xf>
    <xf numFmtId="43" fontId="16" fillId="0" borderId="26" xfId="17" applyNumberFormat="1" applyFont="1" applyBorder="1" applyAlignment="1">
      <alignment/>
    </xf>
    <xf numFmtId="41" fontId="16" fillId="0" borderId="26" xfId="27" applyNumberFormat="1" applyFont="1" applyBorder="1" applyAlignment="1">
      <alignment/>
      <protection/>
    </xf>
    <xf numFmtId="195" fontId="16" fillId="0" borderId="24" xfId="27" applyNumberFormat="1" applyFont="1" applyBorder="1" applyAlignment="1">
      <alignment/>
      <protection/>
    </xf>
    <xf numFmtId="195" fontId="16" fillId="0" borderId="24" xfId="27" applyNumberFormat="1" applyFont="1" applyBorder="1" applyAlignment="1">
      <alignment horizontal="right"/>
      <protection/>
    </xf>
    <xf numFmtId="195" fontId="16" fillId="0" borderId="26" xfId="27" applyNumberFormat="1" applyFont="1" applyBorder="1" applyAlignment="1">
      <alignment horizontal="right"/>
      <protection/>
    </xf>
    <xf numFmtId="195" fontId="16" fillId="0" borderId="30" xfId="27" applyNumberFormat="1" applyFont="1" applyBorder="1" applyAlignment="1">
      <alignment/>
      <protection/>
    </xf>
    <xf numFmtId="195" fontId="16" fillId="0" borderId="30" xfId="27" applyNumberFormat="1" applyFont="1" applyBorder="1" applyAlignment="1">
      <alignment horizontal="right"/>
      <protection/>
    </xf>
    <xf numFmtId="195" fontId="16" fillId="0" borderId="31" xfId="27" applyNumberFormat="1" applyFont="1" applyBorder="1" applyAlignment="1">
      <alignment horizontal="right"/>
      <protection/>
    </xf>
    <xf numFmtId="0" fontId="22" fillId="0" borderId="0" xfId="0" applyFont="1" applyFill="1" applyBorder="1" applyAlignment="1">
      <alignment vertical="center"/>
    </xf>
    <xf numFmtId="38" fontId="22" fillId="0" borderId="0" xfId="17" applyFont="1" applyFill="1" applyBorder="1" applyAlignment="1">
      <alignment/>
    </xf>
    <xf numFmtId="0" fontId="22" fillId="0" borderId="0" xfId="36" applyFont="1" applyFill="1" applyBorder="1">
      <alignment/>
      <protection/>
    </xf>
    <xf numFmtId="0" fontId="22" fillId="0" borderId="0" xfId="21" applyFont="1" applyFill="1" applyBorder="1" applyAlignment="1">
      <alignment horizontal="left" vertical="center"/>
      <protection/>
    </xf>
    <xf numFmtId="0" fontId="22" fillId="0" borderId="0" xfId="21" applyFont="1" applyFill="1" applyBorder="1" applyAlignment="1">
      <alignment vertical="center"/>
      <protection/>
    </xf>
    <xf numFmtId="194" fontId="22" fillId="0" borderId="0" xfId="21" applyNumberFormat="1" applyFont="1" applyFill="1" applyBorder="1" applyAlignment="1">
      <alignment vertical="center"/>
      <protection/>
    </xf>
    <xf numFmtId="0" fontId="22" fillId="0" borderId="0" xfId="0" applyFont="1" applyFill="1" applyBorder="1" applyAlignment="1">
      <alignment/>
    </xf>
    <xf numFmtId="0" fontId="22" fillId="0" borderId="0" xfId="32" applyNumberFormat="1" applyFont="1" applyFill="1" applyBorder="1" applyAlignment="1" applyProtection="1">
      <alignment horizontal="left"/>
      <protection locked="0"/>
    </xf>
    <xf numFmtId="0" fontId="22" fillId="0" borderId="0" xfId="32" applyFont="1" applyFill="1" applyBorder="1" applyAlignment="1">
      <alignment vertical="top"/>
      <protection/>
    </xf>
    <xf numFmtId="0" fontId="22" fillId="0" borderId="0" xfId="32" applyNumberFormat="1" applyFont="1" applyFill="1" applyBorder="1" applyProtection="1">
      <alignment/>
      <protection locked="0"/>
    </xf>
    <xf numFmtId="49" fontId="33" fillId="0" borderId="0" xfId="36" applyNumberFormat="1" applyFont="1" applyFill="1" applyBorder="1" applyAlignment="1">
      <alignment vertical="center"/>
      <protection/>
    </xf>
    <xf numFmtId="0" fontId="22" fillId="0" borderId="0" xfId="0" applyFont="1" applyFill="1" applyBorder="1" applyAlignment="1">
      <alignment vertical="center"/>
    </xf>
    <xf numFmtId="187" fontId="7" fillId="0" borderId="6" xfId="22" applyNumberFormat="1" applyFont="1" applyFill="1" applyBorder="1" applyAlignment="1">
      <alignment vertical="center"/>
      <protection/>
    </xf>
    <xf numFmtId="3" fontId="7" fillId="0" borderId="6" xfId="22" applyNumberFormat="1" applyFont="1" applyFill="1" applyBorder="1" applyAlignment="1">
      <alignment vertical="center"/>
      <protection/>
    </xf>
    <xf numFmtId="178" fontId="7" fillId="0" borderId="2" xfId="22" applyNumberFormat="1" applyFont="1" applyFill="1" applyBorder="1" applyAlignment="1">
      <alignment vertical="center"/>
      <protection/>
    </xf>
    <xf numFmtId="187" fontId="7" fillId="0" borderId="28" xfId="22" applyNumberFormat="1" applyFont="1" applyFill="1" applyBorder="1" applyAlignment="1">
      <alignment vertical="center"/>
      <protection/>
    </xf>
    <xf numFmtId="187" fontId="7" fillId="0" borderId="28" xfId="22" applyNumberFormat="1" applyFont="1" applyFill="1" applyBorder="1" applyAlignment="1">
      <alignment horizontal="right" vertical="center"/>
      <protection/>
    </xf>
    <xf numFmtId="178" fontId="7" fillId="0" borderId="28" xfId="22" applyNumberFormat="1" applyFont="1" applyFill="1" applyBorder="1" applyAlignment="1">
      <alignment horizontal="right" vertical="center"/>
      <protection/>
    </xf>
    <xf numFmtId="178" fontId="7" fillId="0" borderId="29" xfId="22" applyNumberFormat="1" applyFont="1" applyFill="1" applyBorder="1" applyAlignment="1">
      <alignment horizontal="right" vertical="center"/>
      <protection/>
    </xf>
    <xf numFmtId="38" fontId="7" fillId="0" borderId="0" xfId="17" applyFont="1" applyFill="1" applyBorder="1" applyAlignment="1" quotePrefix="1">
      <alignment horizontal="distributed"/>
    </xf>
    <xf numFmtId="38" fontId="7" fillId="0" borderId="5" xfId="17" applyFont="1" applyFill="1" applyBorder="1" applyAlignment="1" quotePrefix="1">
      <alignment horizontal="distributed"/>
    </xf>
    <xf numFmtId="38" fontId="7" fillId="0" borderId="0" xfId="17" applyFont="1" applyFill="1" applyBorder="1" applyAlignment="1">
      <alignment horizontal="distributed" wrapText="1"/>
    </xf>
    <xf numFmtId="38" fontId="7" fillId="0" borderId="5" xfId="17" applyFont="1" applyFill="1" applyBorder="1" applyAlignment="1">
      <alignment horizontal="distributed"/>
    </xf>
    <xf numFmtId="38" fontId="7" fillId="0" borderId="33" xfId="17" applyFont="1" applyBorder="1" applyAlignment="1">
      <alignment horizontal="distributed" vertical="center"/>
    </xf>
    <xf numFmtId="38" fontId="7" fillId="0" borderId="21" xfId="17" applyFont="1" applyBorder="1" applyAlignment="1">
      <alignment horizontal="distributed" vertical="center"/>
    </xf>
    <xf numFmtId="38" fontId="7" fillId="0" borderId="17" xfId="17" applyFont="1" applyBorder="1" applyAlignment="1">
      <alignment horizontal="distributed" vertical="center"/>
    </xf>
    <xf numFmtId="38" fontId="7" fillId="0" borderId="18" xfId="17" applyFont="1" applyBorder="1" applyAlignment="1">
      <alignment horizontal="distributed" vertical="center"/>
    </xf>
    <xf numFmtId="38" fontId="7" fillId="0" borderId="19" xfId="17" applyFont="1" applyBorder="1" applyAlignment="1">
      <alignment horizontal="distributed" vertical="center"/>
    </xf>
    <xf numFmtId="38" fontId="7" fillId="0" borderId="8" xfId="17" applyFont="1" applyBorder="1" applyAlignment="1">
      <alignment horizontal="distributed" vertical="center"/>
    </xf>
    <xf numFmtId="38" fontId="7" fillId="0" borderId="11" xfId="17" applyFont="1" applyFill="1" applyBorder="1" applyAlignment="1">
      <alignment horizontal="distributed"/>
    </xf>
    <xf numFmtId="38" fontId="13" fillId="0" borderId="7" xfId="17" applyFont="1" applyFill="1" applyBorder="1" applyAlignment="1">
      <alignment horizontal="distributed"/>
    </xf>
    <xf numFmtId="38" fontId="13" fillId="0" borderId="11" xfId="17" applyFont="1" applyFill="1" applyBorder="1" applyAlignment="1">
      <alignment horizontal="distributed"/>
    </xf>
    <xf numFmtId="0" fontId="7" fillId="0" borderId="15" xfId="22" applyFont="1" applyFill="1" applyBorder="1" applyAlignment="1">
      <alignment horizontal="distributed" vertical="center"/>
      <protection/>
    </xf>
    <xf numFmtId="0" fontId="7" fillId="0" borderId="17" xfId="22" applyFont="1" applyFill="1" applyBorder="1" applyAlignment="1">
      <alignment horizontal="distributed" vertical="center"/>
      <protection/>
    </xf>
    <xf numFmtId="38" fontId="7" fillId="0" borderId="7" xfId="17" applyFont="1" applyFill="1" applyBorder="1" applyAlignment="1">
      <alignment horizontal="distributed"/>
    </xf>
    <xf numFmtId="0" fontId="7" fillId="0" borderId="15" xfId="22" applyFont="1" applyBorder="1" applyAlignment="1">
      <alignment horizontal="distributed" vertical="center"/>
      <protection/>
    </xf>
    <xf numFmtId="187" fontId="7" fillId="0" borderId="6" xfId="22" applyNumberFormat="1" applyFont="1" applyFill="1" applyBorder="1" applyAlignment="1">
      <alignment vertical="center"/>
      <protection/>
    </xf>
    <xf numFmtId="0" fontId="7" fillId="0" borderId="8" xfId="22" applyFont="1" applyBorder="1" applyAlignment="1">
      <alignment horizontal="distributed" vertical="center"/>
      <protection/>
    </xf>
    <xf numFmtId="0" fontId="7" fillId="0" borderId="17" xfId="22" applyFont="1" applyBorder="1" applyAlignment="1">
      <alignment horizontal="distributed" vertical="center"/>
      <protection/>
    </xf>
    <xf numFmtId="0" fontId="7" fillId="0" borderId="18" xfId="22" applyFont="1" applyFill="1" applyBorder="1" applyAlignment="1">
      <alignment horizontal="distributed" vertical="center"/>
      <protection/>
    </xf>
    <xf numFmtId="0" fontId="7" fillId="0" borderId="8" xfId="22" applyFont="1" applyFill="1" applyBorder="1" applyAlignment="1">
      <alignment horizontal="distributed" vertical="center"/>
      <protection/>
    </xf>
    <xf numFmtId="0" fontId="8" fillId="0" borderId="2" xfId="22" applyFont="1" applyBorder="1" applyAlignment="1">
      <alignment vertical="center"/>
      <protection/>
    </xf>
    <xf numFmtId="0" fontId="8" fillId="0" borderId="7" xfId="22" applyFont="1" applyBorder="1" applyAlignment="1">
      <alignment vertical="center"/>
      <protection/>
    </xf>
    <xf numFmtId="0" fontId="8" fillId="0" borderId="11" xfId="22" applyFont="1" applyBorder="1" applyAlignment="1">
      <alignment vertical="center"/>
      <protection/>
    </xf>
    <xf numFmtId="0" fontId="7" fillId="0" borderId="18" xfId="22" applyFont="1" applyBorder="1" applyAlignment="1">
      <alignment horizontal="distributed" vertical="center"/>
      <protection/>
    </xf>
    <xf numFmtId="0" fontId="7" fillId="0" borderId="14" xfId="22" applyFont="1" applyBorder="1" applyAlignment="1">
      <alignment horizontal="distributed" vertical="center"/>
      <protection/>
    </xf>
    <xf numFmtId="0" fontId="7" fillId="0" borderId="5" xfId="22" applyFont="1" applyBorder="1" applyAlignment="1">
      <alignment horizontal="distributed" vertical="center"/>
      <protection/>
    </xf>
    <xf numFmtId="0" fontId="7" fillId="0" borderId="6" xfId="22" applyFont="1" applyBorder="1" applyAlignment="1">
      <alignment horizontal="distributed" vertical="center"/>
      <protection/>
    </xf>
    <xf numFmtId="0" fontId="7" fillId="0" borderId="5" xfId="22" applyFont="1" applyFill="1" applyBorder="1" applyAlignment="1">
      <alignment vertical="center"/>
      <protection/>
    </xf>
    <xf numFmtId="3" fontId="7" fillId="0" borderId="6" xfId="22" applyNumberFormat="1" applyFont="1" applyFill="1" applyBorder="1" applyAlignment="1">
      <alignment vertical="center"/>
      <protection/>
    </xf>
    <xf numFmtId="0" fontId="7" fillId="0" borderId="6" xfId="22" applyFont="1" applyFill="1" applyBorder="1" applyAlignment="1">
      <alignment vertical="center"/>
      <protection/>
    </xf>
    <xf numFmtId="178" fontId="7" fillId="0" borderId="6" xfId="22" applyNumberFormat="1" applyFont="1" applyFill="1" applyBorder="1" applyAlignment="1">
      <alignment vertical="center"/>
      <protection/>
    </xf>
    <xf numFmtId="178" fontId="7" fillId="0" borderId="25" xfId="22" applyNumberFormat="1" applyFont="1" applyFill="1" applyBorder="1" applyAlignment="1">
      <alignment vertical="center"/>
      <protection/>
    </xf>
    <xf numFmtId="0" fontId="7" fillId="0" borderId="25" xfId="22" applyFont="1" applyFill="1" applyBorder="1" applyAlignment="1">
      <alignment vertical="center"/>
      <protection/>
    </xf>
    <xf numFmtId="38" fontId="7" fillId="0" borderId="22" xfId="17" applyFont="1" applyBorder="1" applyAlignment="1">
      <alignment horizontal="distributed" vertical="center"/>
    </xf>
    <xf numFmtId="38" fontId="12" fillId="0" borderId="7" xfId="17" applyFont="1" applyFill="1" applyBorder="1" applyAlignment="1">
      <alignment horizontal="distributed"/>
    </xf>
    <xf numFmtId="38" fontId="12" fillId="0" borderId="11" xfId="17" applyFont="1" applyFill="1" applyBorder="1" applyAlignment="1">
      <alignment horizontal="distributed"/>
    </xf>
    <xf numFmtId="38" fontId="7" fillId="0" borderId="17" xfId="17" applyFont="1" applyBorder="1" applyAlignment="1">
      <alignment horizontal="center" vertical="center"/>
    </xf>
    <xf numFmtId="38" fontId="7" fillId="0" borderId="18" xfId="17" applyFont="1" applyBorder="1" applyAlignment="1">
      <alignment horizontal="center" vertical="center"/>
    </xf>
    <xf numFmtId="38" fontId="7" fillId="0" borderId="19" xfId="17" applyFont="1" applyBorder="1" applyAlignment="1">
      <alignment horizontal="center" vertical="center"/>
    </xf>
    <xf numFmtId="38" fontId="7" fillId="0" borderId="8" xfId="17" applyFont="1" applyBorder="1" applyAlignment="1">
      <alignment horizontal="center" vertical="center"/>
    </xf>
    <xf numFmtId="38" fontId="11" fillId="0" borderId="0" xfId="17" applyFont="1" applyFill="1" applyBorder="1" applyAlignment="1">
      <alignment horizontal="distributed"/>
    </xf>
    <xf numFmtId="38" fontId="16" fillId="0" borderId="0" xfId="17" applyFont="1" applyFill="1" applyAlignment="1">
      <alignment horizontal="distributed"/>
    </xf>
    <xf numFmtId="38" fontId="16" fillId="0" borderId="5" xfId="17" applyFont="1" applyFill="1" applyBorder="1" applyAlignment="1">
      <alignment horizontal="distributed"/>
    </xf>
    <xf numFmtId="38" fontId="11" fillId="0" borderId="0" xfId="17" applyFont="1" applyFill="1" applyAlignment="1">
      <alignment/>
    </xf>
    <xf numFmtId="38" fontId="11" fillId="0" borderId="0" xfId="17" applyFont="1" applyFill="1" applyBorder="1" applyAlignment="1">
      <alignment/>
    </xf>
    <xf numFmtId="38" fontId="16" fillId="0" borderId="0" xfId="17" applyFont="1" applyFill="1" applyBorder="1" applyAlignment="1">
      <alignment horizontal="distributed"/>
    </xf>
    <xf numFmtId="0" fontId="8" fillId="0" borderId="2" xfId="22" applyFont="1" applyBorder="1" applyAlignment="1">
      <alignment horizontal="center" vertical="center"/>
      <protection/>
    </xf>
    <xf numFmtId="0" fontId="8" fillId="0" borderId="7" xfId="22" applyFont="1" applyBorder="1" applyAlignment="1">
      <alignment horizontal="center" vertical="center"/>
      <protection/>
    </xf>
    <xf numFmtId="0" fontId="8" fillId="0" borderId="11" xfId="22" applyFont="1" applyBorder="1" applyAlignment="1">
      <alignment horizontal="center" vertical="center"/>
      <protection/>
    </xf>
    <xf numFmtId="38" fontId="11" fillId="0" borderId="13" xfId="17" applyFont="1" applyFill="1" applyBorder="1" applyAlignment="1">
      <alignment/>
    </xf>
    <xf numFmtId="38" fontId="7" fillId="0" borderId="17" xfId="17" applyFont="1" applyFill="1" applyBorder="1" applyAlignment="1">
      <alignment horizontal="distributed" vertical="center"/>
    </xf>
    <xf numFmtId="38" fontId="7" fillId="0" borderId="18" xfId="17" applyFont="1" applyFill="1" applyBorder="1" applyAlignment="1">
      <alignment horizontal="distributed" vertical="center"/>
    </xf>
    <xf numFmtId="38" fontId="7" fillId="0" borderId="19" xfId="17" applyFont="1" applyFill="1" applyBorder="1" applyAlignment="1">
      <alignment horizontal="distributed" vertical="center"/>
    </xf>
    <xf numFmtId="38" fontId="7" fillId="0" borderId="8" xfId="17" applyFont="1" applyFill="1" applyBorder="1" applyAlignment="1">
      <alignment horizontal="distributed" vertical="center"/>
    </xf>
    <xf numFmtId="0" fontId="7" fillId="0" borderId="18" xfId="39" applyFont="1" applyFill="1" applyBorder="1" applyAlignment="1">
      <alignment horizontal="distributed" vertical="center"/>
      <protection/>
    </xf>
    <xf numFmtId="0" fontId="7" fillId="0" borderId="8" xfId="39" applyFont="1" applyFill="1" applyBorder="1" applyAlignment="1">
      <alignment horizontal="distributed" vertical="center"/>
      <protection/>
    </xf>
    <xf numFmtId="0" fontId="11" fillId="0" borderId="15" xfId="39" applyFont="1" applyFill="1" applyBorder="1" applyAlignment="1">
      <alignment horizontal="distributed" vertical="center"/>
      <protection/>
    </xf>
    <xf numFmtId="0" fontId="11" fillId="0" borderId="17" xfId="39" applyFont="1" applyFill="1" applyBorder="1" applyAlignment="1">
      <alignment horizontal="distributed" vertical="center"/>
      <protection/>
    </xf>
    <xf numFmtId="0" fontId="11" fillId="0" borderId="18" xfId="39" applyFont="1" applyFill="1" applyBorder="1" applyAlignment="1">
      <alignment horizontal="distributed" vertical="center"/>
      <protection/>
    </xf>
    <xf numFmtId="0" fontId="7" fillId="0" borderId="18" xfId="37" applyFont="1" applyFill="1" applyBorder="1" applyAlignment="1">
      <alignment horizontal="distributed" vertical="center"/>
      <protection/>
    </xf>
    <xf numFmtId="0" fontId="7" fillId="0" borderId="8" xfId="37" applyFont="1" applyFill="1" applyBorder="1" applyAlignment="1">
      <alignment horizontal="distributed" vertical="center"/>
      <protection/>
    </xf>
    <xf numFmtId="0" fontId="11" fillId="0" borderId="14" xfId="37" applyFont="1" applyFill="1" applyBorder="1" applyAlignment="1">
      <alignment horizontal="distributed" vertical="center"/>
      <protection/>
    </xf>
    <xf numFmtId="0" fontId="11" fillId="0" borderId="15" xfId="37" applyFont="1" applyFill="1" applyBorder="1" applyAlignment="1">
      <alignment horizontal="distributed" vertical="center"/>
      <protection/>
    </xf>
    <xf numFmtId="0" fontId="10" fillId="0" borderId="15" xfId="38" applyFont="1" applyFill="1" applyBorder="1" applyAlignment="1">
      <alignment horizontal="distributed" vertical="center"/>
      <protection/>
    </xf>
    <xf numFmtId="0" fontId="10" fillId="0" borderId="17" xfId="38" applyFont="1" applyFill="1" applyBorder="1" applyAlignment="1">
      <alignment horizontal="distributed" vertical="center"/>
      <protection/>
    </xf>
    <xf numFmtId="0" fontId="11" fillId="0" borderId="12" xfId="38" applyFont="1" applyFill="1" applyBorder="1" applyAlignment="1">
      <alignment wrapText="1"/>
      <protection/>
    </xf>
    <xf numFmtId="0" fontId="20" fillId="0" borderId="10" xfId="0" applyFont="1" applyBorder="1" applyAlignment="1">
      <alignment wrapText="1"/>
    </xf>
    <xf numFmtId="0" fontId="10" fillId="0" borderId="18" xfId="38" applyFont="1" applyFill="1" applyBorder="1" applyAlignment="1">
      <alignment horizontal="distributed" vertical="center"/>
      <protection/>
    </xf>
    <xf numFmtId="0" fontId="10" fillId="0" borderId="19" xfId="38" applyFont="1" applyFill="1" applyBorder="1" applyAlignment="1">
      <alignment horizontal="distributed" vertical="center"/>
      <protection/>
    </xf>
    <xf numFmtId="0" fontId="10" fillId="0" borderId="8" xfId="38" applyFont="1" applyFill="1" applyBorder="1" applyAlignment="1">
      <alignment horizontal="distributed" vertical="center"/>
      <protection/>
    </xf>
    <xf numFmtId="0" fontId="8" fillId="0" borderId="2" xfId="29" applyFont="1" applyBorder="1" applyAlignment="1">
      <alignment horizontal="center" vertical="center"/>
      <protection/>
    </xf>
    <xf numFmtId="0" fontId="8" fillId="0" borderId="7" xfId="29" applyFont="1" applyBorder="1" applyAlignment="1">
      <alignment horizontal="center" vertical="center"/>
      <protection/>
    </xf>
    <xf numFmtId="0" fontId="8" fillId="0" borderId="11" xfId="29" applyFont="1" applyBorder="1" applyAlignment="1">
      <alignment horizontal="center" vertical="center"/>
      <protection/>
    </xf>
    <xf numFmtId="0" fontId="7" fillId="0" borderId="18" xfId="29" applyFont="1" applyFill="1" applyBorder="1" applyAlignment="1">
      <alignment horizontal="distributed" vertical="center"/>
      <protection/>
    </xf>
    <xf numFmtId="0" fontId="7" fillId="0" borderId="8" xfId="29" applyFont="1" applyFill="1" applyBorder="1" applyAlignment="1">
      <alignment horizontal="distributed" vertical="center"/>
      <protection/>
    </xf>
    <xf numFmtId="0" fontId="7" fillId="0" borderId="15" xfId="29" applyFont="1" applyFill="1" applyBorder="1" applyAlignment="1">
      <alignment horizontal="distributed" vertical="center"/>
      <protection/>
    </xf>
    <xf numFmtId="0" fontId="7" fillId="0" borderId="17" xfId="29" applyFont="1" applyFill="1" applyBorder="1" applyAlignment="1">
      <alignment horizontal="distributed" vertical="center"/>
      <protection/>
    </xf>
    <xf numFmtId="0" fontId="11" fillId="0" borderId="32" xfId="29" applyFont="1" applyFill="1" applyBorder="1" applyAlignment="1">
      <alignment horizontal="center" vertical="center" wrapText="1"/>
      <protection/>
    </xf>
    <xf numFmtId="0" fontId="21" fillId="0" borderId="1" xfId="29" applyFont="1" applyFill="1" applyBorder="1" applyAlignment="1">
      <alignment vertical="center" wrapText="1"/>
      <protection/>
    </xf>
    <xf numFmtId="0" fontId="11" fillId="0" borderId="1" xfId="29" applyFont="1" applyFill="1" applyBorder="1" applyAlignment="1">
      <alignment horizontal="center" vertical="center"/>
      <protection/>
    </xf>
    <xf numFmtId="0" fontId="20" fillId="0" borderId="1" xfId="29" applyFont="1" applyFill="1" applyBorder="1" applyAlignment="1">
      <alignment vertical="center"/>
      <protection/>
    </xf>
    <xf numFmtId="0" fontId="11" fillId="0" borderId="1" xfId="29" applyFont="1" applyFill="1" applyBorder="1" applyAlignment="1">
      <alignment horizontal="center" vertical="center" wrapText="1"/>
      <protection/>
    </xf>
    <xf numFmtId="0" fontId="20" fillId="0" borderId="1" xfId="29" applyFont="1" applyFill="1" applyBorder="1" applyAlignment="1">
      <alignment vertical="center" wrapText="1"/>
      <protection/>
    </xf>
    <xf numFmtId="0" fontId="7" fillId="0" borderId="22" xfId="29" applyFont="1" applyFill="1" applyBorder="1" applyAlignment="1">
      <alignment horizontal="center" vertical="center"/>
      <protection/>
    </xf>
    <xf numFmtId="0" fontId="7" fillId="0" borderId="11" xfId="29" applyFont="1" applyFill="1" applyBorder="1" applyAlignment="1">
      <alignment horizontal="center" vertical="center"/>
      <protection/>
    </xf>
    <xf numFmtId="0" fontId="7" fillId="0" borderId="32" xfId="29" applyFont="1" applyFill="1" applyBorder="1" applyAlignment="1">
      <alignment horizontal="center" vertical="center" wrapText="1"/>
      <protection/>
    </xf>
    <xf numFmtId="0" fontId="21" fillId="0" borderId="1" xfId="29" applyFont="1" applyFill="1" applyBorder="1" applyAlignment="1">
      <alignment horizontal="center" vertical="center" wrapText="1"/>
      <protection/>
    </xf>
    <xf numFmtId="0" fontId="7" fillId="0" borderId="33" xfId="29" applyFont="1" applyFill="1" applyBorder="1" applyAlignment="1">
      <alignment horizontal="center" vertical="center" wrapText="1"/>
      <protection/>
    </xf>
    <xf numFmtId="0" fontId="20" fillId="0" borderId="2" xfId="29" applyFont="1" applyFill="1" applyBorder="1" applyAlignment="1">
      <alignment horizontal="center" vertical="center" wrapText="1"/>
      <protection/>
    </xf>
    <xf numFmtId="0" fontId="21" fillId="0" borderId="1" xfId="29" applyFont="1" applyBorder="1" applyAlignment="1">
      <alignment horizontal="center"/>
      <protection/>
    </xf>
    <xf numFmtId="0" fontId="20" fillId="0" borderId="1" xfId="29" applyFont="1" applyFill="1" applyBorder="1" applyAlignment="1">
      <alignment horizontal="center" vertical="center" wrapText="1"/>
      <protection/>
    </xf>
    <xf numFmtId="0" fontId="11" fillId="0" borderId="33" xfId="29" applyFont="1" applyFill="1" applyBorder="1" applyAlignment="1">
      <alignment horizontal="center" vertical="center" wrapText="1"/>
      <protection/>
    </xf>
    <xf numFmtId="0" fontId="11" fillId="0" borderId="2" xfId="29" applyFont="1" applyFill="1" applyBorder="1" applyAlignment="1">
      <alignment horizontal="center" vertical="center" wrapText="1"/>
      <protection/>
    </xf>
    <xf numFmtId="0" fontId="11" fillId="0" borderId="18" xfId="29" applyFont="1" applyFill="1" applyBorder="1" applyAlignment="1">
      <alignment horizontal="center" vertical="center"/>
      <protection/>
    </xf>
    <xf numFmtId="0" fontId="11" fillId="0" borderId="5" xfId="29" applyFont="1" applyFill="1" applyBorder="1" applyAlignment="1">
      <alignment horizontal="center" vertical="center"/>
      <protection/>
    </xf>
    <xf numFmtId="0" fontId="11" fillId="0" borderId="8" xfId="29" applyFont="1" applyFill="1" applyBorder="1" applyAlignment="1">
      <alignment horizontal="center" vertical="center"/>
      <protection/>
    </xf>
    <xf numFmtId="0" fontId="11" fillId="0" borderId="15" xfId="29" applyFont="1" applyFill="1" applyBorder="1" applyAlignment="1">
      <alignment horizontal="center" vertical="center"/>
      <protection/>
    </xf>
    <xf numFmtId="0" fontId="11" fillId="0" borderId="25" xfId="29" applyFont="1" applyFill="1" applyBorder="1" applyAlignment="1">
      <alignment horizontal="center" vertical="center"/>
      <protection/>
    </xf>
    <xf numFmtId="0" fontId="11" fillId="0" borderId="26" xfId="29" applyFont="1" applyFill="1" applyBorder="1" applyAlignment="1">
      <alignment horizontal="center" vertical="center"/>
      <protection/>
    </xf>
    <xf numFmtId="0" fontId="11" fillId="0" borderId="14" xfId="29" applyFont="1" applyFill="1" applyBorder="1" applyAlignment="1">
      <alignment horizontal="center" vertical="center"/>
      <protection/>
    </xf>
    <xf numFmtId="0" fontId="21" fillId="0" borderId="6" xfId="29" applyFont="1" applyFill="1" applyBorder="1" applyAlignment="1">
      <alignment horizontal="center" vertical="center"/>
      <protection/>
    </xf>
    <xf numFmtId="0" fontId="21" fillId="0" borderId="24" xfId="29" applyFont="1" applyFill="1" applyBorder="1" applyAlignment="1">
      <alignment horizontal="center" vertical="center"/>
      <protection/>
    </xf>
    <xf numFmtId="0" fontId="11" fillId="0" borderId="14" xfId="29" applyFont="1" applyFill="1" applyBorder="1" applyAlignment="1">
      <alignment horizontal="center" vertical="center" wrapText="1"/>
      <protection/>
    </xf>
    <xf numFmtId="179" fontId="11" fillId="0" borderId="15" xfId="29" applyNumberFormat="1" applyFont="1" applyFill="1" applyBorder="1" applyAlignment="1">
      <alignment horizontal="center" vertical="top" wrapText="1"/>
      <protection/>
    </xf>
    <xf numFmtId="0" fontId="21" fillId="0" borderId="6" xfId="29" applyFont="1" applyFill="1" applyBorder="1" applyAlignment="1">
      <alignment horizontal="center" vertical="top" wrapText="1"/>
      <protection/>
    </xf>
    <xf numFmtId="0" fontId="21" fillId="0" borderId="24" xfId="29" applyFont="1" applyFill="1" applyBorder="1" applyAlignment="1">
      <alignment horizontal="center" vertical="top" wrapText="1"/>
      <protection/>
    </xf>
    <xf numFmtId="0" fontId="11" fillId="0" borderId="15" xfId="29" applyFont="1" applyFill="1" applyBorder="1" applyAlignment="1">
      <alignment horizontal="center" vertical="top" wrapText="1"/>
      <protection/>
    </xf>
    <xf numFmtId="194" fontId="7" fillId="0" borderId="18" xfId="29" applyNumberFormat="1" applyFont="1" applyFill="1" applyBorder="1" applyAlignment="1">
      <alignment horizontal="center" vertical="center" wrapText="1"/>
      <protection/>
    </xf>
    <xf numFmtId="194" fontId="7" fillId="0" borderId="8" xfId="29" applyNumberFormat="1" applyFont="1" applyFill="1" applyBorder="1" applyAlignment="1">
      <alignment horizontal="center" vertical="center" wrapText="1"/>
      <protection/>
    </xf>
    <xf numFmtId="194" fontId="7" fillId="0" borderId="15" xfId="29" applyNumberFormat="1" applyFont="1" applyFill="1" applyBorder="1" applyAlignment="1">
      <alignment horizontal="distributed" vertical="center"/>
      <protection/>
    </xf>
    <xf numFmtId="194" fontId="7" fillId="0" borderId="17" xfId="29" applyNumberFormat="1" applyFont="1" applyFill="1" applyBorder="1" applyAlignment="1">
      <alignment horizontal="distributed" vertical="center"/>
      <protection/>
    </xf>
    <xf numFmtId="194" fontId="7" fillId="0" borderId="18" xfId="29" applyNumberFormat="1" applyFont="1" applyFill="1" applyBorder="1" applyAlignment="1">
      <alignment horizontal="distributed" vertical="center"/>
      <protection/>
    </xf>
    <xf numFmtId="0" fontId="7" fillId="0" borderId="18" xfId="29" applyFont="1" applyFill="1" applyBorder="1" applyAlignment="1">
      <alignment horizontal="center" vertical="center" wrapText="1"/>
      <protection/>
    </xf>
    <xf numFmtId="0" fontId="7" fillId="0" borderId="8" xfId="29" applyFont="1" applyFill="1" applyBorder="1" applyAlignment="1">
      <alignment horizontal="center" vertical="center" wrapText="1"/>
      <protection/>
    </xf>
    <xf numFmtId="0" fontId="8" fillId="0" borderId="2" xfId="29" applyFont="1" applyFill="1" applyBorder="1" applyAlignment="1">
      <alignment horizontal="center" vertical="center"/>
      <protection/>
    </xf>
    <xf numFmtId="0" fontId="8" fillId="0" borderId="7" xfId="29" applyFont="1" applyFill="1" applyBorder="1" applyAlignment="1">
      <alignment horizontal="center" vertical="center"/>
      <protection/>
    </xf>
    <xf numFmtId="0" fontId="8" fillId="0" borderId="11" xfId="29" applyFont="1" applyFill="1" applyBorder="1" applyAlignment="1">
      <alignment horizontal="center" vertical="center"/>
      <protection/>
    </xf>
    <xf numFmtId="0" fontId="7" fillId="0" borderId="14" xfId="29" applyFont="1" applyFill="1" applyBorder="1" applyAlignment="1">
      <alignment horizontal="distributed" vertical="center"/>
      <protection/>
    </xf>
    <xf numFmtId="0" fontId="7" fillId="0" borderId="18" xfId="30" applyFont="1" applyFill="1" applyBorder="1" applyAlignment="1">
      <alignment horizontal="center" vertical="center"/>
      <protection/>
    </xf>
    <xf numFmtId="0" fontId="7" fillId="0" borderId="14" xfId="30" applyFont="1" applyFill="1" applyBorder="1" applyAlignment="1">
      <alignment horizontal="center" vertical="center"/>
      <protection/>
    </xf>
    <xf numFmtId="0" fontId="7" fillId="0" borderId="8" xfId="30" applyFont="1" applyFill="1" applyBorder="1" applyAlignment="1">
      <alignment horizontal="center" vertical="center"/>
      <protection/>
    </xf>
    <xf numFmtId="0" fontId="7" fillId="0" borderId="24" xfId="30" applyFont="1" applyFill="1" applyBorder="1" applyAlignment="1">
      <alignment horizontal="center" vertical="center"/>
      <protection/>
    </xf>
    <xf numFmtId="0" fontId="11" fillId="0" borderId="12" xfId="31" applyFont="1" applyBorder="1" applyAlignment="1">
      <alignment horizontal="distributed"/>
      <protection/>
    </xf>
    <xf numFmtId="0" fontId="11" fillId="0" borderId="14" xfId="31" applyNumberFormat="1" applyFont="1" applyBorder="1" applyAlignment="1" applyProtection="1">
      <alignment horizontal="center" vertical="center"/>
      <protection locked="0"/>
    </xf>
    <xf numFmtId="0" fontId="20" fillId="0" borderId="14" xfId="31" applyFont="1" applyBorder="1">
      <alignment/>
      <protection/>
    </xf>
    <xf numFmtId="0" fontId="20" fillId="0" borderId="15" xfId="31" applyFont="1" applyBorder="1">
      <alignment/>
      <protection/>
    </xf>
    <xf numFmtId="0" fontId="20" fillId="0" borderId="6" xfId="31" applyFont="1" applyBorder="1">
      <alignment/>
      <protection/>
    </xf>
    <xf numFmtId="0" fontId="20" fillId="0" borderId="25" xfId="31" applyFont="1" applyBorder="1">
      <alignment/>
      <protection/>
    </xf>
    <xf numFmtId="0" fontId="11" fillId="0" borderId="0" xfId="31" applyFont="1" applyBorder="1" applyAlignment="1">
      <alignment horizontal="distributed"/>
      <protection/>
    </xf>
    <xf numFmtId="0" fontId="11" fillId="0" borderId="21" xfId="31" applyNumberFormat="1" applyFont="1" applyBorder="1" applyAlignment="1" applyProtection="1">
      <alignment horizontal="center" vertical="center"/>
      <protection locked="0"/>
    </xf>
    <xf numFmtId="0" fontId="11" fillId="0" borderId="2" xfId="31" applyNumberFormat="1" applyFont="1" applyBorder="1" applyAlignment="1" applyProtection="1">
      <alignment horizontal="center" vertical="center"/>
      <protection locked="0"/>
    </xf>
    <xf numFmtId="0" fontId="11" fillId="0" borderId="7" xfId="31" applyNumberFormat="1" applyFont="1" applyBorder="1" applyAlignment="1" applyProtection="1">
      <alignment horizontal="center" vertical="center"/>
      <protection locked="0"/>
    </xf>
    <xf numFmtId="0" fontId="11" fillId="0" borderId="17" xfId="31" applyNumberFormat="1" applyFont="1" applyBorder="1" applyAlignment="1" applyProtection="1">
      <alignment horizontal="distributed" vertical="center" indent="1"/>
      <protection locked="0"/>
    </xf>
    <xf numFmtId="0" fontId="11" fillId="0" borderId="0" xfId="31" applyNumberFormat="1" applyFont="1" applyBorder="1" applyAlignment="1" applyProtection="1">
      <alignment horizontal="distributed" vertical="center" indent="1"/>
      <protection locked="0"/>
    </xf>
    <xf numFmtId="0" fontId="11" fillId="0" borderId="19" xfId="31" applyNumberFormat="1" applyFont="1" applyBorder="1" applyAlignment="1" applyProtection="1">
      <alignment horizontal="distributed" vertical="center" indent="1"/>
      <protection locked="0"/>
    </xf>
    <xf numFmtId="0" fontId="16" fillId="0" borderId="0" xfId="31" applyNumberFormat="1" applyFont="1" applyBorder="1" applyAlignment="1" applyProtection="1">
      <alignment horizontal="distributed"/>
      <protection locked="0"/>
    </xf>
    <xf numFmtId="0" fontId="11" fillId="0" borderId="0" xfId="31" applyNumberFormat="1" applyFont="1" applyBorder="1" applyAlignment="1" applyProtection="1">
      <alignment horizontal="distributed"/>
      <protection locked="0"/>
    </xf>
    <xf numFmtId="0" fontId="11" fillId="0" borderId="18" xfId="31" applyNumberFormat="1" applyFont="1" applyBorder="1" applyAlignment="1" applyProtection="1">
      <alignment horizontal="distributed" vertical="center" indent="1"/>
      <protection locked="0"/>
    </xf>
    <xf numFmtId="0" fontId="11" fillId="0" borderId="5" xfId="31" applyNumberFormat="1" applyFont="1" applyBorder="1" applyAlignment="1" applyProtection="1">
      <alignment horizontal="distributed" vertical="center" indent="1"/>
      <protection locked="0"/>
    </xf>
    <xf numFmtId="0" fontId="11" fillId="0" borderId="8" xfId="31" applyNumberFormat="1" applyFont="1" applyBorder="1" applyAlignment="1" applyProtection="1">
      <alignment horizontal="distributed" vertical="center" indent="1"/>
      <protection locked="0"/>
    </xf>
    <xf numFmtId="0" fontId="7" fillId="0" borderId="21" xfId="33" applyFont="1" applyFill="1" applyBorder="1" applyAlignment="1">
      <alignment horizontal="distributed"/>
      <protection/>
    </xf>
    <xf numFmtId="0" fontId="7" fillId="0" borderId="22" xfId="33" applyFont="1" applyFill="1" applyBorder="1" applyAlignment="1">
      <alignment horizontal="distributed"/>
      <protection/>
    </xf>
    <xf numFmtId="0" fontId="13" fillId="0" borderId="0" xfId="34" applyNumberFormat="1" applyFont="1" applyBorder="1" applyAlignment="1">
      <alignment horizontal="distributed"/>
      <protection/>
    </xf>
    <xf numFmtId="0" fontId="13" fillId="0" borderId="5" xfId="34" applyNumberFormat="1" applyFont="1" applyBorder="1" applyAlignment="1">
      <alignment horizontal="distributed"/>
      <protection/>
    </xf>
    <xf numFmtId="0" fontId="13" fillId="0" borderId="0" xfId="34" applyFont="1" applyBorder="1" applyAlignment="1">
      <alignment horizontal="distributed"/>
      <protection/>
    </xf>
    <xf numFmtId="0" fontId="13" fillId="0" borderId="5" xfId="34" applyFont="1" applyBorder="1" applyAlignment="1">
      <alignment horizontal="distributed"/>
      <protection/>
    </xf>
    <xf numFmtId="0" fontId="13" fillId="0" borderId="12" xfId="34" applyFont="1" applyBorder="1" applyAlignment="1">
      <alignment horizontal="distributed"/>
      <protection/>
    </xf>
    <xf numFmtId="0" fontId="13" fillId="0" borderId="10" xfId="34" applyFont="1" applyBorder="1" applyAlignment="1">
      <alignment horizontal="distributed"/>
      <protection/>
    </xf>
    <xf numFmtId="49" fontId="7" fillId="0" borderId="13" xfId="36" applyNumberFormat="1" applyFont="1" applyBorder="1" applyAlignment="1">
      <alignment horizontal="distributed" vertical="center" wrapText="1"/>
      <protection/>
    </xf>
    <xf numFmtId="49" fontId="7" fillId="0" borderId="0" xfId="36" applyNumberFormat="1" applyFont="1" applyBorder="1" applyAlignment="1">
      <alignment horizontal="distributed" vertical="center" wrapText="1"/>
      <protection/>
    </xf>
    <xf numFmtId="49" fontId="7" fillId="0" borderId="19" xfId="36" applyNumberFormat="1" applyFont="1" applyBorder="1" applyAlignment="1">
      <alignment horizontal="distributed" vertical="center" wrapText="1"/>
      <protection/>
    </xf>
    <xf numFmtId="49" fontId="7" fillId="0" borderId="18" xfId="36" applyNumberFormat="1" applyFont="1" applyFill="1" applyBorder="1" applyAlignment="1">
      <alignment horizontal="distributed" vertical="center"/>
      <protection/>
    </xf>
    <xf numFmtId="49" fontId="7" fillId="0" borderId="5" xfId="36" applyNumberFormat="1" applyFont="1" applyFill="1" applyBorder="1" applyAlignment="1">
      <alignment horizontal="distributed" vertical="center"/>
      <protection/>
    </xf>
    <xf numFmtId="49" fontId="7" fillId="0" borderId="8" xfId="36" applyNumberFormat="1" applyFont="1" applyFill="1" applyBorder="1" applyAlignment="1">
      <alignment horizontal="distributed" vertical="center"/>
      <protection/>
    </xf>
    <xf numFmtId="49" fontId="7" fillId="0" borderId="15" xfId="36" applyNumberFormat="1" applyFont="1" applyFill="1" applyBorder="1" applyAlignment="1">
      <alignment horizontal="distributed" vertical="center"/>
      <protection/>
    </xf>
    <xf numFmtId="49" fontId="7" fillId="0" borderId="17" xfId="36" applyNumberFormat="1" applyFont="1" applyFill="1" applyBorder="1" applyAlignment="1">
      <alignment horizontal="distributed" vertical="center"/>
      <protection/>
    </xf>
    <xf numFmtId="49" fontId="7" fillId="0" borderId="4" xfId="36" applyNumberFormat="1" applyFont="1" applyFill="1" applyBorder="1" applyAlignment="1">
      <alignment horizontal="center" vertical="center" wrapText="1"/>
      <protection/>
    </xf>
    <xf numFmtId="49" fontId="7" fillId="0" borderId="24" xfId="36" applyNumberFormat="1" applyFont="1" applyFill="1" applyBorder="1" applyAlignment="1">
      <alignment horizontal="center" vertical="center"/>
      <protection/>
    </xf>
    <xf numFmtId="49" fontId="7" fillId="0" borderId="4" xfId="36" applyNumberFormat="1" applyFont="1" applyFill="1" applyBorder="1" applyAlignment="1">
      <alignment horizontal="distributed" vertical="center"/>
      <protection/>
    </xf>
    <xf numFmtId="0" fontId="7" fillId="0" borderId="33" xfId="35" applyFont="1" applyBorder="1" applyAlignment="1">
      <alignment horizontal="distributed" vertical="center"/>
      <protection/>
    </xf>
    <xf numFmtId="0" fontId="7" fillId="0" borderId="21" xfId="35" applyFont="1" applyBorder="1" applyAlignment="1">
      <alignment horizontal="distributed" vertical="center"/>
      <protection/>
    </xf>
    <xf numFmtId="0" fontId="7" fillId="0" borderId="22" xfId="35" applyFont="1" applyBorder="1" applyAlignment="1">
      <alignment horizontal="distributed" vertical="center"/>
      <protection/>
    </xf>
    <xf numFmtId="0" fontId="7" fillId="0" borderId="2" xfId="35" applyFont="1" applyBorder="1" applyAlignment="1">
      <alignment horizontal="distributed" vertical="center"/>
      <protection/>
    </xf>
    <xf numFmtId="0" fontId="7" fillId="0" borderId="11" xfId="35" applyFont="1" applyBorder="1" applyAlignment="1">
      <alignment horizontal="distributed" vertical="center"/>
      <protection/>
    </xf>
    <xf numFmtId="0" fontId="7" fillId="0" borderId="7" xfId="35" applyFont="1" applyBorder="1" applyAlignment="1">
      <alignment horizontal="distributed" vertical="center"/>
      <protection/>
    </xf>
    <xf numFmtId="0" fontId="7" fillId="0" borderId="4" xfId="24" applyFont="1" applyBorder="1" applyAlignment="1">
      <alignment horizontal="distributed" vertical="center" wrapText="1"/>
      <protection/>
    </xf>
    <xf numFmtId="0" fontId="7" fillId="0" borderId="4" xfId="24" applyFont="1" applyBorder="1" applyAlignment="1">
      <alignment horizontal="distributed" vertical="center"/>
      <protection/>
    </xf>
    <xf numFmtId="0" fontId="7" fillId="0" borderId="23" xfId="24" applyFont="1" applyBorder="1" applyAlignment="1">
      <alignment horizontal="distributed" vertical="center"/>
      <protection/>
    </xf>
    <xf numFmtId="0" fontId="7" fillId="0" borderId="17" xfId="24" applyFont="1" applyBorder="1" applyAlignment="1">
      <alignment horizontal="distributed" vertical="center"/>
      <protection/>
    </xf>
    <xf numFmtId="0" fontId="7" fillId="0" borderId="18" xfId="24" applyFont="1" applyBorder="1" applyAlignment="1">
      <alignment horizontal="distributed" vertical="center"/>
      <protection/>
    </xf>
    <xf numFmtId="0" fontId="7" fillId="0" borderId="15" xfId="24" applyFont="1" applyBorder="1" applyAlignment="1">
      <alignment horizontal="distributed" vertical="center"/>
      <protection/>
    </xf>
    <xf numFmtId="0" fontId="11" fillId="0" borderId="3" xfId="25" applyFont="1" applyBorder="1" applyAlignment="1">
      <alignment horizontal="center" vertical="center" textRotation="255"/>
      <protection/>
    </xf>
    <xf numFmtId="0" fontId="0" fillId="0" borderId="5" xfId="25" applyFont="1" applyBorder="1" applyAlignment="1">
      <alignment horizontal="center" vertical="center" textRotation="255"/>
      <protection/>
    </xf>
    <xf numFmtId="0" fontId="0" fillId="0" borderId="8" xfId="25" applyFont="1" applyBorder="1" applyAlignment="1">
      <alignment horizontal="center" vertical="center" textRotation="255"/>
      <protection/>
    </xf>
    <xf numFmtId="0" fontId="7" fillId="0" borderId="3" xfId="25" applyFont="1" applyBorder="1" applyAlignment="1">
      <alignment horizontal="center" vertical="center" textRotation="255"/>
      <protection/>
    </xf>
    <xf numFmtId="0" fontId="17" fillId="0" borderId="3" xfId="25" applyFont="1" applyBorder="1" applyAlignment="1">
      <alignment horizontal="center" vertical="center" textRotation="255"/>
      <protection/>
    </xf>
    <xf numFmtId="0" fontId="30" fillId="0" borderId="5" xfId="25" applyFont="1" applyBorder="1" applyAlignment="1">
      <alignment horizontal="center" vertical="center" textRotation="255"/>
      <protection/>
    </xf>
    <xf numFmtId="0" fontId="30" fillId="0" borderId="10" xfId="25" applyFont="1" applyBorder="1" applyAlignment="1">
      <alignment horizontal="center" vertical="center" textRotation="255"/>
      <protection/>
    </xf>
    <xf numFmtId="0" fontId="7" fillId="0" borderId="0" xfId="26" applyFont="1" applyBorder="1" applyAlignment="1">
      <alignment horizontal="distributed"/>
      <protection/>
    </xf>
    <xf numFmtId="0" fontId="7" fillId="0" borderId="21" xfId="26" applyFont="1" applyBorder="1" applyAlignment="1">
      <alignment horizontal="distributed" vertical="center"/>
      <protection/>
    </xf>
    <xf numFmtId="0" fontId="7" fillId="0" borderId="22" xfId="26" applyFont="1" applyBorder="1" applyAlignment="1">
      <alignment horizontal="distributed" vertical="center"/>
      <protection/>
    </xf>
    <xf numFmtId="0" fontId="7" fillId="0" borderId="12" xfId="26" applyFont="1" applyBorder="1" applyAlignment="1">
      <alignment horizontal="distributed"/>
      <protection/>
    </xf>
    <xf numFmtId="0" fontId="11" fillId="0" borderId="3" xfId="27" applyFont="1" applyBorder="1" applyAlignment="1">
      <alignment horizontal="center" vertical="center" textRotation="255"/>
      <protection/>
    </xf>
    <xf numFmtId="0" fontId="20" fillId="0" borderId="5" xfId="27" applyFont="1" applyBorder="1" applyAlignment="1">
      <alignment horizontal="center" vertical="center" textRotation="255"/>
      <protection/>
    </xf>
    <xf numFmtId="0" fontId="20" fillId="0" borderId="8" xfId="27" applyFont="1" applyBorder="1" applyAlignment="1">
      <alignment horizontal="center" vertical="center" textRotation="255"/>
      <protection/>
    </xf>
    <xf numFmtId="0" fontId="20" fillId="0" borderId="10" xfId="27" applyFont="1" applyBorder="1" applyAlignment="1">
      <alignment horizontal="center" vertical="center" textRotation="255"/>
      <protection/>
    </xf>
    <xf numFmtId="0" fontId="7" fillId="0" borderId="13" xfId="28" applyFont="1" applyBorder="1" applyAlignment="1">
      <alignment horizontal="distributed"/>
      <protection/>
    </xf>
    <xf numFmtId="0" fontId="0" fillId="0" borderId="13" xfId="28" applyFont="1" applyBorder="1" applyAlignment="1">
      <alignment horizontal="distributed"/>
      <protection/>
    </xf>
    <xf numFmtId="0" fontId="7" fillId="0" borderId="0" xfId="28" applyFont="1" applyBorder="1" applyAlignment="1">
      <alignment horizontal="distributed"/>
      <protection/>
    </xf>
    <xf numFmtId="0" fontId="7" fillId="0" borderId="19" xfId="28" applyFont="1" applyBorder="1" applyAlignment="1">
      <alignment horizontal="distributed"/>
      <protection/>
    </xf>
    <xf numFmtId="0" fontId="7" fillId="0" borderId="0" xfId="28" applyFont="1" applyAlignment="1">
      <alignment horizontal="distributed"/>
      <protection/>
    </xf>
    <xf numFmtId="0" fontId="0" fillId="0" borderId="0" xfId="28" applyFont="1" applyAlignment="1">
      <alignment horizontal="distributed"/>
      <protection/>
    </xf>
    <xf numFmtId="0" fontId="10" fillId="0" borderId="0" xfId="28" applyFont="1" applyAlignment="1">
      <alignment horizontal="distributed"/>
      <protection/>
    </xf>
    <xf numFmtId="0" fontId="0" fillId="0" borderId="19" xfId="28" applyFont="1" applyBorder="1" applyAlignment="1">
      <alignment horizontal="distributed"/>
      <protection/>
    </xf>
  </cellXfs>
  <cellStyles count="35">
    <cellStyle name="Normal" xfId="0"/>
    <cellStyle name="Percent" xfId="15"/>
    <cellStyle name="Hyperlink" xfId="16"/>
    <cellStyle name="Comma [0]" xfId="17"/>
    <cellStyle name="Comma" xfId="18"/>
    <cellStyle name="Currency [0]" xfId="19"/>
    <cellStyle name="Currency" xfId="20"/>
    <cellStyle name="標準_１４－０３ 市町村民所得" xfId="21"/>
    <cellStyle name="標準_１４－１" xfId="22"/>
    <cellStyle name="標準_１４－１０" xfId="23"/>
    <cellStyle name="標準_１４－１１" xfId="24"/>
    <cellStyle name="標準_１４－１２" xfId="25"/>
    <cellStyle name="標準_１４－１３" xfId="26"/>
    <cellStyle name="標準_１４－１４" xfId="27"/>
    <cellStyle name="標準_１４－１５" xfId="28"/>
    <cellStyle name="標準_１４－３" xfId="29"/>
    <cellStyle name="標準_１４－４" xfId="30"/>
    <cellStyle name="標準_１４－５" xfId="31"/>
    <cellStyle name="標準_１４－５青果物卸売市場の品目別卸売数量・価額・価格" xfId="32"/>
    <cellStyle name="標準_１４－６" xfId="33"/>
    <cellStyle name="標準_１４－７" xfId="34"/>
    <cellStyle name="標準_１４－９" xfId="35"/>
    <cellStyle name="標準_Sheet1" xfId="36"/>
    <cellStyle name="標準_Sheet1_１４－２（２）国内総支出(実質）_１４－２" xfId="37"/>
    <cellStyle name="標準_Sheet1_１４－２（３）国民所得及び可処分所得の分配_１４－２" xfId="38"/>
    <cellStyle name="標準_Sheet1_１４－２_１４－２" xfId="39"/>
    <cellStyle name="標準_Sheet2" xfId="40"/>
    <cellStyle name="標準_Sheet3" xfId="41"/>
    <cellStyle name="標準_企業設４" xfId="42"/>
    <cellStyle name="標準_市町村内総生産(リンク外し)" xfId="43"/>
    <cellStyle name="標準_統合(支)" xfId="44"/>
    <cellStyle name="標準_統合(生)" xfId="45"/>
    <cellStyle name="標準_統合(分)" xfId="46"/>
    <cellStyle name="標準_分配総括８ のﾊﾞｯｸｱｯﾌﾟ" xfId="47"/>
    <cellStyle name="Followed Hyperlink" xfId="4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6"/>
  <sheetViews>
    <sheetView tabSelected="1" workbookViewId="0" topLeftCell="A1">
      <selection activeCell="A1" sqref="A1"/>
    </sheetView>
  </sheetViews>
  <sheetFormatPr defaultColWidth="9.00390625" defaultRowHeight="13.5"/>
  <cols>
    <col min="1" max="1" width="6.625" style="1008" customWidth="1"/>
    <col min="2" max="10" width="9.00390625" style="1008" customWidth="1"/>
    <col min="11" max="11" width="10.875" style="1008" customWidth="1"/>
    <col min="12" max="12" width="11.25390625" style="1008" customWidth="1"/>
    <col min="13" max="16384" width="9.00390625" style="1008" customWidth="1"/>
  </cols>
  <sheetData>
    <row r="1" ht="13.5">
      <c r="A1" s="1008" t="s">
        <v>91</v>
      </c>
    </row>
    <row r="4" ht="13.5">
      <c r="A4" s="1008" t="s">
        <v>92</v>
      </c>
    </row>
    <row r="5" ht="13.5">
      <c r="B5" s="1008" t="s">
        <v>1017</v>
      </c>
    </row>
    <row r="6" ht="13.5">
      <c r="B6" s="1008" t="s">
        <v>400</v>
      </c>
    </row>
    <row r="7" ht="13.5">
      <c r="B7" s="1008" t="s">
        <v>401</v>
      </c>
    </row>
    <row r="8" ht="13.5">
      <c r="B8" s="1009" t="s">
        <v>402</v>
      </c>
    </row>
    <row r="9" ht="13.5">
      <c r="B9" s="1009" t="s">
        <v>157</v>
      </c>
    </row>
    <row r="10" ht="13.5">
      <c r="B10" s="1009" t="s">
        <v>403</v>
      </c>
    </row>
    <row r="11" ht="13.5">
      <c r="B11" s="1009" t="s">
        <v>404</v>
      </c>
    </row>
    <row r="12" ht="13.5">
      <c r="B12" s="1009" t="s">
        <v>405</v>
      </c>
    </row>
    <row r="13" ht="13.5">
      <c r="A13" s="1010" t="s">
        <v>93</v>
      </c>
    </row>
    <row r="14" ht="13.5">
      <c r="B14" s="1010" t="s">
        <v>406</v>
      </c>
    </row>
    <row r="15" ht="13.5">
      <c r="B15" s="1010" t="s">
        <v>952</v>
      </c>
    </row>
    <row r="16" ht="13.5">
      <c r="B16" s="1010" t="s">
        <v>1160</v>
      </c>
    </row>
    <row r="17" ht="13.5">
      <c r="A17" s="1011" t="s">
        <v>94</v>
      </c>
    </row>
    <row r="18" ht="13.5">
      <c r="B18" s="1012" t="s">
        <v>970</v>
      </c>
    </row>
    <row r="19" ht="13.5">
      <c r="B19" s="1012" t="s">
        <v>195</v>
      </c>
    </row>
    <row r="20" ht="13.5">
      <c r="B20" s="1012" t="s">
        <v>196</v>
      </c>
    </row>
    <row r="21" ht="13.5">
      <c r="B21" s="1013" t="s">
        <v>1000</v>
      </c>
    </row>
    <row r="22" ht="13.5">
      <c r="B22" s="1012" t="s">
        <v>1001</v>
      </c>
    </row>
    <row r="23" spans="1:2" ht="13.5">
      <c r="A23" s="1014" t="s">
        <v>95</v>
      </c>
      <c r="B23" s="1014"/>
    </row>
    <row r="24" ht="13.5">
      <c r="A24" s="1015" t="s">
        <v>96</v>
      </c>
    </row>
    <row r="25" ht="13.5">
      <c r="B25" s="1016" t="s">
        <v>141</v>
      </c>
    </row>
    <row r="26" ht="13.5">
      <c r="B26" s="1017" t="s">
        <v>145</v>
      </c>
    </row>
    <row r="27" ht="13.5">
      <c r="A27" s="1008" t="s">
        <v>97</v>
      </c>
    </row>
    <row r="28" ht="13.5">
      <c r="A28" s="1008" t="s">
        <v>98</v>
      </c>
    </row>
    <row r="29" ht="13.5">
      <c r="A29" s="1018" t="s">
        <v>99</v>
      </c>
    </row>
    <row r="30" ht="13.5">
      <c r="A30" s="1008" t="s">
        <v>100</v>
      </c>
    </row>
    <row r="31" ht="13.5">
      <c r="A31" s="1008" t="s">
        <v>102</v>
      </c>
    </row>
    <row r="32" ht="13.5">
      <c r="A32" s="1008" t="s">
        <v>103</v>
      </c>
    </row>
    <row r="33" ht="13.5">
      <c r="A33" s="1019" t="s">
        <v>104</v>
      </c>
    </row>
    <row r="34" ht="13.5">
      <c r="A34" s="1008" t="s">
        <v>105</v>
      </c>
    </row>
    <row r="35" ht="13.5">
      <c r="A35" s="1019" t="s">
        <v>101</v>
      </c>
    </row>
    <row r="36" ht="13.5">
      <c r="A36" s="1019" t="s">
        <v>106</v>
      </c>
    </row>
  </sheetData>
  <printOptions/>
  <pageMargins left="0.57" right="0.24" top="0.8267716535433072" bottom="0.984251968503937" header="0.5118110236220472" footer="0.5118110236220472"/>
  <pageSetup horizontalDpi="300" verticalDpi="300" orientation="portrait" paperSize="9" scale="85" r:id="rId1"/>
</worksheet>
</file>

<file path=xl/worksheets/sheet10.xml><?xml version="1.0" encoding="utf-8"?>
<worksheet xmlns="http://schemas.openxmlformats.org/spreadsheetml/2006/main" xmlns:r="http://schemas.openxmlformats.org/officeDocument/2006/relationships">
  <dimension ref="A1:K23"/>
  <sheetViews>
    <sheetView workbookViewId="0" topLeftCell="A1">
      <selection activeCell="A1" sqref="A1"/>
    </sheetView>
  </sheetViews>
  <sheetFormatPr defaultColWidth="9.00390625" defaultRowHeight="13.5"/>
  <cols>
    <col min="1" max="1" width="28.125" style="827" customWidth="1"/>
    <col min="2" max="4" width="11.625" style="827" customWidth="1"/>
    <col min="5" max="10" width="9.125" style="827" customWidth="1"/>
    <col min="11" max="16384" width="9.00390625" style="827" customWidth="1"/>
  </cols>
  <sheetData>
    <row r="1" spans="1:11" s="136" customFormat="1" ht="18" customHeight="1">
      <c r="A1" s="133" t="s">
        <v>93</v>
      </c>
      <c r="B1" s="134"/>
      <c r="C1" s="134"/>
      <c r="D1" s="134"/>
      <c r="E1" s="134"/>
      <c r="F1" s="134"/>
      <c r="G1" s="134"/>
      <c r="H1" s="134"/>
      <c r="I1" s="134"/>
      <c r="J1" s="134"/>
      <c r="K1" s="135"/>
    </row>
    <row r="2" spans="1:11" s="136" customFormat="1" ht="15" customHeight="1" thickBot="1">
      <c r="A2" s="137" t="s">
        <v>1156</v>
      </c>
      <c r="B2" s="134"/>
      <c r="C2" s="134"/>
      <c r="D2" s="134"/>
      <c r="E2" s="138"/>
      <c r="F2" s="134"/>
      <c r="G2" s="134"/>
      <c r="H2" s="134"/>
      <c r="I2" s="134"/>
      <c r="J2" s="139" t="s">
        <v>37</v>
      </c>
      <c r="K2" s="135"/>
    </row>
    <row r="3" spans="1:11" s="136" customFormat="1" ht="15" customHeight="1" thickTop="1">
      <c r="A3" s="1083" t="s">
        <v>1139</v>
      </c>
      <c r="B3" s="1085" t="s">
        <v>942</v>
      </c>
      <c r="C3" s="1086"/>
      <c r="D3" s="1087"/>
      <c r="E3" s="1085" t="s">
        <v>943</v>
      </c>
      <c r="F3" s="1086"/>
      <c r="G3" s="1087"/>
      <c r="H3" s="1085" t="s">
        <v>944</v>
      </c>
      <c r="I3" s="1086"/>
      <c r="J3" s="1086"/>
      <c r="K3" s="135"/>
    </row>
    <row r="4" spans="1:11" s="136" customFormat="1" ht="15" customHeight="1">
      <c r="A4" s="1084"/>
      <c r="B4" s="140" t="s">
        <v>945</v>
      </c>
      <c r="C4" s="140" t="s">
        <v>946</v>
      </c>
      <c r="D4" s="140" t="s">
        <v>947</v>
      </c>
      <c r="E4" s="140" t="s">
        <v>945</v>
      </c>
      <c r="F4" s="140" t="s">
        <v>946</v>
      </c>
      <c r="G4" s="140" t="s">
        <v>947</v>
      </c>
      <c r="H4" s="140" t="s">
        <v>945</v>
      </c>
      <c r="I4" s="140" t="s">
        <v>946</v>
      </c>
      <c r="J4" s="140" t="s">
        <v>947</v>
      </c>
      <c r="K4" s="135"/>
    </row>
    <row r="5" spans="1:11" s="143" customFormat="1" ht="18" customHeight="1">
      <c r="A5" s="141" t="s">
        <v>1019</v>
      </c>
      <c r="B5" s="808">
        <v>282563.2</v>
      </c>
      <c r="C5" s="808">
        <v>284372.4</v>
      </c>
      <c r="D5" s="808">
        <v>287528.7</v>
      </c>
      <c r="E5" s="809">
        <v>57.2</v>
      </c>
      <c r="F5" s="809">
        <v>57.1</v>
      </c>
      <c r="G5" s="809">
        <v>57.1</v>
      </c>
      <c r="H5" s="810">
        <v>-0.2</v>
      </c>
      <c r="I5" s="810">
        <v>0.6</v>
      </c>
      <c r="J5" s="811">
        <v>1.1</v>
      </c>
      <c r="K5" s="142"/>
    </row>
    <row r="6" spans="1:11" s="143" customFormat="1" ht="18" customHeight="1">
      <c r="A6" s="144" t="s">
        <v>948</v>
      </c>
      <c r="B6" s="808">
        <v>276598.8</v>
      </c>
      <c r="C6" s="808">
        <v>278211.9</v>
      </c>
      <c r="D6" s="808">
        <v>281089.2</v>
      </c>
      <c r="E6" s="809">
        <v>56</v>
      </c>
      <c r="F6" s="809">
        <v>55.8</v>
      </c>
      <c r="G6" s="809">
        <v>55.8</v>
      </c>
      <c r="H6" s="810">
        <v>-0.3</v>
      </c>
      <c r="I6" s="810">
        <v>0.6</v>
      </c>
      <c r="J6" s="811">
        <v>1</v>
      </c>
      <c r="K6" s="142"/>
    </row>
    <row r="7" spans="1:11" s="143" customFormat="1" ht="18" customHeight="1">
      <c r="A7" s="144" t="s">
        <v>949</v>
      </c>
      <c r="B7" s="808">
        <v>5964.4</v>
      </c>
      <c r="C7" s="808">
        <v>6160.6</v>
      </c>
      <c r="D7" s="808">
        <v>6439.5</v>
      </c>
      <c r="E7" s="812">
        <v>1.2</v>
      </c>
      <c r="F7" s="813">
        <v>1.2</v>
      </c>
      <c r="G7" s="813">
        <v>1.3</v>
      </c>
      <c r="H7" s="810">
        <v>5.8</v>
      </c>
      <c r="I7" s="810">
        <v>3.3</v>
      </c>
      <c r="J7" s="811">
        <v>4.5</v>
      </c>
      <c r="K7" s="142"/>
    </row>
    <row r="8" spans="1:11" s="143" customFormat="1" ht="18" customHeight="1">
      <c r="A8" s="141" t="s">
        <v>1020</v>
      </c>
      <c r="B8" s="808">
        <v>88613.3</v>
      </c>
      <c r="C8" s="808">
        <v>89789.9</v>
      </c>
      <c r="D8" s="808">
        <v>90678</v>
      </c>
      <c r="E8" s="812">
        <v>17.9</v>
      </c>
      <c r="F8" s="814">
        <v>18</v>
      </c>
      <c r="G8" s="814">
        <v>18</v>
      </c>
      <c r="H8" s="810">
        <v>1.1</v>
      </c>
      <c r="I8" s="810">
        <v>1.3</v>
      </c>
      <c r="J8" s="811">
        <v>1</v>
      </c>
      <c r="K8" s="142"/>
    </row>
    <row r="9" spans="1:11" s="143" customFormat="1" ht="18" customHeight="1">
      <c r="A9" s="141" t="s">
        <v>950</v>
      </c>
      <c r="B9" s="808">
        <v>113375.9</v>
      </c>
      <c r="C9" s="808">
        <v>115188.6</v>
      </c>
      <c r="D9" s="808">
        <v>118658.1</v>
      </c>
      <c r="E9" s="809">
        <v>23</v>
      </c>
      <c r="F9" s="809">
        <v>23.1</v>
      </c>
      <c r="G9" s="809">
        <v>23.6</v>
      </c>
      <c r="H9" s="810">
        <v>0.5</v>
      </c>
      <c r="I9" s="810">
        <v>1.6</v>
      </c>
      <c r="J9" s="811">
        <v>3</v>
      </c>
      <c r="K9" s="142"/>
    </row>
    <row r="10" spans="1:11" s="143" customFormat="1" ht="18" customHeight="1">
      <c r="A10" s="144" t="s">
        <v>1140</v>
      </c>
      <c r="B10" s="808">
        <v>112472.2</v>
      </c>
      <c r="C10" s="808">
        <v>113497.2</v>
      </c>
      <c r="D10" s="808">
        <v>117419</v>
      </c>
      <c r="E10" s="809">
        <v>22.8</v>
      </c>
      <c r="F10" s="809">
        <v>22.8</v>
      </c>
      <c r="G10" s="809">
        <v>23.3</v>
      </c>
      <c r="H10" s="810">
        <v>-0.5</v>
      </c>
      <c r="I10" s="810">
        <v>0.9</v>
      </c>
      <c r="J10" s="811">
        <v>3.5</v>
      </c>
      <c r="K10" s="142"/>
    </row>
    <row r="11" spans="1:11" s="143" customFormat="1" ht="18" customHeight="1">
      <c r="A11" s="144" t="s">
        <v>1141</v>
      </c>
      <c r="B11" s="815">
        <v>903.6</v>
      </c>
      <c r="C11" s="808">
        <v>1691.5</v>
      </c>
      <c r="D11" s="815">
        <v>1239.1</v>
      </c>
      <c r="E11" s="812">
        <v>0.2</v>
      </c>
      <c r="F11" s="812">
        <v>0.3</v>
      </c>
      <c r="G11" s="812">
        <v>0.2</v>
      </c>
      <c r="H11" s="816" t="s">
        <v>1142</v>
      </c>
      <c r="I11" s="816" t="s">
        <v>1142</v>
      </c>
      <c r="J11" s="817" t="s">
        <v>1142</v>
      </c>
      <c r="K11" s="142"/>
    </row>
    <row r="12" spans="1:11" s="143" customFormat="1" ht="18" customHeight="1">
      <c r="A12" s="141" t="s">
        <v>1143</v>
      </c>
      <c r="B12" s="808">
        <v>9195.2</v>
      </c>
      <c r="C12" s="808">
        <v>8929.4</v>
      </c>
      <c r="D12" s="808">
        <v>6502</v>
      </c>
      <c r="E12" s="812">
        <v>1.9</v>
      </c>
      <c r="F12" s="814">
        <v>1.8</v>
      </c>
      <c r="G12" s="814">
        <v>1.3</v>
      </c>
      <c r="H12" s="816" t="s">
        <v>1142</v>
      </c>
      <c r="I12" s="816" t="s">
        <v>1142</v>
      </c>
      <c r="J12" s="817" t="s">
        <v>1142</v>
      </c>
      <c r="K12" s="142"/>
    </row>
    <row r="13" spans="1:11" s="143" customFormat="1" ht="18" customHeight="1">
      <c r="A13" s="144" t="s">
        <v>1144</v>
      </c>
      <c r="B13" s="808">
        <v>60375.7</v>
      </c>
      <c r="C13" s="808">
        <v>67038.7</v>
      </c>
      <c r="D13" s="808">
        <v>74902.1</v>
      </c>
      <c r="E13" s="812">
        <v>12.2</v>
      </c>
      <c r="F13" s="814">
        <v>13.5</v>
      </c>
      <c r="G13" s="814">
        <v>14.9</v>
      </c>
      <c r="H13" s="810">
        <v>6.5</v>
      </c>
      <c r="I13" s="810">
        <v>11</v>
      </c>
      <c r="J13" s="811">
        <v>11.7</v>
      </c>
      <c r="K13" s="142"/>
    </row>
    <row r="14" spans="1:11" s="143" customFormat="1" ht="18" customHeight="1">
      <c r="A14" s="144" t="s">
        <v>1145</v>
      </c>
      <c r="B14" s="808">
        <v>51180.5</v>
      </c>
      <c r="C14" s="808">
        <v>58109.3</v>
      </c>
      <c r="D14" s="808">
        <v>68400.1</v>
      </c>
      <c r="E14" s="812">
        <v>10.4</v>
      </c>
      <c r="F14" s="814">
        <v>11.7</v>
      </c>
      <c r="G14" s="814">
        <v>13.6</v>
      </c>
      <c r="H14" s="812">
        <v>1.4</v>
      </c>
      <c r="I14" s="814">
        <v>13.5</v>
      </c>
      <c r="J14" s="818">
        <v>17.7</v>
      </c>
      <c r="K14" s="142"/>
    </row>
    <row r="15" spans="1:11" s="147" customFormat="1" ht="18" customHeight="1">
      <c r="A15" s="145" t="s">
        <v>1157</v>
      </c>
      <c r="B15" s="819">
        <v>493747.5</v>
      </c>
      <c r="C15" s="819">
        <v>498280.4</v>
      </c>
      <c r="D15" s="819">
        <v>503366.8</v>
      </c>
      <c r="E15" s="820">
        <v>100</v>
      </c>
      <c r="F15" s="821">
        <v>100</v>
      </c>
      <c r="G15" s="821">
        <v>100</v>
      </c>
      <c r="H15" s="820">
        <v>0.8</v>
      </c>
      <c r="I15" s="821">
        <v>0.9</v>
      </c>
      <c r="J15" s="822">
        <v>1</v>
      </c>
      <c r="K15" s="146"/>
    </row>
    <row r="16" spans="1:11" s="147" customFormat="1" ht="18" customHeight="1" thickBot="1">
      <c r="A16" s="148" t="s">
        <v>1146</v>
      </c>
      <c r="B16" s="823">
        <v>502533.8</v>
      </c>
      <c r="C16" s="823">
        <v>508309.2</v>
      </c>
      <c r="D16" s="823">
        <v>516570.6</v>
      </c>
      <c r="E16" s="824">
        <v>101.8</v>
      </c>
      <c r="F16" s="824">
        <v>102</v>
      </c>
      <c r="G16" s="824">
        <v>102.6</v>
      </c>
      <c r="H16" s="825">
        <v>0.9</v>
      </c>
      <c r="I16" s="825">
        <v>1.1</v>
      </c>
      <c r="J16" s="826">
        <v>1.6</v>
      </c>
      <c r="K16" s="146"/>
    </row>
    <row r="17" spans="1:11" s="136" customFormat="1" ht="15" customHeight="1">
      <c r="A17" s="137" t="s">
        <v>1158</v>
      </c>
      <c r="B17" s="134"/>
      <c r="C17" s="134"/>
      <c r="D17" s="134"/>
      <c r="E17" s="134"/>
      <c r="F17" s="134"/>
      <c r="G17" s="134"/>
      <c r="H17" s="134"/>
      <c r="I17" s="134"/>
      <c r="J17" s="134"/>
      <c r="K17" s="135"/>
    </row>
    <row r="18" spans="1:11" s="136" customFormat="1" ht="15" customHeight="1">
      <c r="A18" s="137" t="s">
        <v>1159</v>
      </c>
      <c r="B18" s="134"/>
      <c r="C18" s="134"/>
      <c r="D18" s="134"/>
      <c r="E18" s="134"/>
      <c r="F18" s="134"/>
      <c r="G18" s="134"/>
      <c r="H18" s="134"/>
      <c r="I18" s="134"/>
      <c r="J18" s="134"/>
      <c r="K18" s="135"/>
    </row>
    <row r="19" spans="1:11" s="136" customFormat="1" ht="15" customHeight="1">
      <c r="A19" s="137" t="s">
        <v>951</v>
      </c>
      <c r="B19" s="134"/>
      <c r="C19" s="134"/>
      <c r="D19" s="134"/>
      <c r="E19" s="134"/>
      <c r="F19" s="134"/>
      <c r="G19" s="134"/>
      <c r="H19" s="134"/>
      <c r="I19" s="134"/>
      <c r="J19" s="134"/>
      <c r="K19" s="135"/>
    </row>
    <row r="21" ht="13.5">
      <c r="A21" s="828"/>
    </row>
    <row r="23" ht="13.5">
      <c r="C23" s="829"/>
    </row>
  </sheetData>
  <mergeCells count="4">
    <mergeCell ref="A3:A4"/>
    <mergeCell ref="B3:D3"/>
    <mergeCell ref="E3:G3"/>
    <mergeCell ref="H3:J3"/>
  </mergeCells>
  <printOptions/>
  <pageMargins left="0.6692913385826772" right="0.07874015748031496" top="0.984251968503937" bottom="0.984251968503937" header="0.5118110236220472" footer="0.5118110236220472"/>
  <pageSetup horizontalDpi="600" verticalDpi="600" orientation="portrait" paperSize="9" scale="80" r:id="rId1"/>
  <headerFooter alignWithMargins="0">
    <oddHeader>&amp;R&amp;D&amp;T</oddHeader>
  </headerFooter>
</worksheet>
</file>

<file path=xl/worksheets/sheet11.xml><?xml version="1.0" encoding="utf-8"?>
<worksheet xmlns="http://schemas.openxmlformats.org/spreadsheetml/2006/main" xmlns:r="http://schemas.openxmlformats.org/officeDocument/2006/relationships">
  <dimension ref="A1:K18"/>
  <sheetViews>
    <sheetView workbookViewId="0" topLeftCell="A1">
      <selection activeCell="A1" sqref="A1"/>
    </sheetView>
  </sheetViews>
  <sheetFormatPr defaultColWidth="9.00390625" defaultRowHeight="13.5"/>
  <cols>
    <col min="1" max="1" width="28.125" style="136" customWidth="1"/>
    <col min="2" max="4" width="11.125" style="136" customWidth="1"/>
    <col min="5" max="10" width="9.125" style="136" customWidth="1"/>
    <col min="11" max="16384" width="9.00390625" style="136" customWidth="1"/>
  </cols>
  <sheetData>
    <row r="1" spans="1:11" ht="18" customHeight="1">
      <c r="A1" s="150"/>
      <c r="B1" s="150"/>
      <c r="C1" s="150"/>
      <c r="D1" s="150"/>
      <c r="E1" s="150"/>
      <c r="F1" s="150"/>
      <c r="G1" s="150"/>
      <c r="H1" s="150"/>
      <c r="I1" s="150"/>
      <c r="J1" s="150"/>
      <c r="K1" s="150"/>
    </row>
    <row r="2" spans="1:11" ht="15" customHeight="1" thickBot="1">
      <c r="A2" s="151" t="s">
        <v>952</v>
      </c>
      <c r="B2" s="152"/>
      <c r="C2" s="152"/>
      <c r="D2" s="152"/>
      <c r="E2" s="153"/>
      <c r="F2" s="152"/>
      <c r="G2" s="152"/>
      <c r="H2" s="152"/>
      <c r="I2" s="152"/>
      <c r="J2" s="154" t="s">
        <v>38</v>
      </c>
      <c r="K2" s="155"/>
    </row>
    <row r="3" spans="1:11" ht="15" customHeight="1" thickTop="1">
      <c r="A3" s="1088" t="s">
        <v>1139</v>
      </c>
      <c r="B3" s="1090" t="s">
        <v>942</v>
      </c>
      <c r="C3" s="1090"/>
      <c r="D3" s="1090"/>
      <c r="E3" s="1090" t="s">
        <v>943</v>
      </c>
      <c r="F3" s="1090"/>
      <c r="G3" s="1090"/>
      <c r="H3" s="1090" t="s">
        <v>944</v>
      </c>
      <c r="I3" s="1090"/>
      <c r="J3" s="1091"/>
      <c r="K3" s="155"/>
    </row>
    <row r="4" spans="1:11" ht="15" customHeight="1">
      <c r="A4" s="1089"/>
      <c r="B4" s="156" t="s">
        <v>945</v>
      </c>
      <c r="C4" s="156" t="s">
        <v>946</v>
      </c>
      <c r="D4" s="156" t="s">
        <v>947</v>
      </c>
      <c r="E4" s="156" t="s">
        <v>945</v>
      </c>
      <c r="F4" s="156" t="s">
        <v>946</v>
      </c>
      <c r="G4" s="156" t="s">
        <v>947</v>
      </c>
      <c r="H4" s="156" t="s">
        <v>945</v>
      </c>
      <c r="I4" s="156" t="s">
        <v>946</v>
      </c>
      <c r="J4" s="156" t="s">
        <v>947</v>
      </c>
      <c r="K4" s="155"/>
    </row>
    <row r="5" spans="1:11" s="143" customFormat="1" ht="18" customHeight="1">
      <c r="A5" s="157" t="s">
        <v>1019</v>
      </c>
      <c r="B5" s="815">
        <v>293077.9</v>
      </c>
      <c r="C5" s="815">
        <v>296889.2</v>
      </c>
      <c r="D5" s="815">
        <v>302546.4</v>
      </c>
      <c r="E5" s="830">
        <f aca="true" t="shared" si="0" ref="E5:E16">B5/$B$15*100</f>
        <v>56.611619256896674</v>
      </c>
      <c r="F5" s="831">
        <f aca="true" t="shared" si="1" ref="F5:F16">C5/$C$15*100</f>
        <v>56.24434386568613</v>
      </c>
      <c r="G5" s="831">
        <f aca="true" t="shared" si="2" ref="G5:G16">D5/$D$15*100</f>
        <v>55.981279030630674</v>
      </c>
      <c r="H5" s="832">
        <v>0.6</v>
      </c>
      <c r="I5" s="832">
        <v>1.3</v>
      </c>
      <c r="J5" s="833">
        <v>1.9</v>
      </c>
      <c r="K5" s="158"/>
    </row>
    <row r="6" spans="1:11" s="143" customFormat="1" ht="18" customHeight="1">
      <c r="A6" s="159" t="s">
        <v>948</v>
      </c>
      <c r="B6" s="815">
        <v>286795.9</v>
      </c>
      <c r="C6" s="815">
        <v>290354.1</v>
      </c>
      <c r="D6" s="815">
        <v>295788.3</v>
      </c>
      <c r="E6" s="830">
        <f t="shared" si="0"/>
        <v>55.39817330218011</v>
      </c>
      <c r="F6" s="831">
        <f t="shared" si="1"/>
        <v>55.00629811799087</v>
      </c>
      <c r="G6" s="831">
        <f t="shared" si="2"/>
        <v>54.73080280015195</v>
      </c>
      <c r="H6" s="832">
        <v>0.5</v>
      </c>
      <c r="I6" s="832">
        <v>1.2</v>
      </c>
      <c r="J6" s="833">
        <v>1.9</v>
      </c>
      <c r="K6" s="158"/>
    </row>
    <row r="7" spans="1:11" s="143" customFormat="1" ht="18" customHeight="1">
      <c r="A7" s="159" t="s">
        <v>949</v>
      </c>
      <c r="B7" s="815">
        <v>6283.4</v>
      </c>
      <c r="C7" s="815">
        <v>6538.9</v>
      </c>
      <c r="D7" s="815">
        <v>6772.6</v>
      </c>
      <c r="E7" s="830">
        <f t="shared" si="0"/>
        <v>1.2137163820226107</v>
      </c>
      <c r="F7" s="831">
        <f t="shared" si="1"/>
        <v>1.2387656408631065</v>
      </c>
      <c r="G7" s="831">
        <f t="shared" si="2"/>
        <v>1.2531592190911849</v>
      </c>
      <c r="H7" s="832">
        <v>7.5</v>
      </c>
      <c r="I7" s="832">
        <v>4.1</v>
      </c>
      <c r="J7" s="833">
        <v>3.6</v>
      </c>
      <c r="K7" s="158"/>
    </row>
    <row r="8" spans="1:11" s="143" customFormat="1" ht="18" customHeight="1">
      <c r="A8" s="157" t="s">
        <v>1020</v>
      </c>
      <c r="B8" s="815">
        <v>92331.3</v>
      </c>
      <c r="C8" s="815">
        <v>93890.4</v>
      </c>
      <c r="D8" s="815">
        <v>94774.2</v>
      </c>
      <c r="E8" s="830">
        <f t="shared" si="0"/>
        <v>17.834931945036807</v>
      </c>
      <c r="F8" s="831">
        <f t="shared" si="1"/>
        <v>17.78712039133393</v>
      </c>
      <c r="G8" s="831">
        <f t="shared" si="2"/>
        <v>17.53642064524581</v>
      </c>
      <c r="H8" s="832">
        <v>2.6</v>
      </c>
      <c r="I8" s="832">
        <v>1.7</v>
      </c>
      <c r="J8" s="833">
        <v>0.9</v>
      </c>
      <c r="K8" s="158"/>
    </row>
    <row r="9" spans="1:11" s="143" customFormat="1" ht="18" customHeight="1">
      <c r="A9" s="157" t="s">
        <v>950</v>
      </c>
      <c r="B9" s="815">
        <v>120678</v>
      </c>
      <c r="C9" s="815">
        <v>122730.5</v>
      </c>
      <c r="D9" s="815">
        <v>126000.8</v>
      </c>
      <c r="E9" s="830">
        <f t="shared" si="0"/>
        <v>23.31044745674708</v>
      </c>
      <c r="F9" s="831">
        <f t="shared" si="1"/>
        <v>23.25074958876103</v>
      </c>
      <c r="G9" s="831">
        <f t="shared" si="2"/>
        <v>23.314393900845253</v>
      </c>
      <c r="H9" s="832">
        <v>1.9</v>
      </c>
      <c r="I9" s="832">
        <v>1.7</v>
      </c>
      <c r="J9" s="833">
        <v>2.7</v>
      </c>
      <c r="K9" s="158"/>
    </row>
    <row r="10" spans="1:11" s="143" customFormat="1" ht="18" customHeight="1">
      <c r="A10" s="159" t="s">
        <v>1140</v>
      </c>
      <c r="B10" s="815">
        <v>119681.2</v>
      </c>
      <c r="C10" s="815">
        <v>120808.4</v>
      </c>
      <c r="D10" s="815">
        <v>124595.4</v>
      </c>
      <c r="E10" s="830">
        <f t="shared" si="0"/>
        <v>23.117903214839814</v>
      </c>
      <c r="F10" s="831">
        <f t="shared" si="1"/>
        <v>22.8866162577263</v>
      </c>
      <c r="G10" s="831">
        <f t="shared" si="2"/>
        <v>23.054347542502704</v>
      </c>
      <c r="H10" s="832">
        <v>1</v>
      </c>
      <c r="I10" s="832">
        <v>0.9</v>
      </c>
      <c r="J10" s="833">
        <v>3.1</v>
      </c>
      <c r="K10" s="158"/>
    </row>
    <row r="11" spans="1:11" s="143" customFormat="1" ht="18" customHeight="1">
      <c r="A11" s="159" t="s">
        <v>1141</v>
      </c>
      <c r="B11" s="815">
        <v>1121.7</v>
      </c>
      <c r="C11" s="815">
        <v>1854.8</v>
      </c>
      <c r="D11" s="815">
        <v>1470.9</v>
      </c>
      <c r="E11" s="830">
        <f t="shared" si="0"/>
        <v>0.2166702208541176</v>
      </c>
      <c r="F11" s="831">
        <f t="shared" si="1"/>
        <v>0.3513836441408937</v>
      </c>
      <c r="G11" s="831">
        <f t="shared" si="2"/>
        <v>0.27216606552302275</v>
      </c>
      <c r="H11" s="832" t="s">
        <v>1142</v>
      </c>
      <c r="I11" s="832" t="s">
        <v>1142</v>
      </c>
      <c r="J11" s="833" t="s">
        <v>1142</v>
      </c>
      <c r="K11" s="158"/>
    </row>
    <row r="12" spans="1:11" s="143" customFormat="1" ht="18" customHeight="1">
      <c r="A12" s="157" t="s">
        <v>1143</v>
      </c>
      <c r="B12" s="815">
        <v>11262.8</v>
      </c>
      <c r="C12" s="815">
        <v>14083.8</v>
      </c>
      <c r="D12" s="815">
        <v>17039.6</v>
      </c>
      <c r="E12" s="830">
        <f t="shared" si="0"/>
        <v>2.175549044696225</v>
      </c>
      <c r="F12" s="831">
        <f t="shared" si="1"/>
        <v>2.668113525637006</v>
      </c>
      <c r="G12" s="831">
        <f t="shared" si="2"/>
        <v>3.152900190418178</v>
      </c>
      <c r="H12" s="832" t="s">
        <v>1142</v>
      </c>
      <c r="I12" s="832" t="s">
        <v>1142</v>
      </c>
      <c r="J12" s="833" t="s">
        <v>1142</v>
      </c>
      <c r="K12" s="158"/>
    </row>
    <row r="13" spans="1:11" s="143" customFormat="1" ht="18" customHeight="1">
      <c r="A13" s="159" t="s">
        <v>1144</v>
      </c>
      <c r="B13" s="815">
        <v>62446.9</v>
      </c>
      <c r="C13" s="815">
        <v>69569.1</v>
      </c>
      <c r="D13" s="815">
        <v>75847.1</v>
      </c>
      <c r="E13" s="830">
        <f t="shared" si="0"/>
        <v>12.062390670103412</v>
      </c>
      <c r="F13" s="831">
        <f t="shared" si="1"/>
        <v>13.179557837827394</v>
      </c>
      <c r="G13" s="831">
        <f t="shared" si="2"/>
        <v>14.034269350962852</v>
      </c>
      <c r="H13" s="832">
        <v>9.8</v>
      </c>
      <c r="I13" s="832">
        <v>11.4</v>
      </c>
      <c r="J13" s="833">
        <v>9</v>
      </c>
      <c r="K13" s="158"/>
    </row>
    <row r="14" spans="1:11" s="143" customFormat="1" ht="18" customHeight="1">
      <c r="A14" s="159" t="s">
        <v>1145</v>
      </c>
      <c r="B14" s="815">
        <v>51184.1</v>
      </c>
      <c r="C14" s="815">
        <v>55485.3</v>
      </c>
      <c r="D14" s="815">
        <v>58807.5</v>
      </c>
      <c r="E14" s="830">
        <f t="shared" si="0"/>
        <v>9.886841625407186</v>
      </c>
      <c r="F14" s="831">
        <f t="shared" si="1"/>
        <v>10.511444312190388</v>
      </c>
      <c r="G14" s="831">
        <f t="shared" si="2"/>
        <v>10.881369160544672</v>
      </c>
      <c r="H14" s="832">
        <v>3</v>
      </c>
      <c r="I14" s="832">
        <v>8.4</v>
      </c>
      <c r="J14" s="833">
        <v>6</v>
      </c>
      <c r="K14" s="158"/>
    </row>
    <row r="15" spans="1:11" s="147" customFormat="1" ht="18" customHeight="1">
      <c r="A15" s="160" t="s">
        <v>1157</v>
      </c>
      <c r="B15" s="834">
        <v>517699.2</v>
      </c>
      <c r="C15" s="834">
        <v>527856.1</v>
      </c>
      <c r="D15" s="834">
        <v>540442.1</v>
      </c>
      <c r="E15" s="835">
        <f t="shared" si="0"/>
        <v>100</v>
      </c>
      <c r="F15" s="836">
        <f t="shared" si="1"/>
        <v>100</v>
      </c>
      <c r="G15" s="836">
        <f t="shared" si="2"/>
        <v>100</v>
      </c>
      <c r="H15" s="837">
        <v>2.1</v>
      </c>
      <c r="I15" s="837">
        <v>2</v>
      </c>
      <c r="J15" s="838">
        <v>2.4</v>
      </c>
      <c r="K15" s="161"/>
    </row>
    <row r="16" spans="1:11" s="147" customFormat="1" ht="18" customHeight="1" thickBot="1">
      <c r="A16" s="162" t="s">
        <v>1146</v>
      </c>
      <c r="B16" s="839">
        <v>525020.2</v>
      </c>
      <c r="C16" s="839">
        <v>533253.6</v>
      </c>
      <c r="D16" s="839">
        <v>543477.3</v>
      </c>
      <c r="E16" s="840">
        <f t="shared" si="0"/>
        <v>101.4141416482776</v>
      </c>
      <c r="F16" s="841">
        <f t="shared" si="1"/>
        <v>101.02253246670824</v>
      </c>
      <c r="G16" s="841">
        <f t="shared" si="2"/>
        <v>100.56161427838433</v>
      </c>
      <c r="H16" s="842">
        <v>2.1</v>
      </c>
      <c r="I16" s="842">
        <v>1.6</v>
      </c>
      <c r="J16" s="843">
        <v>1.9</v>
      </c>
      <c r="K16" s="161"/>
    </row>
    <row r="17" spans="1:11" ht="15" customHeight="1">
      <c r="A17" s="137" t="s">
        <v>1158</v>
      </c>
      <c r="B17" s="152"/>
      <c r="C17" s="152"/>
      <c r="D17" s="152"/>
      <c r="E17" s="152"/>
      <c r="F17" s="152"/>
      <c r="G17" s="152"/>
      <c r="H17" s="152"/>
      <c r="I17" s="152"/>
      <c r="J17" s="152"/>
      <c r="K17" s="155"/>
    </row>
    <row r="18" spans="1:11" ht="15" customHeight="1">
      <c r="A18" s="151" t="s">
        <v>953</v>
      </c>
      <c r="B18" s="152"/>
      <c r="C18" s="152"/>
      <c r="D18" s="152"/>
      <c r="E18" s="152"/>
      <c r="F18" s="152"/>
      <c r="G18" s="152"/>
      <c r="H18" s="152"/>
      <c r="I18" s="152"/>
      <c r="J18" s="152"/>
      <c r="K18" s="155"/>
    </row>
  </sheetData>
  <mergeCells count="4">
    <mergeCell ref="A3:A4"/>
    <mergeCell ref="B3:D3"/>
    <mergeCell ref="E3:G3"/>
    <mergeCell ref="H3:J3"/>
  </mergeCells>
  <printOptions/>
  <pageMargins left="0.7480314960629921" right="0.2755905511811024" top="0.984251968503937" bottom="0.984251968503937" header="0.5118110236220472" footer="0.5118110236220472"/>
  <pageSetup horizontalDpi="600" verticalDpi="600" orientation="portrait" paperSize="9" scale="80" r:id="rId1"/>
  <headerFooter alignWithMargins="0">
    <oddHeader>&amp;R&amp;D&amp;T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K53"/>
  <sheetViews>
    <sheetView workbookViewId="0" topLeftCell="A1">
      <selection activeCell="A1" sqref="A1"/>
    </sheetView>
  </sheetViews>
  <sheetFormatPr defaultColWidth="9.00390625" defaultRowHeight="13.5"/>
  <cols>
    <col min="1" max="1" width="4.00390625" style="827" customWidth="1"/>
    <col min="2" max="2" width="27.875" style="827" customWidth="1"/>
    <col min="3" max="5" width="11.25390625" style="827" bestFit="1" customWidth="1"/>
    <col min="6" max="8" width="9.25390625" style="827" bestFit="1" customWidth="1"/>
    <col min="9" max="16384" width="9.00390625" style="827" customWidth="1"/>
  </cols>
  <sheetData>
    <row r="1" spans="1:11" s="149" customFormat="1" ht="18" customHeight="1">
      <c r="A1" s="844"/>
      <c r="B1" s="844"/>
      <c r="C1" s="844"/>
      <c r="D1" s="844"/>
      <c r="E1" s="844"/>
      <c r="F1" s="844"/>
      <c r="G1" s="844"/>
      <c r="H1" s="844"/>
      <c r="I1" s="844"/>
      <c r="J1" s="844"/>
      <c r="K1" s="844"/>
    </row>
    <row r="2" spans="1:11" ht="15" customHeight="1" thickBot="1">
      <c r="A2" s="163" t="s">
        <v>1160</v>
      </c>
      <c r="B2" s="164"/>
      <c r="C2" s="164"/>
      <c r="D2" s="164"/>
      <c r="E2" s="164"/>
      <c r="F2" s="165"/>
      <c r="G2" s="164"/>
      <c r="H2" s="164"/>
      <c r="I2" s="164"/>
      <c r="J2" s="164"/>
      <c r="K2" s="166" t="s">
        <v>39</v>
      </c>
    </row>
    <row r="3" spans="1:11" ht="15" customHeight="1" thickTop="1">
      <c r="A3" s="1093" t="s">
        <v>954</v>
      </c>
      <c r="B3" s="1096"/>
      <c r="C3" s="1092" t="s">
        <v>955</v>
      </c>
      <c r="D3" s="1093"/>
      <c r="E3" s="1096"/>
      <c r="F3" s="1092" t="s">
        <v>956</v>
      </c>
      <c r="G3" s="1093"/>
      <c r="H3" s="1096"/>
      <c r="I3" s="1092" t="s">
        <v>957</v>
      </c>
      <c r="J3" s="1093"/>
      <c r="K3" s="1093"/>
    </row>
    <row r="4" spans="1:11" ht="15" customHeight="1">
      <c r="A4" s="1097"/>
      <c r="B4" s="1098"/>
      <c r="C4" s="167" t="s">
        <v>958</v>
      </c>
      <c r="D4" s="167" t="s">
        <v>959</v>
      </c>
      <c r="E4" s="167" t="s">
        <v>960</v>
      </c>
      <c r="F4" s="167" t="s">
        <v>958</v>
      </c>
      <c r="G4" s="167" t="s">
        <v>959</v>
      </c>
      <c r="H4" s="167" t="s">
        <v>960</v>
      </c>
      <c r="I4" s="167" t="s">
        <v>958</v>
      </c>
      <c r="J4" s="167" t="s">
        <v>959</v>
      </c>
      <c r="K4" s="167" t="s">
        <v>960</v>
      </c>
    </row>
    <row r="5" spans="1:11" s="849" customFormat="1" ht="15" customHeight="1">
      <c r="A5" s="168" t="s">
        <v>1161</v>
      </c>
      <c r="B5" s="169"/>
      <c r="C5" s="845">
        <v>256304.2</v>
      </c>
      <c r="D5" s="845">
        <v>256269.5</v>
      </c>
      <c r="E5" s="845">
        <v>259583.9</v>
      </c>
      <c r="F5" s="846">
        <v>71.6</v>
      </c>
      <c r="G5" s="846">
        <v>70.6</v>
      </c>
      <c r="H5" s="846">
        <v>70.6</v>
      </c>
      <c r="I5" s="847">
        <v>-1.9</v>
      </c>
      <c r="J5" s="847">
        <v>0</v>
      </c>
      <c r="K5" s="848">
        <v>1.3</v>
      </c>
    </row>
    <row r="6" spans="1:11" s="849" customFormat="1" ht="15" customHeight="1">
      <c r="A6" s="170" t="s">
        <v>961</v>
      </c>
      <c r="B6" s="171" t="s">
        <v>1066</v>
      </c>
      <c r="C6" s="845">
        <v>218563.1</v>
      </c>
      <c r="D6" s="845">
        <v>218638.9</v>
      </c>
      <c r="E6" s="845">
        <v>221587.3</v>
      </c>
      <c r="F6" s="846">
        <v>61</v>
      </c>
      <c r="G6" s="846">
        <v>60.2</v>
      </c>
      <c r="H6" s="846">
        <v>60.3</v>
      </c>
      <c r="I6" s="847">
        <v>-0.8</v>
      </c>
      <c r="J6" s="847">
        <v>0</v>
      </c>
      <c r="K6" s="848">
        <v>1.3</v>
      </c>
    </row>
    <row r="7" spans="1:11" s="849" customFormat="1" ht="15" customHeight="1">
      <c r="A7" s="170" t="s">
        <v>1042</v>
      </c>
      <c r="B7" s="171" t="s">
        <v>1127</v>
      </c>
      <c r="C7" s="845">
        <v>37741.1</v>
      </c>
      <c r="D7" s="845">
        <v>37630.5</v>
      </c>
      <c r="E7" s="845">
        <v>37996.6</v>
      </c>
      <c r="F7" s="846">
        <v>10.5</v>
      </c>
      <c r="G7" s="846">
        <v>10.4</v>
      </c>
      <c r="H7" s="846">
        <v>10.3</v>
      </c>
      <c r="I7" s="847">
        <v>-7.8</v>
      </c>
      <c r="J7" s="847">
        <v>-0.3</v>
      </c>
      <c r="K7" s="848">
        <v>1</v>
      </c>
    </row>
    <row r="8" spans="1:11" s="849" customFormat="1" ht="22.5" customHeight="1">
      <c r="A8" s="172" t="s">
        <v>1147</v>
      </c>
      <c r="B8" s="173"/>
      <c r="C8" s="845">
        <v>8149.9</v>
      </c>
      <c r="D8" s="845">
        <v>10847.7</v>
      </c>
      <c r="E8" s="845">
        <v>14042.8</v>
      </c>
      <c r="F8" s="846">
        <v>2.3</v>
      </c>
      <c r="G8" s="846">
        <v>3</v>
      </c>
      <c r="H8" s="846">
        <v>3.8</v>
      </c>
      <c r="I8" s="847">
        <v>-11.1</v>
      </c>
      <c r="J8" s="847">
        <v>33.1</v>
      </c>
      <c r="K8" s="848">
        <v>29.5</v>
      </c>
    </row>
    <row r="9" spans="1:11" s="849" customFormat="1" ht="15" customHeight="1">
      <c r="A9" s="172"/>
      <c r="B9" s="171" t="s">
        <v>1148</v>
      </c>
      <c r="C9" s="845">
        <v>28744.9</v>
      </c>
      <c r="D9" s="845">
        <v>30360.6</v>
      </c>
      <c r="E9" s="845">
        <v>33216.2</v>
      </c>
      <c r="F9" s="846">
        <v>8</v>
      </c>
      <c r="G9" s="846">
        <v>8.4</v>
      </c>
      <c r="H9" s="846">
        <v>9</v>
      </c>
      <c r="I9" s="847">
        <v>-7.6</v>
      </c>
      <c r="J9" s="847">
        <v>5.6</v>
      </c>
      <c r="K9" s="848">
        <v>9.4</v>
      </c>
    </row>
    <row r="10" spans="1:11" s="849" customFormat="1" ht="15" customHeight="1">
      <c r="A10" s="172"/>
      <c r="B10" s="171" t="s">
        <v>1149</v>
      </c>
      <c r="C10" s="845">
        <v>20595</v>
      </c>
      <c r="D10" s="845">
        <v>19512.9</v>
      </c>
      <c r="E10" s="845">
        <v>19173.5</v>
      </c>
      <c r="F10" s="846">
        <v>5.8</v>
      </c>
      <c r="G10" s="846">
        <v>5.4</v>
      </c>
      <c r="H10" s="846">
        <v>5.2</v>
      </c>
      <c r="I10" s="847">
        <v>-6.2</v>
      </c>
      <c r="J10" s="847">
        <v>-5.3</v>
      </c>
      <c r="K10" s="848">
        <v>-1.7</v>
      </c>
    </row>
    <row r="11" spans="1:11" s="849" customFormat="1" ht="15" customHeight="1">
      <c r="A11" s="174" t="s">
        <v>1041</v>
      </c>
      <c r="B11" s="175" t="s">
        <v>1071</v>
      </c>
      <c r="C11" s="845">
        <v>-6162.6</v>
      </c>
      <c r="D11" s="845">
        <v>-4986.8</v>
      </c>
      <c r="E11" s="845">
        <v>-3417.6</v>
      </c>
      <c r="F11" s="846">
        <v>-1.7</v>
      </c>
      <c r="G11" s="846">
        <v>-1.4</v>
      </c>
      <c r="H11" s="846">
        <v>-0.9</v>
      </c>
      <c r="I11" s="847">
        <v>4.9</v>
      </c>
      <c r="J11" s="847">
        <v>19.1</v>
      </c>
      <c r="K11" s="848">
        <v>31.5</v>
      </c>
    </row>
    <row r="12" spans="1:11" s="849" customFormat="1" ht="15" customHeight="1">
      <c r="A12" s="174"/>
      <c r="B12" s="175" t="s">
        <v>962</v>
      </c>
      <c r="C12" s="845">
        <v>-6513.5</v>
      </c>
      <c r="D12" s="845">
        <v>-5316.4</v>
      </c>
      <c r="E12" s="845">
        <v>-3737.8</v>
      </c>
      <c r="F12" s="846">
        <v>-1.8</v>
      </c>
      <c r="G12" s="846">
        <v>-1.5</v>
      </c>
      <c r="H12" s="846">
        <v>-1</v>
      </c>
      <c r="I12" s="847">
        <v>4.7</v>
      </c>
      <c r="J12" s="847">
        <v>18.4</v>
      </c>
      <c r="K12" s="848">
        <v>29.7</v>
      </c>
    </row>
    <row r="13" spans="1:11" s="849" customFormat="1" ht="15" customHeight="1">
      <c r="A13" s="174"/>
      <c r="B13" s="175" t="s">
        <v>963</v>
      </c>
      <c r="C13" s="845">
        <v>640.4</v>
      </c>
      <c r="D13" s="845">
        <v>629.4</v>
      </c>
      <c r="E13" s="845">
        <v>622.5</v>
      </c>
      <c r="F13" s="846">
        <v>0.2</v>
      </c>
      <c r="G13" s="846">
        <v>0.2</v>
      </c>
      <c r="H13" s="846">
        <v>0.2</v>
      </c>
      <c r="I13" s="847">
        <v>-1.3</v>
      </c>
      <c r="J13" s="847">
        <v>-1.7</v>
      </c>
      <c r="K13" s="848">
        <v>-1.1</v>
      </c>
    </row>
    <row r="14" spans="1:11" s="849" customFormat="1" ht="15" customHeight="1">
      <c r="A14" s="174"/>
      <c r="B14" s="176" t="s">
        <v>964</v>
      </c>
      <c r="C14" s="845">
        <v>0.2</v>
      </c>
      <c r="D14" s="845">
        <v>0.2</v>
      </c>
      <c r="E14" s="845">
        <v>0.3</v>
      </c>
      <c r="F14" s="846">
        <v>0</v>
      </c>
      <c r="G14" s="846">
        <v>0</v>
      </c>
      <c r="H14" s="846">
        <v>0</v>
      </c>
      <c r="I14" s="847">
        <v>-3.3</v>
      </c>
      <c r="J14" s="847">
        <v>3.4</v>
      </c>
      <c r="K14" s="848">
        <v>24.6</v>
      </c>
    </row>
    <row r="15" spans="1:11" s="849" customFormat="1" ht="15" customHeight="1">
      <c r="A15" s="174"/>
      <c r="B15" s="175" t="s">
        <v>965</v>
      </c>
      <c r="C15" s="845">
        <v>-289.8</v>
      </c>
      <c r="D15" s="845">
        <v>-300.1</v>
      </c>
      <c r="E15" s="845">
        <v>-302.6</v>
      </c>
      <c r="F15" s="846">
        <v>-0.1</v>
      </c>
      <c r="G15" s="846">
        <v>-0.1</v>
      </c>
      <c r="H15" s="846">
        <v>-0.1</v>
      </c>
      <c r="I15" s="847">
        <v>0</v>
      </c>
      <c r="J15" s="847">
        <v>-3.6</v>
      </c>
      <c r="K15" s="848">
        <v>-0.8</v>
      </c>
    </row>
    <row r="16" spans="1:11" s="849" customFormat="1" ht="15" customHeight="1">
      <c r="A16" s="174" t="s">
        <v>1042</v>
      </c>
      <c r="B16" s="175" t="s">
        <v>1072</v>
      </c>
      <c r="C16" s="845">
        <v>14240.1</v>
      </c>
      <c r="D16" s="845">
        <v>15696.3</v>
      </c>
      <c r="E16" s="845">
        <v>17238.3</v>
      </c>
      <c r="F16" s="846">
        <v>4</v>
      </c>
      <c r="G16" s="846">
        <v>4.3</v>
      </c>
      <c r="H16" s="846">
        <v>4.7</v>
      </c>
      <c r="I16" s="847">
        <v>-8.5</v>
      </c>
      <c r="J16" s="847">
        <v>10.2</v>
      </c>
      <c r="K16" s="848">
        <v>9.8</v>
      </c>
    </row>
    <row r="17" spans="1:11" s="849" customFormat="1" ht="15" customHeight="1">
      <c r="A17" s="174"/>
      <c r="B17" s="175" t="s">
        <v>962</v>
      </c>
      <c r="C17" s="845">
        <v>-1793.9</v>
      </c>
      <c r="D17" s="845">
        <v>-1935.4</v>
      </c>
      <c r="E17" s="845">
        <v>-3478.6</v>
      </c>
      <c r="F17" s="846">
        <v>-0.5</v>
      </c>
      <c r="G17" s="846">
        <v>-0.5</v>
      </c>
      <c r="H17" s="846">
        <v>-0.9</v>
      </c>
      <c r="I17" s="847">
        <v>-32.8</v>
      </c>
      <c r="J17" s="847">
        <v>-7.9</v>
      </c>
      <c r="K17" s="848">
        <v>-79.7</v>
      </c>
    </row>
    <row r="18" spans="1:11" s="849" customFormat="1" ht="15" customHeight="1">
      <c r="A18" s="174"/>
      <c r="B18" s="175" t="s">
        <v>966</v>
      </c>
      <c r="C18" s="845">
        <v>3514.8</v>
      </c>
      <c r="D18" s="845">
        <v>4924.9</v>
      </c>
      <c r="E18" s="845">
        <v>7436.4</v>
      </c>
      <c r="F18" s="846">
        <v>1</v>
      </c>
      <c r="G18" s="846">
        <v>1.4</v>
      </c>
      <c r="H18" s="846">
        <v>2</v>
      </c>
      <c r="I18" s="847">
        <v>12.7</v>
      </c>
      <c r="J18" s="847">
        <v>40.1</v>
      </c>
      <c r="K18" s="848">
        <v>51</v>
      </c>
    </row>
    <row r="19" spans="1:11" s="849" customFormat="1" ht="15" customHeight="1">
      <c r="A19" s="174"/>
      <c r="B19" s="176" t="s">
        <v>964</v>
      </c>
      <c r="C19" s="845">
        <v>9555.9</v>
      </c>
      <c r="D19" s="845">
        <v>9700.8</v>
      </c>
      <c r="E19" s="845">
        <v>10395.8</v>
      </c>
      <c r="F19" s="846">
        <v>2.7</v>
      </c>
      <c r="G19" s="846">
        <v>2.7</v>
      </c>
      <c r="H19" s="846">
        <v>2.8</v>
      </c>
      <c r="I19" s="847">
        <v>-8.8</v>
      </c>
      <c r="J19" s="847">
        <v>1.5</v>
      </c>
      <c r="K19" s="848">
        <v>7.2</v>
      </c>
    </row>
    <row r="20" spans="1:11" s="849" customFormat="1" ht="15" customHeight="1">
      <c r="A20" s="174"/>
      <c r="B20" s="175" t="s">
        <v>967</v>
      </c>
      <c r="C20" s="845">
        <v>2963.3</v>
      </c>
      <c r="D20" s="845">
        <v>3006.1</v>
      </c>
      <c r="E20" s="845">
        <v>2884.7</v>
      </c>
      <c r="F20" s="846">
        <v>0.8</v>
      </c>
      <c r="G20" s="846">
        <v>0.8</v>
      </c>
      <c r="H20" s="846">
        <v>0.8</v>
      </c>
      <c r="I20" s="847">
        <v>-10.8</v>
      </c>
      <c r="J20" s="847">
        <v>1.4</v>
      </c>
      <c r="K20" s="848">
        <v>-4</v>
      </c>
    </row>
    <row r="21" spans="1:11" s="849" customFormat="1" ht="15" customHeight="1">
      <c r="A21" s="174" t="s">
        <v>1043</v>
      </c>
      <c r="B21" s="175" t="s">
        <v>1078</v>
      </c>
      <c r="C21" s="845">
        <v>72.4</v>
      </c>
      <c r="D21" s="845">
        <v>138.2</v>
      </c>
      <c r="E21" s="845">
        <v>222</v>
      </c>
      <c r="F21" s="846">
        <v>0</v>
      </c>
      <c r="G21" s="846">
        <v>0</v>
      </c>
      <c r="H21" s="846">
        <v>0.1</v>
      </c>
      <c r="I21" s="847">
        <v>-10.3</v>
      </c>
      <c r="J21" s="847">
        <v>90.8</v>
      </c>
      <c r="K21" s="848">
        <v>60.6</v>
      </c>
    </row>
    <row r="22" spans="1:11" s="849" customFormat="1" ht="15" customHeight="1">
      <c r="A22" s="174"/>
      <c r="B22" s="175" t="s">
        <v>962</v>
      </c>
      <c r="C22" s="845">
        <v>55.9</v>
      </c>
      <c r="D22" s="845">
        <v>122.4</v>
      </c>
      <c r="E22" s="845">
        <v>208.1</v>
      </c>
      <c r="F22" s="846">
        <v>0</v>
      </c>
      <c r="G22" s="846">
        <v>0</v>
      </c>
      <c r="H22" s="846">
        <v>0.1</v>
      </c>
      <c r="I22" s="847">
        <v>-8</v>
      </c>
      <c r="J22" s="847">
        <v>119.1</v>
      </c>
      <c r="K22" s="848">
        <v>69.9</v>
      </c>
    </row>
    <row r="23" spans="1:11" s="849" customFormat="1" ht="15" customHeight="1">
      <c r="A23" s="174"/>
      <c r="B23" s="175" t="s">
        <v>966</v>
      </c>
      <c r="C23" s="845">
        <v>1.8</v>
      </c>
      <c r="D23" s="845">
        <v>2.1</v>
      </c>
      <c r="E23" s="845">
        <v>2.6</v>
      </c>
      <c r="F23" s="846">
        <v>0</v>
      </c>
      <c r="G23" s="846">
        <v>0</v>
      </c>
      <c r="H23" s="846">
        <v>0</v>
      </c>
      <c r="I23" s="847">
        <v>17.2</v>
      </c>
      <c r="J23" s="850">
        <v>21.4</v>
      </c>
      <c r="K23" s="851">
        <v>22.8</v>
      </c>
    </row>
    <row r="24" spans="1:11" s="849" customFormat="1" ht="15" customHeight="1">
      <c r="A24" s="174"/>
      <c r="B24" s="176" t="s">
        <v>964</v>
      </c>
      <c r="C24" s="845">
        <v>0.5</v>
      </c>
      <c r="D24" s="845">
        <v>0.7</v>
      </c>
      <c r="E24" s="845">
        <v>0.7</v>
      </c>
      <c r="F24" s="846">
        <v>0</v>
      </c>
      <c r="G24" s="846">
        <v>0</v>
      </c>
      <c r="H24" s="846">
        <v>0</v>
      </c>
      <c r="I24" s="847">
        <v>-8.6</v>
      </c>
      <c r="J24" s="850">
        <v>57.3</v>
      </c>
      <c r="K24" s="851">
        <v>-9.8</v>
      </c>
    </row>
    <row r="25" spans="1:11" s="849" customFormat="1" ht="15" customHeight="1">
      <c r="A25" s="174"/>
      <c r="B25" s="175" t="s">
        <v>965</v>
      </c>
      <c r="C25" s="845">
        <v>14.3</v>
      </c>
      <c r="D25" s="845">
        <v>12.9</v>
      </c>
      <c r="E25" s="845">
        <v>10.6</v>
      </c>
      <c r="F25" s="846">
        <v>0</v>
      </c>
      <c r="G25" s="846">
        <v>0</v>
      </c>
      <c r="H25" s="846">
        <v>0</v>
      </c>
      <c r="I25" s="847">
        <v>-20.2</v>
      </c>
      <c r="J25" s="850">
        <v>-10</v>
      </c>
      <c r="K25" s="851">
        <v>-17.5</v>
      </c>
    </row>
    <row r="26" spans="1:11" s="849" customFormat="1" ht="22.5" customHeight="1">
      <c r="A26" s="172" t="s">
        <v>1162</v>
      </c>
      <c r="B26" s="173"/>
      <c r="C26" s="845">
        <v>93625.1</v>
      </c>
      <c r="D26" s="845">
        <v>95783.7</v>
      </c>
      <c r="E26" s="845">
        <v>94003.6</v>
      </c>
      <c r="F26" s="846">
        <v>26.1</v>
      </c>
      <c r="G26" s="846">
        <v>26.4</v>
      </c>
      <c r="H26" s="846">
        <v>25.6</v>
      </c>
      <c r="I26" s="847">
        <v>9.6</v>
      </c>
      <c r="J26" s="847">
        <v>2.3</v>
      </c>
      <c r="K26" s="848">
        <v>-1.9</v>
      </c>
    </row>
    <row r="27" spans="1:11" s="849" customFormat="1" ht="15" customHeight="1">
      <c r="A27" s="174" t="s">
        <v>1041</v>
      </c>
      <c r="B27" s="175" t="s">
        <v>1079</v>
      </c>
      <c r="C27" s="845">
        <v>47080.8</v>
      </c>
      <c r="D27" s="845">
        <v>50834</v>
      </c>
      <c r="E27" s="845">
        <v>47797.7</v>
      </c>
      <c r="F27" s="846">
        <v>13.1</v>
      </c>
      <c r="G27" s="846">
        <v>14</v>
      </c>
      <c r="H27" s="846">
        <v>13</v>
      </c>
      <c r="I27" s="847">
        <v>12.1</v>
      </c>
      <c r="J27" s="847">
        <v>8</v>
      </c>
      <c r="K27" s="848">
        <v>-6</v>
      </c>
    </row>
    <row r="28" spans="1:11" s="849" customFormat="1" ht="15" customHeight="1">
      <c r="A28" s="172"/>
      <c r="B28" s="171" t="s">
        <v>1150</v>
      </c>
      <c r="C28" s="845">
        <v>34857.4</v>
      </c>
      <c r="D28" s="845">
        <v>38661.6</v>
      </c>
      <c r="E28" s="845">
        <v>35791.9</v>
      </c>
      <c r="F28" s="846">
        <v>9.7</v>
      </c>
      <c r="G28" s="846">
        <v>10.7</v>
      </c>
      <c r="H28" s="846">
        <v>9.7</v>
      </c>
      <c r="I28" s="847">
        <v>10.7</v>
      </c>
      <c r="J28" s="847">
        <v>10.9</v>
      </c>
      <c r="K28" s="848">
        <v>-7.4</v>
      </c>
    </row>
    <row r="29" spans="1:11" s="849" customFormat="1" ht="15" customHeight="1">
      <c r="A29" s="172"/>
      <c r="B29" s="171" t="s">
        <v>1151</v>
      </c>
      <c r="C29" s="845">
        <v>12223.4</v>
      </c>
      <c r="D29" s="845">
        <v>12172.4</v>
      </c>
      <c r="E29" s="845">
        <v>12005.8</v>
      </c>
      <c r="F29" s="846">
        <v>3.4</v>
      </c>
      <c r="G29" s="846">
        <v>3.4</v>
      </c>
      <c r="H29" s="846">
        <v>3.3</v>
      </c>
      <c r="I29" s="847">
        <v>16.4</v>
      </c>
      <c r="J29" s="847">
        <v>-0.4</v>
      </c>
      <c r="K29" s="848">
        <v>-1.4</v>
      </c>
    </row>
    <row r="30" spans="1:11" s="849" customFormat="1" ht="15" customHeight="1">
      <c r="A30" s="174" t="s">
        <v>1042</v>
      </c>
      <c r="B30" s="175" t="s">
        <v>1082</v>
      </c>
      <c r="C30" s="845">
        <v>6164.2</v>
      </c>
      <c r="D30" s="845">
        <v>5770.4</v>
      </c>
      <c r="E30" s="845">
        <v>7864.9</v>
      </c>
      <c r="F30" s="846">
        <v>1.7</v>
      </c>
      <c r="G30" s="846">
        <v>1.6</v>
      </c>
      <c r="H30" s="846">
        <v>2.1</v>
      </c>
      <c r="I30" s="847">
        <v>35.7</v>
      </c>
      <c r="J30" s="847">
        <v>-6.4</v>
      </c>
      <c r="K30" s="848">
        <v>36.3</v>
      </c>
    </row>
    <row r="31" spans="1:11" s="849" customFormat="1" ht="15" customHeight="1">
      <c r="A31" s="172"/>
      <c r="B31" s="171" t="s">
        <v>1150</v>
      </c>
      <c r="C31" s="845">
        <v>344.9</v>
      </c>
      <c r="D31" s="845">
        <v>957.6</v>
      </c>
      <c r="E31" s="845">
        <v>1085</v>
      </c>
      <c r="F31" s="846">
        <v>0.1</v>
      </c>
      <c r="G31" s="846">
        <v>0.3</v>
      </c>
      <c r="H31" s="846">
        <v>0.3</v>
      </c>
      <c r="I31" s="847">
        <v>247.5</v>
      </c>
      <c r="J31" s="847">
        <v>177.7</v>
      </c>
      <c r="K31" s="848">
        <v>13.3</v>
      </c>
    </row>
    <row r="32" spans="1:11" s="849" customFormat="1" ht="15" customHeight="1">
      <c r="A32" s="172"/>
      <c r="B32" s="171" t="s">
        <v>1151</v>
      </c>
      <c r="C32" s="845">
        <v>5819.3</v>
      </c>
      <c r="D32" s="845">
        <v>4812.7</v>
      </c>
      <c r="E32" s="845">
        <v>6779.9</v>
      </c>
      <c r="F32" s="846">
        <v>1.6</v>
      </c>
      <c r="G32" s="846">
        <v>1.3</v>
      </c>
      <c r="H32" s="846">
        <v>1.8</v>
      </c>
      <c r="I32" s="847">
        <v>21.8</v>
      </c>
      <c r="J32" s="847">
        <v>-17.3</v>
      </c>
      <c r="K32" s="848">
        <v>40.9</v>
      </c>
    </row>
    <row r="33" spans="1:11" s="849" customFormat="1" ht="15" customHeight="1">
      <c r="A33" s="174" t="s">
        <v>1043</v>
      </c>
      <c r="B33" s="175" t="s">
        <v>1083</v>
      </c>
      <c r="C33" s="845">
        <v>40380.1</v>
      </c>
      <c r="D33" s="845">
        <v>39179.4</v>
      </c>
      <c r="E33" s="845">
        <v>38341</v>
      </c>
      <c r="F33" s="846">
        <v>11.3</v>
      </c>
      <c r="G33" s="846">
        <v>10.8</v>
      </c>
      <c r="H33" s="846">
        <v>10.4</v>
      </c>
      <c r="I33" s="847">
        <v>3.8</v>
      </c>
      <c r="J33" s="847">
        <v>-3</v>
      </c>
      <c r="K33" s="848">
        <v>-2.1</v>
      </c>
    </row>
    <row r="34" spans="1:11" s="849" customFormat="1" ht="15" customHeight="1">
      <c r="A34" s="172"/>
      <c r="B34" s="171" t="s">
        <v>1152</v>
      </c>
      <c r="C34" s="845">
        <v>2860.3</v>
      </c>
      <c r="D34" s="845">
        <v>2784.7</v>
      </c>
      <c r="E34" s="845">
        <v>2710.6</v>
      </c>
      <c r="F34" s="846">
        <v>0.8</v>
      </c>
      <c r="G34" s="846">
        <v>0.8</v>
      </c>
      <c r="H34" s="846">
        <v>0.7</v>
      </c>
      <c r="I34" s="847">
        <v>5.9</v>
      </c>
      <c r="J34" s="847">
        <v>-2.6</v>
      </c>
      <c r="K34" s="848">
        <v>-2.7</v>
      </c>
    </row>
    <row r="35" spans="1:11" s="849" customFormat="1" ht="15" customHeight="1">
      <c r="A35" s="172"/>
      <c r="B35" s="176" t="s">
        <v>1163</v>
      </c>
      <c r="C35" s="845">
        <v>16279.1</v>
      </c>
      <c r="D35" s="845">
        <v>14725.9</v>
      </c>
      <c r="E35" s="845">
        <v>13559.6</v>
      </c>
      <c r="F35" s="846">
        <v>4.5</v>
      </c>
      <c r="G35" s="846">
        <v>4.1</v>
      </c>
      <c r="H35" s="846">
        <v>3.7</v>
      </c>
      <c r="I35" s="847">
        <v>3.6</v>
      </c>
      <c r="J35" s="847">
        <v>-9.5</v>
      </c>
      <c r="K35" s="848">
        <v>-7.9</v>
      </c>
    </row>
    <row r="36" spans="1:11" s="849" customFormat="1" ht="15" customHeight="1">
      <c r="A36" s="177"/>
      <c r="B36" s="178" t="s">
        <v>1153</v>
      </c>
      <c r="C36" s="852">
        <v>21240.7</v>
      </c>
      <c r="D36" s="852">
        <v>21668.8</v>
      </c>
      <c r="E36" s="852">
        <v>22070.8</v>
      </c>
      <c r="F36" s="853">
        <v>5.9</v>
      </c>
      <c r="G36" s="853">
        <v>6</v>
      </c>
      <c r="H36" s="853">
        <v>6</v>
      </c>
      <c r="I36" s="854">
        <v>3.6</v>
      </c>
      <c r="J36" s="854">
        <v>2</v>
      </c>
      <c r="K36" s="855">
        <v>1.9</v>
      </c>
    </row>
    <row r="37" spans="1:11" s="181" customFormat="1" ht="22.5" customHeight="1">
      <c r="A37" s="179" t="s">
        <v>968</v>
      </c>
      <c r="B37" s="180"/>
      <c r="C37" s="856">
        <v>358079.2</v>
      </c>
      <c r="D37" s="856">
        <v>362900.9</v>
      </c>
      <c r="E37" s="856">
        <v>367630.3</v>
      </c>
      <c r="F37" s="857">
        <v>100</v>
      </c>
      <c r="G37" s="857">
        <v>100</v>
      </c>
      <c r="H37" s="857">
        <v>100</v>
      </c>
      <c r="I37" s="858">
        <v>0.7</v>
      </c>
      <c r="J37" s="858">
        <v>1.3</v>
      </c>
      <c r="K37" s="859">
        <v>1.3</v>
      </c>
    </row>
    <row r="38" spans="1:11" s="849" customFormat="1" ht="22.5" customHeight="1">
      <c r="A38" s="182" t="s">
        <v>1154</v>
      </c>
      <c r="B38" s="183"/>
      <c r="C38" s="860">
        <v>36787.8</v>
      </c>
      <c r="D38" s="860">
        <v>38004.5</v>
      </c>
      <c r="E38" s="860">
        <v>39391.2</v>
      </c>
      <c r="F38" s="861">
        <v>10.3</v>
      </c>
      <c r="G38" s="861">
        <v>10.5</v>
      </c>
      <c r="H38" s="861">
        <v>10.7</v>
      </c>
      <c r="I38" s="862">
        <v>-1.4</v>
      </c>
      <c r="J38" s="862">
        <v>3.3</v>
      </c>
      <c r="K38" s="863">
        <v>3.6</v>
      </c>
    </row>
    <row r="39" spans="1:11" s="849" customFormat="1" ht="22.5" customHeight="1">
      <c r="A39" s="177" t="s">
        <v>1164</v>
      </c>
      <c r="B39" s="184"/>
      <c r="C39" s="852">
        <v>394867</v>
      </c>
      <c r="D39" s="852">
        <v>400905.4</v>
      </c>
      <c r="E39" s="852">
        <v>407021.5</v>
      </c>
      <c r="F39" s="853">
        <v>110.3</v>
      </c>
      <c r="G39" s="853">
        <v>110.5</v>
      </c>
      <c r="H39" s="853">
        <v>110.7</v>
      </c>
      <c r="I39" s="854">
        <v>0.5</v>
      </c>
      <c r="J39" s="854">
        <v>1.5</v>
      </c>
      <c r="K39" s="855">
        <v>1.5</v>
      </c>
    </row>
    <row r="40" spans="1:11" s="849" customFormat="1" ht="22.5" customHeight="1">
      <c r="A40" s="172" t="s">
        <v>1165</v>
      </c>
      <c r="B40" s="185"/>
      <c r="C40" s="845">
        <v>-684.2</v>
      </c>
      <c r="D40" s="845">
        <v>-748.5</v>
      </c>
      <c r="E40" s="845">
        <v>-582.6</v>
      </c>
      <c r="F40" s="846">
        <v>-0.2</v>
      </c>
      <c r="G40" s="846">
        <v>-0.2</v>
      </c>
      <c r="H40" s="846">
        <v>-0.2</v>
      </c>
      <c r="I40" s="847">
        <v>19.6</v>
      </c>
      <c r="J40" s="847">
        <v>-9.4</v>
      </c>
      <c r="K40" s="848">
        <v>22.2</v>
      </c>
    </row>
    <row r="41" spans="1:11" s="849" customFormat="1" ht="15" customHeight="1">
      <c r="A41" s="186" t="s">
        <v>1041</v>
      </c>
      <c r="B41" s="185" t="s">
        <v>1166</v>
      </c>
      <c r="C41" s="845">
        <v>-12577.8</v>
      </c>
      <c r="D41" s="845">
        <v>-15351.8</v>
      </c>
      <c r="E41" s="845">
        <v>-17487.7</v>
      </c>
      <c r="F41" s="846">
        <v>-3.5</v>
      </c>
      <c r="G41" s="846">
        <v>-4.2</v>
      </c>
      <c r="H41" s="846">
        <v>-4.8</v>
      </c>
      <c r="I41" s="847">
        <v>-4.4</v>
      </c>
      <c r="J41" s="847">
        <v>-22.1</v>
      </c>
      <c r="K41" s="848">
        <v>-13.9</v>
      </c>
    </row>
    <row r="42" spans="1:11" s="849" customFormat="1" ht="15" customHeight="1">
      <c r="A42" s="186" t="s">
        <v>1042</v>
      </c>
      <c r="B42" s="185" t="s">
        <v>1167</v>
      </c>
      <c r="C42" s="845">
        <v>29135.2</v>
      </c>
      <c r="D42" s="845">
        <v>31009.4</v>
      </c>
      <c r="E42" s="845">
        <v>35741.4</v>
      </c>
      <c r="F42" s="846">
        <v>8.1</v>
      </c>
      <c r="G42" s="850">
        <v>8.5</v>
      </c>
      <c r="H42" s="850">
        <v>9.7</v>
      </c>
      <c r="I42" s="847">
        <v>-6.3</v>
      </c>
      <c r="J42" s="847">
        <v>6.4</v>
      </c>
      <c r="K42" s="848">
        <v>15.3</v>
      </c>
    </row>
    <row r="43" spans="1:11" s="849" customFormat="1" ht="15" customHeight="1">
      <c r="A43" s="186" t="s">
        <v>1043</v>
      </c>
      <c r="B43" s="185" t="s">
        <v>1155</v>
      </c>
      <c r="C43" s="845">
        <v>-23706.5</v>
      </c>
      <c r="D43" s="845">
        <v>-22774.3</v>
      </c>
      <c r="E43" s="845">
        <v>-24850.7</v>
      </c>
      <c r="F43" s="846">
        <v>-6.6</v>
      </c>
      <c r="G43" s="850">
        <v>-6.3</v>
      </c>
      <c r="H43" s="850">
        <v>-6.8</v>
      </c>
      <c r="I43" s="847">
        <v>8.6</v>
      </c>
      <c r="J43" s="847">
        <v>3.9</v>
      </c>
      <c r="K43" s="848">
        <v>-9.1</v>
      </c>
    </row>
    <row r="44" spans="1:11" s="849" customFormat="1" ht="15" customHeight="1">
      <c r="A44" s="186" t="s">
        <v>1044</v>
      </c>
      <c r="B44" s="185" t="s">
        <v>1078</v>
      </c>
      <c r="C44" s="845">
        <v>6464.8</v>
      </c>
      <c r="D44" s="845">
        <v>6368.3</v>
      </c>
      <c r="E44" s="845">
        <v>6014.4</v>
      </c>
      <c r="F44" s="846">
        <v>1.8</v>
      </c>
      <c r="G44" s="850">
        <v>1.8</v>
      </c>
      <c r="H44" s="850">
        <v>1.6</v>
      </c>
      <c r="I44" s="847">
        <v>6.8</v>
      </c>
      <c r="J44" s="847">
        <v>-1.5</v>
      </c>
      <c r="K44" s="848">
        <v>-5.6</v>
      </c>
    </row>
    <row r="45" spans="1:11" s="181" customFormat="1" ht="22.5" customHeight="1">
      <c r="A45" s="187" t="s">
        <v>1168</v>
      </c>
      <c r="B45" s="188"/>
      <c r="C45" s="864">
        <v>394182.8</v>
      </c>
      <c r="D45" s="864">
        <v>400156.9</v>
      </c>
      <c r="E45" s="864">
        <v>406438.9</v>
      </c>
      <c r="F45" s="865">
        <v>110.1</v>
      </c>
      <c r="G45" s="866">
        <v>110.3</v>
      </c>
      <c r="H45" s="866">
        <v>110.6</v>
      </c>
      <c r="I45" s="867">
        <v>0.5</v>
      </c>
      <c r="J45" s="867">
        <v>1.5</v>
      </c>
      <c r="K45" s="868">
        <v>1.6</v>
      </c>
    </row>
    <row r="46" spans="1:11" s="849" customFormat="1" ht="15" customHeight="1">
      <c r="A46" s="186" t="s">
        <v>1041</v>
      </c>
      <c r="B46" s="185" t="s">
        <v>1166</v>
      </c>
      <c r="C46" s="845">
        <v>40667.2</v>
      </c>
      <c r="D46" s="845">
        <v>41252.5</v>
      </c>
      <c r="E46" s="845">
        <v>38174.9</v>
      </c>
      <c r="F46" s="846">
        <v>11.4</v>
      </c>
      <c r="G46" s="850">
        <v>11.4</v>
      </c>
      <c r="H46" s="850">
        <v>10.4</v>
      </c>
      <c r="I46" s="847">
        <v>17.9</v>
      </c>
      <c r="J46" s="847">
        <v>1.4</v>
      </c>
      <c r="K46" s="848">
        <v>-7.5</v>
      </c>
    </row>
    <row r="47" spans="1:11" s="849" customFormat="1" ht="15" customHeight="1">
      <c r="A47" s="186" t="s">
        <v>1042</v>
      </c>
      <c r="B47" s="185" t="s">
        <v>1167</v>
      </c>
      <c r="C47" s="845">
        <v>59760.4</v>
      </c>
      <c r="D47" s="845">
        <v>64027.1</v>
      </c>
      <c r="E47" s="845">
        <v>71715</v>
      </c>
      <c r="F47" s="846">
        <v>16.7</v>
      </c>
      <c r="G47" s="846">
        <v>17.6</v>
      </c>
      <c r="H47" s="846">
        <v>19.5</v>
      </c>
      <c r="I47" s="847">
        <v>-3.5</v>
      </c>
      <c r="J47" s="847">
        <v>7.1</v>
      </c>
      <c r="K47" s="848">
        <v>12</v>
      </c>
    </row>
    <row r="48" spans="1:11" s="849" customFormat="1" ht="15" customHeight="1">
      <c r="A48" s="186" t="s">
        <v>1043</v>
      </c>
      <c r="B48" s="185" t="s">
        <v>1155</v>
      </c>
      <c r="C48" s="845">
        <v>287218</v>
      </c>
      <c r="D48" s="845">
        <v>288370.8</v>
      </c>
      <c r="E48" s="845">
        <v>290312.6</v>
      </c>
      <c r="F48" s="846">
        <v>80.2</v>
      </c>
      <c r="G48" s="846">
        <v>79.5</v>
      </c>
      <c r="H48" s="846">
        <v>79</v>
      </c>
      <c r="I48" s="847">
        <v>-0.9</v>
      </c>
      <c r="J48" s="847">
        <v>0.4</v>
      </c>
      <c r="K48" s="848">
        <v>0.7</v>
      </c>
    </row>
    <row r="49" spans="1:11" s="849" customFormat="1" ht="15" customHeight="1">
      <c r="A49" s="189" t="s">
        <v>1044</v>
      </c>
      <c r="B49" s="184" t="s">
        <v>1078</v>
      </c>
      <c r="C49" s="852">
        <v>6537.2</v>
      </c>
      <c r="D49" s="852">
        <v>6506.5</v>
      </c>
      <c r="E49" s="852">
        <v>6236.4</v>
      </c>
      <c r="F49" s="853">
        <v>1.8</v>
      </c>
      <c r="G49" s="853">
        <v>1.8</v>
      </c>
      <c r="H49" s="853">
        <v>1.7</v>
      </c>
      <c r="I49" s="854">
        <v>6.6</v>
      </c>
      <c r="J49" s="854">
        <v>-0.5</v>
      </c>
      <c r="K49" s="855">
        <v>-4.2</v>
      </c>
    </row>
    <row r="50" spans="1:11" s="849" customFormat="1" ht="25.5" customHeight="1" thickBot="1">
      <c r="A50" s="1094" t="s">
        <v>1169</v>
      </c>
      <c r="B50" s="1095"/>
      <c r="C50" s="869">
        <v>49274.7</v>
      </c>
      <c r="D50" s="869">
        <v>54012.9</v>
      </c>
      <c r="E50" s="869">
        <v>52862</v>
      </c>
      <c r="F50" s="870">
        <v>13.8</v>
      </c>
      <c r="G50" s="870">
        <v>14.9</v>
      </c>
      <c r="H50" s="870">
        <v>14.4</v>
      </c>
      <c r="I50" s="871">
        <v>12</v>
      </c>
      <c r="J50" s="871">
        <v>9.6</v>
      </c>
      <c r="K50" s="872">
        <v>-2.1</v>
      </c>
    </row>
    <row r="51" spans="1:11" s="190" customFormat="1" ht="15" customHeight="1">
      <c r="A51" s="163" t="s">
        <v>1170</v>
      </c>
      <c r="B51" s="163"/>
      <c r="C51" s="163"/>
      <c r="D51" s="163"/>
      <c r="E51" s="163"/>
      <c r="F51" s="163"/>
      <c r="G51" s="163"/>
      <c r="H51" s="163"/>
      <c r="I51" s="163"/>
      <c r="J51" s="163"/>
      <c r="K51" s="163"/>
    </row>
    <row r="52" spans="1:11" s="190" customFormat="1" ht="15" customHeight="1">
      <c r="A52" s="163" t="s">
        <v>1171</v>
      </c>
      <c r="B52" s="163"/>
      <c r="C52" s="163"/>
      <c r="D52" s="163"/>
      <c r="E52" s="163"/>
      <c r="F52" s="163"/>
      <c r="G52" s="163"/>
      <c r="H52" s="163"/>
      <c r="I52" s="163"/>
      <c r="J52" s="163"/>
      <c r="K52" s="163"/>
    </row>
    <row r="53" spans="1:11" s="190" customFormat="1" ht="15" customHeight="1">
      <c r="A53" s="163" t="s">
        <v>969</v>
      </c>
      <c r="B53" s="191"/>
      <c r="C53" s="163"/>
      <c r="D53" s="163"/>
      <c r="E53" s="163"/>
      <c r="F53" s="163"/>
      <c r="G53" s="163"/>
      <c r="H53" s="163"/>
      <c r="I53" s="163"/>
      <c r="J53" s="163"/>
      <c r="K53" s="163"/>
    </row>
  </sheetData>
  <mergeCells count="5">
    <mergeCell ref="I3:K3"/>
    <mergeCell ref="A50:B50"/>
    <mergeCell ref="A3:B4"/>
    <mergeCell ref="C3:E3"/>
    <mergeCell ref="F3:H3"/>
  </mergeCells>
  <printOptions/>
  <pageMargins left="0.38" right="0.19" top="1" bottom="1" header="0.512" footer="0.512"/>
  <pageSetup fitToHeight="1" fitToWidth="1" horizontalDpi="600" verticalDpi="600" orientation="portrait" paperSize="9" scale="83" r:id="rId1"/>
  <headerFooter alignWithMargins="0">
    <oddHeader>&amp;R&amp;D&amp;T</oddHeader>
  </headerFooter>
</worksheet>
</file>

<file path=xl/worksheets/sheet13.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00390625" defaultRowHeight="13.5"/>
  <cols>
    <col min="1" max="1" width="9.625" style="194" customWidth="1"/>
    <col min="2" max="9" width="10.625" style="194" customWidth="1"/>
    <col min="10" max="16384" width="9.00390625" style="194" customWidth="1"/>
  </cols>
  <sheetData>
    <row r="1" spans="1:9" ht="18" customHeight="1">
      <c r="A1" s="192" t="s">
        <v>94</v>
      </c>
      <c r="B1" s="193"/>
      <c r="C1" s="193"/>
      <c r="D1" s="193"/>
      <c r="E1" s="193"/>
      <c r="F1" s="193"/>
      <c r="G1" s="193"/>
      <c r="H1" s="193"/>
      <c r="I1" s="193"/>
    </row>
    <row r="2" spans="1:9" ht="1.5" customHeight="1">
      <c r="A2" s="192"/>
      <c r="B2" s="193"/>
      <c r="C2" s="193"/>
      <c r="D2" s="193"/>
      <c r="E2" s="193"/>
      <c r="F2" s="193"/>
      <c r="G2" s="193"/>
      <c r="H2" s="193"/>
      <c r="I2" s="193"/>
    </row>
    <row r="3" spans="1:9" ht="12" customHeight="1">
      <c r="A3" s="192"/>
      <c r="B3" s="193"/>
      <c r="C3" s="193"/>
      <c r="D3" s="1099" t="s">
        <v>1232</v>
      </c>
      <c r="E3" s="1100"/>
      <c r="F3" s="1100"/>
      <c r="G3" s="1100"/>
      <c r="H3" s="1100"/>
      <c r="I3" s="1101"/>
    </row>
    <row r="4" spans="1:9" ht="1.5" customHeight="1">
      <c r="A4" s="192"/>
      <c r="B4" s="193"/>
      <c r="C4" s="193"/>
      <c r="D4" s="193"/>
      <c r="E4" s="193"/>
      <c r="F4" s="193"/>
      <c r="G4" s="193"/>
      <c r="H4" s="193"/>
      <c r="I4" s="193"/>
    </row>
    <row r="5" spans="1:9" ht="15" customHeight="1" thickBot="1">
      <c r="A5" s="195" t="s">
        <v>970</v>
      </c>
      <c r="B5" s="193"/>
      <c r="I5" s="196" t="s">
        <v>1233</v>
      </c>
    </row>
    <row r="6" spans="1:9" s="195" customFormat="1" ht="15" customHeight="1" thickTop="1">
      <c r="A6" s="1102" t="s">
        <v>1234</v>
      </c>
      <c r="B6" s="1104" t="s">
        <v>971</v>
      </c>
      <c r="C6" s="1105"/>
      <c r="D6" s="1102"/>
      <c r="E6" s="1104" t="s">
        <v>972</v>
      </c>
      <c r="F6" s="1105"/>
      <c r="G6" s="1102"/>
      <c r="H6" s="1104" t="s">
        <v>973</v>
      </c>
      <c r="I6" s="1105"/>
    </row>
    <row r="7" spans="1:9" s="195" customFormat="1" ht="15" customHeight="1">
      <c r="A7" s="1103"/>
      <c r="B7" s="197" t="s">
        <v>974</v>
      </c>
      <c r="C7" s="197" t="s">
        <v>975</v>
      </c>
      <c r="D7" s="197" t="s">
        <v>976</v>
      </c>
      <c r="E7" s="197" t="s">
        <v>974</v>
      </c>
      <c r="F7" s="197" t="s">
        <v>975</v>
      </c>
      <c r="G7" s="197" t="s">
        <v>976</v>
      </c>
      <c r="H7" s="197" t="s">
        <v>975</v>
      </c>
      <c r="I7" s="198" t="s">
        <v>976</v>
      </c>
    </row>
    <row r="8" spans="1:9" s="200" customFormat="1" ht="15" customHeight="1">
      <c r="A8" s="199" t="s">
        <v>1172</v>
      </c>
      <c r="B8" s="873">
        <v>4043776</v>
      </c>
      <c r="C8" s="873">
        <v>4109612</v>
      </c>
      <c r="D8" s="873">
        <v>4115192</v>
      </c>
      <c r="E8" s="874">
        <v>100</v>
      </c>
      <c r="F8" s="874">
        <v>100</v>
      </c>
      <c r="G8" s="874">
        <v>100</v>
      </c>
      <c r="H8" s="874">
        <v>1.6</v>
      </c>
      <c r="I8" s="875">
        <v>0.1</v>
      </c>
    </row>
    <row r="9" spans="1:9" s="200" customFormat="1" ht="22.5" customHeight="1">
      <c r="A9" s="199" t="s">
        <v>1173</v>
      </c>
      <c r="B9" s="873">
        <v>1988476</v>
      </c>
      <c r="C9" s="873">
        <v>2016235</v>
      </c>
      <c r="D9" s="873">
        <v>2004933</v>
      </c>
      <c r="E9" s="874">
        <v>49.2</v>
      </c>
      <c r="F9" s="874">
        <v>49.1</v>
      </c>
      <c r="G9" s="874">
        <v>48.7</v>
      </c>
      <c r="H9" s="874">
        <v>1.4</v>
      </c>
      <c r="I9" s="875">
        <v>-0.6</v>
      </c>
    </row>
    <row r="10" spans="1:9" s="200" customFormat="1" ht="15" customHeight="1">
      <c r="A10" s="201" t="s">
        <v>1174</v>
      </c>
      <c r="B10" s="876">
        <v>264309</v>
      </c>
      <c r="C10" s="876">
        <v>257646</v>
      </c>
      <c r="D10" s="876">
        <v>262409</v>
      </c>
      <c r="E10" s="877">
        <v>6.5</v>
      </c>
      <c r="F10" s="877">
        <v>6.3</v>
      </c>
      <c r="G10" s="877">
        <v>6.4</v>
      </c>
      <c r="H10" s="877">
        <v>-2.5</v>
      </c>
      <c r="I10" s="878">
        <v>1.8</v>
      </c>
    </row>
    <row r="11" spans="1:9" s="200" customFormat="1" ht="15" customHeight="1">
      <c r="A11" s="201" t="s">
        <v>1175</v>
      </c>
      <c r="B11" s="876">
        <v>783069</v>
      </c>
      <c r="C11" s="876">
        <v>803532</v>
      </c>
      <c r="D11" s="876">
        <v>830382</v>
      </c>
      <c r="E11" s="877">
        <v>19.4</v>
      </c>
      <c r="F11" s="877">
        <v>19.6</v>
      </c>
      <c r="G11" s="877">
        <v>20.2</v>
      </c>
      <c r="H11" s="877">
        <v>2.6</v>
      </c>
      <c r="I11" s="878">
        <v>3.3</v>
      </c>
    </row>
    <row r="12" spans="1:9" s="200" customFormat="1" ht="15" customHeight="1">
      <c r="A12" s="202" t="s">
        <v>1176</v>
      </c>
      <c r="B12" s="879">
        <v>1007908</v>
      </c>
      <c r="C12" s="879">
        <v>1032200</v>
      </c>
      <c r="D12" s="879">
        <v>1017483</v>
      </c>
      <c r="E12" s="880">
        <v>24.9</v>
      </c>
      <c r="F12" s="880">
        <v>25.1</v>
      </c>
      <c r="G12" s="880">
        <v>24.7</v>
      </c>
      <c r="H12" s="880">
        <v>2.4</v>
      </c>
      <c r="I12" s="881">
        <v>-1.4</v>
      </c>
    </row>
    <row r="13" spans="1:9" s="204" customFormat="1" ht="22.5" customHeight="1">
      <c r="A13" s="203" t="s">
        <v>1177</v>
      </c>
      <c r="B13" s="882">
        <v>971647</v>
      </c>
      <c r="C13" s="882">
        <v>973831</v>
      </c>
      <c r="D13" s="882">
        <v>967225</v>
      </c>
      <c r="E13" s="883">
        <v>24</v>
      </c>
      <c r="F13" s="883">
        <v>23.7</v>
      </c>
      <c r="G13" s="883">
        <v>23.5</v>
      </c>
      <c r="H13" s="883">
        <v>0.2</v>
      </c>
      <c r="I13" s="884">
        <v>-0.7</v>
      </c>
    </row>
    <row r="14" spans="1:9" s="204" customFormat="1" ht="15" customHeight="1">
      <c r="A14" s="203" t="s">
        <v>1178</v>
      </c>
      <c r="B14" s="882">
        <v>147179</v>
      </c>
      <c r="C14" s="882">
        <v>155136</v>
      </c>
      <c r="D14" s="882">
        <v>153751</v>
      </c>
      <c r="E14" s="883">
        <v>3.6</v>
      </c>
      <c r="F14" s="883">
        <v>3.8</v>
      </c>
      <c r="G14" s="883">
        <v>3.7</v>
      </c>
      <c r="H14" s="883">
        <v>5.4</v>
      </c>
      <c r="I14" s="884">
        <v>-0.9</v>
      </c>
    </row>
    <row r="15" spans="1:9" s="204" customFormat="1" ht="15" customHeight="1">
      <c r="A15" s="203" t="s">
        <v>1179</v>
      </c>
      <c r="B15" s="882">
        <v>98214</v>
      </c>
      <c r="C15" s="882">
        <v>97491</v>
      </c>
      <c r="D15" s="882">
        <v>97347</v>
      </c>
      <c r="E15" s="883">
        <v>2.4</v>
      </c>
      <c r="F15" s="883">
        <v>2.4</v>
      </c>
      <c r="G15" s="883">
        <v>2.4</v>
      </c>
      <c r="H15" s="883">
        <v>-0.7</v>
      </c>
      <c r="I15" s="884">
        <v>-0.1</v>
      </c>
    </row>
    <row r="16" spans="1:9" s="204" customFormat="1" ht="15" customHeight="1">
      <c r="A16" s="203" t="s">
        <v>1180</v>
      </c>
      <c r="B16" s="882">
        <v>78800</v>
      </c>
      <c r="C16" s="882">
        <v>76919</v>
      </c>
      <c r="D16" s="882">
        <v>77274</v>
      </c>
      <c r="E16" s="883">
        <v>1.9</v>
      </c>
      <c r="F16" s="883">
        <v>1.9</v>
      </c>
      <c r="G16" s="883">
        <v>1.9</v>
      </c>
      <c r="H16" s="883">
        <v>-2.4</v>
      </c>
      <c r="I16" s="884">
        <v>0.5</v>
      </c>
    </row>
    <row r="17" spans="1:9" s="204" customFormat="1" ht="15" customHeight="1">
      <c r="A17" s="203" t="s">
        <v>1181</v>
      </c>
      <c r="B17" s="882">
        <v>212838</v>
      </c>
      <c r="C17" s="882">
        <v>223848</v>
      </c>
      <c r="D17" s="882">
        <v>222863</v>
      </c>
      <c r="E17" s="883">
        <v>5.3</v>
      </c>
      <c r="F17" s="883">
        <v>5.4</v>
      </c>
      <c r="G17" s="883">
        <v>5.4</v>
      </c>
      <c r="H17" s="883">
        <v>5.2</v>
      </c>
      <c r="I17" s="884">
        <v>-0.4</v>
      </c>
    </row>
    <row r="18" spans="1:9" s="204" customFormat="1" ht="15" customHeight="1">
      <c r="A18" s="203" t="s">
        <v>1182</v>
      </c>
      <c r="B18" s="882">
        <v>237069</v>
      </c>
      <c r="C18" s="882">
        <v>246657</v>
      </c>
      <c r="D18" s="882">
        <v>248405</v>
      </c>
      <c r="E18" s="883">
        <v>5.9</v>
      </c>
      <c r="F18" s="883">
        <v>6</v>
      </c>
      <c r="G18" s="883">
        <v>6</v>
      </c>
      <c r="H18" s="883">
        <v>4</v>
      </c>
      <c r="I18" s="884">
        <v>0.7</v>
      </c>
    </row>
    <row r="19" spans="1:9" s="204" customFormat="1" ht="15" customHeight="1">
      <c r="A19" s="203" t="s">
        <v>1183</v>
      </c>
      <c r="B19" s="882">
        <v>58398</v>
      </c>
      <c r="C19" s="882">
        <v>59378</v>
      </c>
      <c r="D19" s="882">
        <v>57592</v>
      </c>
      <c r="E19" s="883">
        <v>1.4</v>
      </c>
      <c r="F19" s="883">
        <v>1.4</v>
      </c>
      <c r="G19" s="883">
        <v>1.4</v>
      </c>
      <c r="H19" s="883">
        <v>1.7</v>
      </c>
      <c r="I19" s="884">
        <v>-3</v>
      </c>
    </row>
    <row r="20" spans="1:9" s="204" customFormat="1" ht="15" customHeight="1">
      <c r="A20" s="203" t="s">
        <v>1184</v>
      </c>
      <c r="B20" s="882">
        <v>25162</v>
      </c>
      <c r="C20" s="882">
        <v>24539</v>
      </c>
      <c r="D20" s="882">
        <v>23598</v>
      </c>
      <c r="E20" s="883">
        <v>0.6</v>
      </c>
      <c r="F20" s="883">
        <v>0.6</v>
      </c>
      <c r="G20" s="883">
        <v>0.6</v>
      </c>
      <c r="H20" s="883">
        <v>-2.5</v>
      </c>
      <c r="I20" s="884">
        <v>-3.8</v>
      </c>
    </row>
    <row r="21" spans="1:9" s="204" customFormat="1" ht="15" customHeight="1">
      <c r="A21" s="203" t="s">
        <v>1185</v>
      </c>
      <c r="B21" s="882">
        <v>22164</v>
      </c>
      <c r="C21" s="882">
        <v>20925</v>
      </c>
      <c r="D21" s="882">
        <v>21256</v>
      </c>
      <c r="E21" s="883">
        <v>0.5</v>
      </c>
      <c r="F21" s="883">
        <v>0.5</v>
      </c>
      <c r="G21" s="883">
        <v>0.5</v>
      </c>
      <c r="H21" s="883">
        <v>-5.6</v>
      </c>
      <c r="I21" s="884">
        <v>1.6</v>
      </c>
    </row>
    <row r="22" spans="1:9" s="204" customFormat="1" ht="15" customHeight="1">
      <c r="A22" s="203" t="s">
        <v>1186</v>
      </c>
      <c r="B22" s="882">
        <v>54828</v>
      </c>
      <c r="C22" s="882">
        <v>57306</v>
      </c>
      <c r="D22" s="882">
        <v>54597</v>
      </c>
      <c r="E22" s="883">
        <v>1.4</v>
      </c>
      <c r="F22" s="883">
        <v>1.4</v>
      </c>
      <c r="G22" s="883">
        <v>1.3</v>
      </c>
      <c r="H22" s="883">
        <v>4.5</v>
      </c>
      <c r="I22" s="884">
        <v>-4.7</v>
      </c>
    </row>
    <row r="23" spans="1:9" s="204" customFormat="1" ht="15" customHeight="1">
      <c r="A23" s="203" t="s">
        <v>1187</v>
      </c>
      <c r="B23" s="882">
        <v>19456</v>
      </c>
      <c r="C23" s="882">
        <v>18135</v>
      </c>
      <c r="D23" s="882">
        <v>18458</v>
      </c>
      <c r="E23" s="883">
        <v>0.5</v>
      </c>
      <c r="F23" s="883">
        <v>0.4</v>
      </c>
      <c r="G23" s="883">
        <v>0.4</v>
      </c>
      <c r="H23" s="883">
        <v>-6.8</v>
      </c>
      <c r="I23" s="884">
        <v>1.8</v>
      </c>
    </row>
    <row r="24" spans="1:9" s="204" customFormat="1" ht="15" customHeight="1">
      <c r="A24" s="203" t="s">
        <v>1188</v>
      </c>
      <c r="B24" s="882">
        <v>18758</v>
      </c>
      <c r="C24" s="882">
        <v>18675</v>
      </c>
      <c r="D24" s="882">
        <v>19390</v>
      </c>
      <c r="E24" s="883">
        <v>0.5</v>
      </c>
      <c r="F24" s="883">
        <v>0.5</v>
      </c>
      <c r="G24" s="883">
        <v>0.5</v>
      </c>
      <c r="H24" s="883">
        <v>-0.4</v>
      </c>
      <c r="I24" s="884">
        <v>3.8</v>
      </c>
    </row>
    <row r="25" spans="1:9" s="204" customFormat="1" ht="15" customHeight="1">
      <c r="A25" s="203" t="s">
        <v>1189</v>
      </c>
      <c r="B25" s="882">
        <v>22694</v>
      </c>
      <c r="C25" s="882">
        <v>22801</v>
      </c>
      <c r="D25" s="882">
        <v>23008</v>
      </c>
      <c r="E25" s="883">
        <v>0.6</v>
      </c>
      <c r="F25" s="883">
        <v>0.6</v>
      </c>
      <c r="G25" s="883">
        <v>0.6</v>
      </c>
      <c r="H25" s="883">
        <v>0.5</v>
      </c>
      <c r="I25" s="884">
        <v>0.9</v>
      </c>
    </row>
    <row r="26" spans="1:9" s="204" customFormat="1" ht="15" customHeight="1">
      <c r="A26" s="203" t="s">
        <v>1190</v>
      </c>
      <c r="B26" s="882">
        <v>21269</v>
      </c>
      <c r="C26" s="882">
        <v>20594</v>
      </c>
      <c r="D26" s="882">
        <v>20169</v>
      </c>
      <c r="E26" s="883">
        <v>0.5</v>
      </c>
      <c r="F26" s="883">
        <v>0.5</v>
      </c>
      <c r="G26" s="883">
        <v>0.5</v>
      </c>
      <c r="H26" s="883">
        <v>-3.2</v>
      </c>
      <c r="I26" s="884">
        <v>-2.1</v>
      </c>
    </row>
    <row r="27" spans="1:9" s="204" customFormat="1" ht="22.5" customHeight="1">
      <c r="A27" s="205" t="s">
        <v>1191</v>
      </c>
      <c r="B27" s="885">
        <v>154684</v>
      </c>
      <c r="C27" s="885">
        <v>148941</v>
      </c>
      <c r="D27" s="885">
        <v>154626</v>
      </c>
      <c r="E27" s="886">
        <v>3.8</v>
      </c>
      <c r="F27" s="886">
        <v>3.6</v>
      </c>
      <c r="G27" s="886">
        <v>3.8</v>
      </c>
      <c r="H27" s="886">
        <v>-3.7</v>
      </c>
      <c r="I27" s="887">
        <v>3.8</v>
      </c>
    </row>
    <row r="28" spans="1:9" s="204" customFormat="1" ht="15" customHeight="1">
      <c r="A28" s="203" t="s">
        <v>1192</v>
      </c>
      <c r="B28" s="882">
        <v>14299</v>
      </c>
      <c r="C28" s="882">
        <v>14006</v>
      </c>
      <c r="D28" s="882">
        <v>13825</v>
      </c>
      <c r="E28" s="883">
        <v>0.4</v>
      </c>
      <c r="F28" s="883">
        <v>0.3</v>
      </c>
      <c r="G28" s="883">
        <v>0.3</v>
      </c>
      <c r="H28" s="883">
        <v>-2</v>
      </c>
      <c r="I28" s="884">
        <v>-1.3</v>
      </c>
    </row>
    <row r="29" spans="1:9" s="204" customFormat="1" ht="15" customHeight="1">
      <c r="A29" s="203" t="s">
        <v>1193</v>
      </c>
      <c r="B29" s="882">
        <v>25897</v>
      </c>
      <c r="C29" s="882">
        <v>25681</v>
      </c>
      <c r="D29" s="882">
        <v>25601</v>
      </c>
      <c r="E29" s="883">
        <v>0.6</v>
      </c>
      <c r="F29" s="883">
        <v>0.6</v>
      </c>
      <c r="G29" s="883">
        <v>0.6</v>
      </c>
      <c r="H29" s="883">
        <v>-0.8</v>
      </c>
      <c r="I29" s="884">
        <v>-0.3</v>
      </c>
    </row>
    <row r="30" spans="1:9" s="204" customFormat="1" ht="15" customHeight="1">
      <c r="A30" s="203" t="s">
        <v>1194</v>
      </c>
      <c r="B30" s="882">
        <v>13556</v>
      </c>
      <c r="C30" s="882">
        <v>13291</v>
      </c>
      <c r="D30" s="882">
        <v>13559</v>
      </c>
      <c r="E30" s="883">
        <v>0.3</v>
      </c>
      <c r="F30" s="883">
        <v>0.3</v>
      </c>
      <c r="G30" s="883">
        <v>0.3</v>
      </c>
      <c r="H30" s="883">
        <v>-2</v>
      </c>
      <c r="I30" s="884">
        <v>2</v>
      </c>
    </row>
    <row r="31" spans="1:9" s="204" customFormat="1" ht="15" customHeight="1">
      <c r="A31" s="203" t="s">
        <v>1195</v>
      </c>
      <c r="B31" s="882">
        <v>21636</v>
      </c>
      <c r="C31" s="882">
        <v>21621</v>
      </c>
      <c r="D31" s="882">
        <v>21196</v>
      </c>
      <c r="E31" s="883">
        <v>0.5</v>
      </c>
      <c r="F31" s="883">
        <v>0.5</v>
      </c>
      <c r="G31" s="883">
        <v>0.5</v>
      </c>
      <c r="H31" s="883">
        <v>-0.1</v>
      </c>
      <c r="I31" s="884">
        <v>-2</v>
      </c>
    </row>
    <row r="32" spans="1:9" s="204" customFormat="1" ht="15" customHeight="1">
      <c r="A32" s="203" t="s">
        <v>1196</v>
      </c>
      <c r="B32" s="882">
        <v>10170</v>
      </c>
      <c r="C32" s="882">
        <v>10328</v>
      </c>
      <c r="D32" s="882">
        <v>10570</v>
      </c>
      <c r="E32" s="883">
        <v>0.3</v>
      </c>
      <c r="F32" s="883">
        <v>0.3</v>
      </c>
      <c r="G32" s="883">
        <v>0.3</v>
      </c>
      <c r="H32" s="883">
        <v>1.6</v>
      </c>
      <c r="I32" s="884">
        <v>2.3</v>
      </c>
    </row>
    <row r="33" spans="1:9" s="204" customFormat="1" ht="15" customHeight="1">
      <c r="A33" s="203" t="s">
        <v>1197</v>
      </c>
      <c r="B33" s="882">
        <v>12410</v>
      </c>
      <c r="C33" s="882">
        <v>12834</v>
      </c>
      <c r="D33" s="882">
        <v>11996</v>
      </c>
      <c r="E33" s="883">
        <v>0.3</v>
      </c>
      <c r="F33" s="883">
        <v>0.3</v>
      </c>
      <c r="G33" s="883">
        <v>0.3</v>
      </c>
      <c r="H33" s="883">
        <v>3.4</v>
      </c>
      <c r="I33" s="884">
        <v>-6.5</v>
      </c>
    </row>
    <row r="34" spans="1:9" s="204" customFormat="1" ht="15" customHeight="1">
      <c r="A34" s="206" t="s">
        <v>1198</v>
      </c>
      <c r="B34" s="888">
        <v>11657</v>
      </c>
      <c r="C34" s="888">
        <v>10944</v>
      </c>
      <c r="D34" s="888">
        <v>11036</v>
      </c>
      <c r="E34" s="889">
        <v>0.3</v>
      </c>
      <c r="F34" s="889">
        <v>0.3</v>
      </c>
      <c r="G34" s="889">
        <v>0.3</v>
      </c>
      <c r="H34" s="889">
        <v>-6.1</v>
      </c>
      <c r="I34" s="890">
        <v>0.8</v>
      </c>
    </row>
    <row r="35" spans="1:9" s="204" customFormat="1" ht="22.5" customHeight="1">
      <c r="A35" s="203" t="s">
        <v>1199</v>
      </c>
      <c r="B35" s="882">
        <v>365123</v>
      </c>
      <c r="C35" s="882">
        <v>391456</v>
      </c>
      <c r="D35" s="882">
        <v>424094</v>
      </c>
      <c r="E35" s="883">
        <v>9</v>
      </c>
      <c r="F35" s="883">
        <v>9.5</v>
      </c>
      <c r="G35" s="883">
        <v>10.3</v>
      </c>
      <c r="H35" s="883">
        <v>7.2</v>
      </c>
      <c r="I35" s="884">
        <v>8.3</v>
      </c>
    </row>
    <row r="36" spans="1:9" s="204" customFormat="1" ht="15" customHeight="1">
      <c r="A36" s="203" t="s">
        <v>1200</v>
      </c>
      <c r="B36" s="882">
        <v>98793</v>
      </c>
      <c r="C36" s="882">
        <v>97771</v>
      </c>
      <c r="D36" s="882">
        <v>95351</v>
      </c>
      <c r="E36" s="883">
        <v>2.4</v>
      </c>
      <c r="F36" s="883">
        <v>2.4</v>
      </c>
      <c r="G36" s="883">
        <v>2.3</v>
      </c>
      <c r="H36" s="883">
        <v>-1</v>
      </c>
      <c r="I36" s="884">
        <v>-2.5</v>
      </c>
    </row>
    <row r="37" spans="1:9" s="204" customFormat="1" ht="15" customHeight="1">
      <c r="A37" s="203" t="s">
        <v>1201</v>
      </c>
      <c r="B37" s="882">
        <v>99320</v>
      </c>
      <c r="C37" s="882">
        <v>98329</v>
      </c>
      <c r="D37" s="882">
        <v>99437</v>
      </c>
      <c r="E37" s="883">
        <v>2.5</v>
      </c>
      <c r="F37" s="883">
        <v>2.4</v>
      </c>
      <c r="G37" s="883">
        <v>2.4</v>
      </c>
      <c r="H37" s="883">
        <v>-1</v>
      </c>
      <c r="I37" s="884">
        <v>1.1</v>
      </c>
    </row>
    <row r="38" spans="1:9" s="204" customFormat="1" ht="15" customHeight="1">
      <c r="A38" s="203" t="s">
        <v>1202</v>
      </c>
      <c r="B38" s="882">
        <v>81563</v>
      </c>
      <c r="C38" s="882">
        <v>75847</v>
      </c>
      <c r="D38" s="882">
        <v>72184</v>
      </c>
      <c r="E38" s="883">
        <v>2</v>
      </c>
      <c r="F38" s="883">
        <v>1.8</v>
      </c>
      <c r="G38" s="883">
        <v>1.8</v>
      </c>
      <c r="H38" s="883">
        <v>-7</v>
      </c>
      <c r="I38" s="884">
        <v>-4.8</v>
      </c>
    </row>
    <row r="39" spans="1:9" s="204" customFormat="1" ht="15" customHeight="1">
      <c r="A39" s="203" t="s">
        <v>1203</v>
      </c>
      <c r="B39" s="882">
        <v>46970</v>
      </c>
      <c r="C39" s="882">
        <v>48165</v>
      </c>
      <c r="D39" s="882">
        <v>48967</v>
      </c>
      <c r="E39" s="883">
        <v>1.2</v>
      </c>
      <c r="F39" s="883">
        <v>1.2</v>
      </c>
      <c r="G39" s="883">
        <v>1.2</v>
      </c>
      <c r="H39" s="883">
        <v>2.5</v>
      </c>
      <c r="I39" s="884">
        <v>1.7</v>
      </c>
    </row>
    <row r="40" spans="1:9" s="204" customFormat="1" ht="15" customHeight="1">
      <c r="A40" s="203" t="s">
        <v>1204</v>
      </c>
      <c r="B40" s="882">
        <v>32803</v>
      </c>
      <c r="C40" s="882">
        <v>33409</v>
      </c>
      <c r="D40" s="882">
        <v>32668</v>
      </c>
      <c r="E40" s="883">
        <v>0.8</v>
      </c>
      <c r="F40" s="883">
        <v>0.8</v>
      </c>
      <c r="G40" s="883">
        <v>0.8</v>
      </c>
      <c r="H40" s="883">
        <v>1.8</v>
      </c>
      <c r="I40" s="884">
        <v>-2.2</v>
      </c>
    </row>
    <row r="41" spans="1:9" s="204" customFormat="1" ht="15" customHeight="1">
      <c r="A41" s="203" t="s">
        <v>1205</v>
      </c>
      <c r="B41" s="882">
        <v>35706</v>
      </c>
      <c r="C41" s="882">
        <v>35413</v>
      </c>
      <c r="D41" s="882">
        <v>34459</v>
      </c>
      <c r="E41" s="883">
        <v>0.9</v>
      </c>
      <c r="F41" s="883">
        <v>0.9</v>
      </c>
      <c r="G41" s="883">
        <v>0.8</v>
      </c>
      <c r="H41" s="883">
        <v>-0.8</v>
      </c>
      <c r="I41" s="884">
        <v>-2.7</v>
      </c>
    </row>
    <row r="42" spans="1:9" s="204" customFormat="1" ht="15" customHeight="1">
      <c r="A42" s="203" t="s">
        <v>1206</v>
      </c>
      <c r="B42" s="882">
        <v>22791</v>
      </c>
      <c r="C42" s="882">
        <v>23142</v>
      </c>
      <c r="D42" s="882">
        <v>23222</v>
      </c>
      <c r="E42" s="883">
        <v>0.6</v>
      </c>
      <c r="F42" s="883">
        <v>0.6</v>
      </c>
      <c r="G42" s="883">
        <v>0.6</v>
      </c>
      <c r="H42" s="883">
        <v>1.5</v>
      </c>
      <c r="I42" s="884">
        <v>0.3</v>
      </c>
    </row>
    <row r="43" spans="1:9" s="204" customFormat="1" ht="22.5" customHeight="1">
      <c r="A43" s="205" t="s">
        <v>1207</v>
      </c>
      <c r="B43" s="885">
        <v>447990</v>
      </c>
      <c r="C43" s="885">
        <v>459686</v>
      </c>
      <c r="D43" s="885">
        <v>462512</v>
      </c>
      <c r="E43" s="886">
        <v>11.1</v>
      </c>
      <c r="F43" s="886">
        <v>11.2</v>
      </c>
      <c r="G43" s="886">
        <v>11.2</v>
      </c>
      <c r="H43" s="886">
        <v>2.6</v>
      </c>
      <c r="I43" s="887">
        <v>0.6</v>
      </c>
    </row>
    <row r="44" spans="1:9" s="204" customFormat="1" ht="15" customHeight="1">
      <c r="A44" s="203" t="s">
        <v>1208</v>
      </c>
      <c r="B44" s="882">
        <v>433241</v>
      </c>
      <c r="C44" s="882">
        <v>446776</v>
      </c>
      <c r="D44" s="882">
        <v>425003</v>
      </c>
      <c r="E44" s="883">
        <v>10.7</v>
      </c>
      <c r="F44" s="883">
        <v>10.9</v>
      </c>
      <c r="G44" s="883">
        <v>10.3</v>
      </c>
      <c r="H44" s="883">
        <v>3.1</v>
      </c>
      <c r="I44" s="884">
        <v>-4.9</v>
      </c>
    </row>
    <row r="45" spans="1:9" s="204" customFormat="1" ht="15" customHeight="1">
      <c r="A45" s="203" t="s">
        <v>1235</v>
      </c>
      <c r="B45" s="882">
        <v>35224</v>
      </c>
      <c r="C45" s="882">
        <v>35572</v>
      </c>
      <c r="D45" s="882">
        <v>40173</v>
      </c>
      <c r="E45" s="883">
        <v>0.9</v>
      </c>
      <c r="F45" s="883">
        <v>0.9</v>
      </c>
      <c r="G45" s="883">
        <v>1</v>
      </c>
      <c r="H45" s="883">
        <v>1</v>
      </c>
      <c r="I45" s="884">
        <v>12.9</v>
      </c>
    </row>
    <row r="46" spans="1:9" s="204" customFormat="1" ht="15" customHeight="1">
      <c r="A46" s="203" t="s">
        <v>1236</v>
      </c>
      <c r="B46" s="882">
        <v>56946</v>
      </c>
      <c r="C46" s="882">
        <v>56528</v>
      </c>
      <c r="D46" s="882">
        <v>55358</v>
      </c>
      <c r="E46" s="883">
        <v>1.4</v>
      </c>
      <c r="F46" s="883">
        <v>1.4</v>
      </c>
      <c r="G46" s="883">
        <v>1.3</v>
      </c>
      <c r="H46" s="883">
        <v>-0.7</v>
      </c>
      <c r="I46" s="884">
        <v>-2.1</v>
      </c>
    </row>
    <row r="47" spans="1:9" s="204" customFormat="1" ht="15" customHeight="1" thickBot="1">
      <c r="A47" s="203" t="s">
        <v>1237</v>
      </c>
      <c r="B47" s="882">
        <v>34507</v>
      </c>
      <c r="C47" s="882">
        <v>33638</v>
      </c>
      <c r="D47" s="882">
        <v>34437</v>
      </c>
      <c r="E47" s="883">
        <v>0.9</v>
      </c>
      <c r="F47" s="883">
        <v>0.8</v>
      </c>
      <c r="G47" s="883">
        <v>0.8</v>
      </c>
      <c r="H47" s="883">
        <v>-2.5</v>
      </c>
      <c r="I47" s="884">
        <v>2.4</v>
      </c>
    </row>
    <row r="48" spans="1:9" s="204" customFormat="1" ht="15" customHeight="1">
      <c r="A48" s="207" t="s">
        <v>977</v>
      </c>
      <c r="B48" s="207"/>
      <c r="C48" s="207"/>
      <c r="D48" s="207"/>
      <c r="E48" s="207"/>
      <c r="F48" s="207"/>
      <c r="G48" s="207"/>
      <c r="H48" s="207"/>
      <c r="I48" s="207"/>
    </row>
  </sheetData>
  <mergeCells count="5">
    <mergeCell ref="D3:I3"/>
    <mergeCell ref="A6:A7"/>
    <mergeCell ref="B6:D6"/>
    <mergeCell ref="E6:G6"/>
    <mergeCell ref="H6:I6"/>
  </mergeCells>
  <printOptions/>
  <pageMargins left="0.7086614173228347" right="0.07874015748031496" top="0.5905511811023623" bottom="0.1968503937007874" header="0.31496062992125984" footer="0.5118110236220472"/>
  <pageSetup horizontalDpi="600" verticalDpi="600" orientation="portrait" paperSize="9" r:id="rId1"/>
  <headerFooter alignWithMargins="0">
    <oddHeader>&amp;R&amp;D&amp;T</oddHeader>
  </headerFooter>
</worksheet>
</file>

<file path=xl/worksheets/sheet14.xml><?xml version="1.0" encoding="utf-8"?>
<worksheet xmlns="http://schemas.openxmlformats.org/spreadsheetml/2006/main" xmlns:r="http://schemas.openxmlformats.org/officeDocument/2006/relationships">
  <dimension ref="A3:V49"/>
  <sheetViews>
    <sheetView workbookViewId="0" topLeftCell="A1">
      <selection activeCell="A1" sqref="A1"/>
    </sheetView>
  </sheetViews>
  <sheetFormatPr defaultColWidth="9.00390625" defaultRowHeight="13.5"/>
  <cols>
    <col min="1" max="1" width="8.625" style="208" customWidth="1"/>
    <col min="2" max="2" width="9.125" style="195" customWidth="1"/>
    <col min="3" max="3" width="7.625" style="195" customWidth="1"/>
    <col min="4" max="4" width="8.375" style="195" customWidth="1"/>
    <col min="5" max="5" width="7.125" style="195" customWidth="1"/>
    <col min="6" max="6" width="7.625" style="195" customWidth="1"/>
    <col min="7" max="7" width="7.75390625" style="195" customWidth="1"/>
    <col min="8" max="9" width="8.125" style="195" customWidth="1"/>
    <col min="10" max="10" width="8.625" style="195" customWidth="1"/>
    <col min="11" max="12" width="8.125" style="195" customWidth="1"/>
    <col min="13" max="15" width="8.625" style="195" customWidth="1"/>
    <col min="16" max="16" width="10.625" style="195" customWidth="1"/>
    <col min="17" max="17" width="12.625" style="195" customWidth="1"/>
    <col min="18" max="18" width="10.625" style="195" customWidth="1"/>
    <col min="19" max="19" width="8.625" style="195" customWidth="1"/>
    <col min="20" max="20" width="9.125" style="195" customWidth="1"/>
    <col min="21" max="21" width="8.625" style="195" customWidth="1"/>
    <col min="22" max="22" width="10.625" style="195" customWidth="1"/>
    <col min="23" max="16384" width="9.00390625" style="195" customWidth="1"/>
  </cols>
  <sheetData>
    <row r="1" ht="18" customHeight="1"/>
    <row r="2" ht="1.5" customHeight="1"/>
    <row r="3" spans="17:22" ht="12" customHeight="1">
      <c r="Q3" s="1099" t="s">
        <v>1232</v>
      </c>
      <c r="R3" s="1100"/>
      <c r="S3" s="1100"/>
      <c r="T3" s="1100"/>
      <c r="U3" s="1100"/>
      <c r="V3" s="1101"/>
    </row>
    <row r="4" ht="1.5" customHeight="1"/>
    <row r="5" spans="1:22" ht="15" customHeight="1" thickBot="1">
      <c r="A5" s="209" t="s">
        <v>978</v>
      </c>
      <c r="B5" s="208"/>
      <c r="V5" s="196" t="s">
        <v>979</v>
      </c>
    </row>
    <row r="6" spans="1:22" ht="15" customHeight="1" thickTop="1">
      <c r="A6" s="1112" t="s">
        <v>1234</v>
      </c>
      <c r="B6" s="1120" t="s">
        <v>1209</v>
      </c>
      <c r="C6" s="210"/>
      <c r="D6" s="210"/>
      <c r="E6" s="210"/>
      <c r="F6" s="210"/>
      <c r="G6" s="210"/>
      <c r="H6" s="210"/>
      <c r="I6" s="210"/>
      <c r="J6" s="210"/>
      <c r="K6" s="210"/>
      <c r="L6" s="210"/>
      <c r="M6" s="210"/>
      <c r="N6" s="210"/>
      <c r="O6" s="211"/>
      <c r="P6" s="1114" t="s">
        <v>980</v>
      </c>
      <c r="Q6" s="1114" t="s">
        <v>981</v>
      </c>
      <c r="R6" s="1106" t="s">
        <v>982</v>
      </c>
      <c r="S6" s="1106" t="s">
        <v>1210</v>
      </c>
      <c r="T6" s="1114" t="s">
        <v>983</v>
      </c>
      <c r="U6" s="1106" t="s">
        <v>1211</v>
      </c>
      <c r="V6" s="1116" t="s">
        <v>984</v>
      </c>
    </row>
    <row r="7" spans="1:22" s="218" customFormat="1" ht="15" customHeight="1">
      <c r="A7" s="1113"/>
      <c r="B7" s="1121"/>
      <c r="C7" s="213" t="s">
        <v>1212</v>
      </c>
      <c r="D7" s="214"/>
      <c r="E7" s="215"/>
      <c r="F7" s="216"/>
      <c r="G7" s="1108" t="s">
        <v>1213</v>
      </c>
      <c r="H7" s="1108" t="s">
        <v>1214</v>
      </c>
      <c r="I7" s="1108" t="s">
        <v>1215</v>
      </c>
      <c r="J7" s="1110" t="s">
        <v>985</v>
      </c>
      <c r="K7" s="1110" t="s">
        <v>986</v>
      </c>
      <c r="L7" s="1110" t="s">
        <v>1216</v>
      </c>
      <c r="M7" s="1110" t="s">
        <v>987</v>
      </c>
      <c r="N7" s="1110" t="s">
        <v>988</v>
      </c>
      <c r="O7" s="1110" t="s">
        <v>1217</v>
      </c>
      <c r="P7" s="1118"/>
      <c r="Q7" s="1119"/>
      <c r="R7" s="1110"/>
      <c r="S7" s="1107"/>
      <c r="T7" s="1115"/>
      <c r="U7" s="1107"/>
      <c r="V7" s="1117"/>
    </row>
    <row r="8" spans="1:22" s="220" customFormat="1" ht="15" customHeight="1">
      <c r="A8" s="1113"/>
      <c r="B8" s="1110"/>
      <c r="C8" s="219"/>
      <c r="D8" s="217" t="s">
        <v>989</v>
      </c>
      <c r="E8" s="217" t="s">
        <v>990</v>
      </c>
      <c r="F8" s="217" t="s">
        <v>991</v>
      </c>
      <c r="G8" s="1109"/>
      <c r="H8" s="1109"/>
      <c r="I8" s="1109"/>
      <c r="J8" s="1111"/>
      <c r="K8" s="1111"/>
      <c r="L8" s="1111"/>
      <c r="M8" s="1109"/>
      <c r="N8" s="1109"/>
      <c r="O8" s="1109"/>
      <c r="P8" s="1118"/>
      <c r="Q8" s="1119"/>
      <c r="R8" s="1110"/>
      <c r="S8" s="1107"/>
      <c r="T8" s="1115"/>
      <c r="U8" s="1107"/>
      <c r="V8" s="1117"/>
    </row>
    <row r="9" spans="1:22" s="200" customFormat="1" ht="15" customHeight="1">
      <c r="A9" s="221" t="s">
        <v>992</v>
      </c>
      <c r="B9" s="891">
        <v>3597935</v>
      </c>
      <c r="C9" s="891">
        <v>128935</v>
      </c>
      <c r="D9" s="891">
        <v>122120</v>
      </c>
      <c r="E9" s="891">
        <v>4355</v>
      </c>
      <c r="F9" s="891">
        <v>2460</v>
      </c>
      <c r="G9" s="891">
        <v>5795</v>
      </c>
      <c r="H9" s="891">
        <v>912942</v>
      </c>
      <c r="I9" s="891">
        <v>237272</v>
      </c>
      <c r="J9" s="891">
        <v>92074</v>
      </c>
      <c r="K9" s="891">
        <v>376109</v>
      </c>
      <c r="L9" s="891">
        <v>229292</v>
      </c>
      <c r="M9" s="891">
        <v>550560</v>
      </c>
      <c r="N9" s="891">
        <v>203622</v>
      </c>
      <c r="O9" s="891">
        <v>861334</v>
      </c>
      <c r="P9" s="891">
        <v>547335</v>
      </c>
      <c r="Q9" s="891">
        <v>101070</v>
      </c>
      <c r="R9" s="891">
        <v>4246340</v>
      </c>
      <c r="S9" s="891">
        <v>38883</v>
      </c>
      <c r="T9" s="891">
        <v>25001</v>
      </c>
      <c r="U9" s="891">
        <v>145030</v>
      </c>
      <c r="V9" s="892">
        <v>4115192</v>
      </c>
    </row>
    <row r="10" spans="1:22" s="200" customFormat="1" ht="22.5" customHeight="1">
      <c r="A10" s="222" t="s">
        <v>1173</v>
      </c>
      <c r="B10" s="893">
        <v>1739320</v>
      </c>
      <c r="C10" s="893">
        <v>49216</v>
      </c>
      <c r="D10" s="893">
        <v>48644</v>
      </c>
      <c r="E10" s="893">
        <v>495</v>
      </c>
      <c r="F10" s="893">
        <v>77</v>
      </c>
      <c r="G10" s="893">
        <v>2187</v>
      </c>
      <c r="H10" s="893">
        <v>381780</v>
      </c>
      <c r="I10" s="893">
        <v>109599</v>
      </c>
      <c r="J10" s="893">
        <v>37937</v>
      </c>
      <c r="K10" s="893">
        <v>210010</v>
      </c>
      <c r="L10" s="893">
        <v>132149</v>
      </c>
      <c r="M10" s="893">
        <v>276928</v>
      </c>
      <c r="N10" s="893">
        <v>104091</v>
      </c>
      <c r="O10" s="893">
        <v>435423</v>
      </c>
      <c r="P10" s="893">
        <v>282047</v>
      </c>
      <c r="Q10" s="893">
        <v>47461</v>
      </c>
      <c r="R10" s="893">
        <v>2068828</v>
      </c>
      <c r="S10" s="893">
        <v>18944</v>
      </c>
      <c r="T10" s="893">
        <v>12180</v>
      </c>
      <c r="U10" s="893">
        <v>70659</v>
      </c>
      <c r="V10" s="894">
        <v>2004933</v>
      </c>
    </row>
    <row r="11" spans="1:22" s="200" customFormat="1" ht="15" customHeight="1">
      <c r="A11" s="222" t="s">
        <v>1174</v>
      </c>
      <c r="B11" s="893">
        <v>214923</v>
      </c>
      <c r="C11" s="893">
        <v>14607</v>
      </c>
      <c r="D11" s="893">
        <v>12324</v>
      </c>
      <c r="E11" s="893">
        <v>2267</v>
      </c>
      <c r="F11" s="893">
        <v>16</v>
      </c>
      <c r="G11" s="893">
        <v>779</v>
      </c>
      <c r="H11" s="893">
        <v>36562</v>
      </c>
      <c r="I11" s="893">
        <v>18783</v>
      </c>
      <c r="J11" s="893">
        <v>7486</v>
      </c>
      <c r="K11" s="893">
        <v>18801</v>
      </c>
      <c r="L11" s="893">
        <v>13474</v>
      </c>
      <c r="M11" s="893">
        <v>36944</v>
      </c>
      <c r="N11" s="893">
        <v>12116</v>
      </c>
      <c r="O11" s="893">
        <v>55371</v>
      </c>
      <c r="P11" s="893">
        <v>50700</v>
      </c>
      <c r="Q11" s="893">
        <v>5149</v>
      </c>
      <c r="R11" s="893">
        <v>270772</v>
      </c>
      <c r="S11" s="893">
        <v>2479</v>
      </c>
      <c r="T11" s="893">
        <v>1594</v>
      </c>
      <c r="U11" s="893">
        <v>9248</v>
      </c>
      <c r="V11" s="894">
        <v>262409</v>
      </c>
    </row>
    <row r="12" spans="1:22" s="200" customFormat="1" ht="15" customHeight="1">
      <c r="A12" s="222" t="s">
        <v>1175</v>
      </c>
      <c r="B12" s="893">
        <v>744694</v>
      </c>
      <c r="C12" s="893">
        <v>24843</v>
      </c>
      <c r="D12" s="893">
        <v>24325</v>
      </c>
      <c r="E12" s="893">
        <v>494</v>
      </c>
      <c r="F12" s="893">
        <v>24</v>
      </c>
      <c r="G12" s="893">
        <v>1314</v>
      </c>
      <c r="H12" s="893">
        <v>284104</v>
      </c>
      <c r="I12" s="893">
        <v>42233</v>
      </c>
      <c r="J12" s="893">
        <v>16126</v>
      </c>
      <c r="K12" s="893">
        <v>57576</v>
      </c>
      <c r="L12" s="893">
        <v>36166</v>
      </c>
      <c r="M12" s="893">
        <v>101531</v>
      </c>
      <c r="N12" s="893">
        <v>32949</v>
      </c>
      <c r="O12" s="893">
        <v>147852</v>
      </c>
      <c r="P12" s="893">
        <v>92249</v>
      </c>
      <c r="Q12" s="893">
        <v>19898</v>
      </c>
      <c r="R12" s="893">
        <v>856841</v>
      </c>
      <c r="S12" s="893">
        <v>7847</v>
      </c>
      <c r="T12" s="893">
        <v>5043</v>
      </c>
      <c r="U12" s="893">
        <v>29263</v>
      </c>
      <c r="V12" s="894">
        <v>830382</v>
      </c>
    </row>
    <row r="13" spans="1:22" s="200" customFormat="1" ht="15" customHeight="1">
      <c r="A13" s="222" t="s">
        <v>1176</v>
      </c>
      <c r="B13" s="893">
        <v>899007</v>
      </c>
      <c r="C13" s="893">
        <v>40272</v>
      </c>
      <c r="D13" s="893">
        <v>36828</v>
      </c>
      <c r="E13" s="893">
        <v>1098</v>
      </c>
      <c r="F13" s="893">
        <v>2346</v>
      </c>
      <c r="G13" s="893">
        <v>1515</v>
      </c>
      <c r="H13" s="893">
        <v>210497</v>
      </c>
      <c r="I13" s="893">
        <v>66660</v>
      </c>
      <c r="J13" s="893">
        <v>30526</v>
      </c>
      <c r="K13" s="893">
        <v>89724</v>
      </c>
      <c r="L13" s="893">
        <v>47502</v>
      </c>
      <c r="M13" s="893">
        <v>135157</v>
      </c>
      <c r="N13" s="893">
        <v>54468</v>
      </c>
      <c r="O13" s="893">
        <v>222686</v>
      </c>
      <c r="P13" s="893">
        <v>122339</v>
      </c>
      <c r="Q13" s="893">
        <v>28563</v>
      </c>
      <c r="R13" s="893">
        <v>1049909</v>
      </c>
      <c r="S13" s="893">
        <v>9614</v>
      </c>
      <c r="T13" s="893">
        <v>6181</v>
      </c>
      <c r="U13" s="893">
        <v>35859</v>
      </c>
      <c r="V13" s="894">
        <v>1017483</v>
      </c>
    </row>
    <row r="14" spans="1:22" s="204" customFormat="1" ht="22.5" customHeight="1">
      <c r="A14" s="223" t="s">
        <v>1177</v>
      </c>
      <c r="B14" s="895">
        <v>851451</v>
      </c>
      <c r="C14" s="895">
        <v>7338</v>
      </c>
      <c r="D14" s="895">
        <v>7294</v>
      </c>
      <c r="E14" s="895">
        <v>22</v>
      </c>
      <c r="F14" s="895">
        <v>22</v>
      </c>
      <c r="G14" s="895">
        <v>466</v>
      </c>
      <c r="H14" s="895">
        <v>81811</v>
      </c>
      <c r="I14" s="895">
        <v>49403</v>
      </c>
      <c r="J14" s="895">
        <v>18687</v>
      </c>
      <c r="K14" s="895">
        <v>141997</v>
      </c>
      <c r="L14" s="895">
        <v>98088</v>
      </c>
      <c r="M14" s="895">
        <v>133274</v>
      </c>
      <c r="N14" s="895">
        <v>55807</v>
      </c>
      <c r="O14" s="895">
        <v>264580</v>
      </c>
      <c r="P14" s="895">
        <v>119650</v>
      </c>
      <c r="Q14" s="895">
        <v>26948</v>
      </c>
      <c r="R14" s="895">
        <v>998049</v>
      </c>
      <c r="S14" s="895">
        <v>9139</v>
      </c>
      <c r="T14" s="895">
        <v>5876</v>
      </c>
      <c r="U14" s="895">
        <v>34087</v>
      </c>
      <c r="V14" s="896">
        <v>967225</v>
      </c>
    </row>
    <row r="15" spans="1:22" s="204" customFormat="1" ht="15" customHeight="1">
      <c r="A15" s="224" t="s">
        <v>1178</v>
      </c>
      <c r="B15" s="897">
        <v>135520</v>
      </c>
      <c r="C15" s="897">
        <v>4779</v>
      </c>
      <c r="D15" s="897">
        <v>4765</v>
      </c>
      <c r="E15" s="897">
        <v>13</v>
      </c>
      <c r="F15" s="897">
        <v>1</v>
      </c>
      <c r="G15" s="897">
        <v>185</v>
      </c>
      <c r="H15" s="897">
        <v>44837</v>
      </c>
      <c r="I15" s="897">
        <v>8821</v>
      </c>
      <c r="J15" s="897">
        <v>3891</v>
      </c>
      <c r="K15" s="897">
        <v>11164</v>
      </c>
      <c r="L15" s="897">
        <v>6776</v>
      </c>
      <c r="M15" s="897">
        <v>21609</v>
      </c>
      <c r="N15" s="897">
        <v>7128</v>
      </c>
      <c r="O15" s="897">
        <v>26330</v>
      </c>
      <c r="P15" s="897">
        <v>20130</v>
      </c>
      <c r="Q15" s="897">
        <v>3001</v>
      </c>
      <c r="R15" s="897">
        <v>158651</v>
      </c>
      <c r="S15" s="897">
        <v>1453</v>
      </c>
      <c r="T15" s="897">
        <v>934</v>
      </c>
      <c r="U15" s="897">
        <v>5419</v>
      </c>
      <c r="V15" s="898">
        <v>153751</v>
      </c>
    </row>
    <row r="16" spans="1:22" s="204" customFormat="1" ht="15" customHeight="1">
      <c r="A16" s="224" t="s">
        <v>1179</v>
      </c>
      <c r="B16" s="897">
        <v>84319</v>
      </c>
      <c r="C16" s="897">
        <v>3596</v>
      </c>
      <c r="D16" s="897">
        <v>3558</v>
      </c>
      <c r="E16" s="897">
        <v>38</v>
      </c>
      <c r="F16" s="897">
        <v>0</v>
      </c>
      <c r="G16" s="897">
        <v>264</v>
      </c>
      <c r="H16" s="897">
        <v>20786</v>
      </c>
      <c r="I16" s="897">
        <v>4457</v>
      </c>
      <c r="J16" s="897">
        <v>1650</v>
      </c>
      <c r="K16" s="897">
        <v>4682</v>
      </c>
      <c r="L16" s="897">
        <v>3404</v>
      </c>
      <c r="M16" s="897">
        <v>16229</v>
      </c>
      <c r="N16" s="897">
        <v>4034</v>
      </c>
      <c r="O16" s="897">
        <v>25217</v>
      </c>
      <c r="P16" s="897">
        <v>13617</v>
      </c>
      <c r="Q16" s="897">
        <v>2513</v>
      </c>
      <c r="R16" s="897">
        <v>100449</v>
      </c>
      <c r="S16" s="897">
        <v>920</v>
      </c>
      <c r="T16" s="897">
        <v>591</v>
      </c>
      <c r="U16" s="897">
        <v>3431</v>
      </c>
      <c r="V16" s="898">
        <v>97347</v>
      </c>
    </row>
    <row r="17" spans="1:22" s="204" customFormat="1" ht="15" customHeight="1">
      <c r="A17" s="224" t="s">
        <v>1180</v>
      </c>
      <c r="B17" s="897">
        <v>62717</v>
      </c>
      <c r="C17" s="897">
        <v>4467</v>
      </c>
      <c r="D17" s="897">
        <v>4426</v>
      </c>
      <c r="E17" s="897">
        <v>38</v>
      </c>
      <c r="F17" s="897">
        <v>3</v>
      </c>
      <c r="G17" s="897">
        <v>84</v>
      </c>
      <c r="H17" s="897">
        <v>20586</v>
      </c>
      <c r="I17" s="897">
        <v>5590</v>
      </c>
      <c r="J17" s="897">
        <v>689</v>
      </c>
      <c r="K17" s="897">
        <v>3414</v>
      </c>
      <c r="L17" s="897">
        <v>3927</v>
      </c>
      <c r="M17" s="897">
        <v>11119</v>
      </c>
      <c r="N17" s="897">
        <v>2745</v>
      </c>
      <c r="O17" s="897">
        <v>10096</v>
      </c>
      <c r="P17" s="897">
        <v>15586</v>
      </c>
      <c r="Q17" s="897">
        <v>1433</v>
      </c>
      <c r="R17" s="897">
        <v>79736</v>
      </c>
      <c r="S17" s="897">
        <v>730</v>
      </c>
      <c r="T17" s="897">
        <v>469</v>
      </c>
      <c r="U17" s="897">
        <v>2723</v>
      </c>
      <c r="V17" s="898">
        <v>77274</v>
      </c>
    </row>
    <row r="18" spans="1:22" s="204" customFormat="1" ht="15" customHeight="1">
      <c r="A18" s="224" t="s">
        <v>1181</v>
      </c>
      <c r="B18" s="897">
        <v>208398</v>
      </c>
      <c r="C18" s="897">
        <v>6086</v>
      </c>
      <c r="D18" s="897">
        <v>6081</v>
      </c>
      <c r="E18" s="897">
        <v>2</v>
      </c>
      <c r="F18" s="897">
        <v>3</v>
      </c>
      <c r="G18" s="897">
        <v>196</v>
      </c>
      <c r="H18" s="897">
        <v>61790</v>
      </c>
      <c r="I18" s="897">
        <v>11850</v>
      </c>
      <c r="J18" s="897">
        <v>5670</v>
      </c>
      <c r="K18" s="897">
        <v>24450</v>
      </c>
      <c r="L18" s="897">
        <v>10189</v>
      </c>
      <c r="M18" s="897">
        <v>32407</v>
      </c>
      <c r="N18" s="897">
        <v>14196</v>
      </c>
      <c r="O18" s="897">
        <v>41564</v>
      </c>
      <c r="P18" s="897">
        <v>16974</v>
      </c>
      <c r="Q18" s="897">
        <v>4593</v>
      </c>
      <c r="R18" s="897">
        <v>229965</v>
      </c>
      <c r="S18" s="897">
        <v>2106</v>
      </c>
      <c r="T18" s="897">
        <v>1354</v>
      </c>
      <c r="U18" s="897">
        <v>7854</v>
      </c>
      <c r="V18" s="898">
        <v>222863</v>
      </c>
    </row>
    <row r="19" spans="1:22" s="204" customFormat="1" ht="15" customHeight="1">
      <c r="A19" s="224" t="s">
        <v>1182</v>
      </c>
      <c r="B19" s="897">
        <v>198809</v>
      </c>
      <c r="C19" s="897">
        <v>7303</v>
      </c>
      <c r="D19" s="897">
        <v>7242</v>
      </c>
      <c r="E19" s="897">
        <v>44</v>
      </c>
      <c r="F19" s="897">
        <v>17</v>
      </c>
      <c r="G19" s="897">
        <v>280</v>
      </c>
      <c r="H19" s="897">
        <v>104644</v>
      </c>
      <c r="I19" s="897">
        <v>10795</v>
      </c>
      <c r="J19" s="897">
        <v>1268</v>
      </c>
      <c r="K19" s="897">
        <v>11391</v>
      </c>
      <c r="L19" s="897">
        <v>3621</v>
      </c>
      <c r="M19" s="897">
        <v>25005</v>
      </c>
      <c r="N19" s="897">
        <v>8435</v>
      </c>
      <c r="O19" s="897">
        <v>26067</v>
      </c>
      <c r="P19" s="897">
        <v>55872</v>
      </c>
      <c r="Q19" s="897">
        <v>1640</v>
      </c>
      <c r="R19" s="897">
        <v>256321</v>
      </c>
      <c r="S19" s="897">
        <v>2347</v>
      </c>
      <c r="T19" s="897">
        <v>1509</v>
      </c>
      <c r="U19" s="897">
        <v>8754</v>
      </c>
      <c r="V19" s="898">
        <v>248405</v>
      </c>
    </row>
    <row r="20" spans="1:22" s="204" customFormat="1" ht="15" customHeight="1">
      <c r="A20" s="224" t="s">
        <v>1183</v>
      </c>
      <c r="B20" s="897">
        <v>48033</v>
      </c>
      <c r="C20" s="897">
        <v>5147</v>
      </c>
      <c r="D20" s="897">
        <v>5041</v>
      </c>
      <c r="E20" s="897">
        <v>99</v>
      </c>
      <c r="F20" s="897">
        <v>7</v>
      </c>
      <c r="G20" s="897">
        <v>50</v>
      </c>
      <c r="H20" s="897">
        <v>12887</v>
      </c>
      <c r="I20" s="897">
        <v>3147</v>
      </c>
      <c r="J20" s="897">
        <v>684</v>
      </c>
      <c r="K20" s="897">
        <v>3348</v>
      </c>
      <c r="L20" s="897">
        <v>1471</v>
      </c>
      <c r="M20" s="897">
        <v>7692</v>
      </c>
      <c r="N20" s="897">
        <v>2549</v>
      </c>
      <c r="O20" s="897">
        <v>11058</v>
      </c>
      <c r="P20" s="897">
        <v>9775</v>
      </c>
      <c r="Q20" s="897">
        <v>1620</v>
      </c>
      <c r="R20" s="897">
        <v>59428</v>
      </c>
      <c r="S20" s="897">
        <v>544</v>
      </c>
      <c r="T20" s="897">
        <v>350</v>
      </c>
      <c r="U20" s="897">
        <v>2030</v>
      </c>
      <c r="V20" s="898">
        <v>57592</v>
      </c>
    </row>
    <row r="21" spans="1:22" s="204" customFormat="1" ht="15" customHeight="1">
      <c r="A21" s="224" t="s">
        <v>1184</v>
      </c>
      <c r="B21" s="897">
        <v>18316</v>
      </c>
      <c r="C21" s="897">
        <v>1660</v>
      </c>
      <c r="D21" s="897">
        <v>1644</v>
      </c>
      <c r="E21" s="897">
        <v>3</v>
      </c>
      <c r="F21" s="897">
        <v>13</v>
      </c>
      <c r="G21" s="897">
        <v>28</v>
      </c>
      <c r="H21" s="897">
        <v>3382</v>
      </c>
      <c r="I21" s="897">
        <v>2143</v>
      </c>
      <c r="J21" s="897">
        <v>527</v>
      </c>
      <c r="K21" s="897">
        <v>1285</v>
      </c>
      <c r="L21" s="897">
        <v>851</v>
      </c>
      <c r="M21" s="897">
        <v>4694</v>
      </c>
      <c r="N21" s="897">
        <v>1152</v>
      </c>
      <c r="O21" s="897">
        <v>2594</v>
      </c>
      <c r="P21" s="897">
        <v>4847</v>
      </c>
      <c r="Q21" s="897">
        <v>1187</v>
      </c>
      <c r="R21" s="897">
        <v>24350</v>
      </c>
      <c r="S21" s="897">
        <v>223</v>
      </c>
      <c r="T21" s="897">
        <v>143</v>
      </c>
      <c r="U21" s="897">
        <v>832</v>
      </c>
      <c r="V21" s="898">
        <v>23598</v>
      </c>
    </row>
    <row r="22" spans="1:22" s="204" customFormat="1" ht="15" customHeight="1">
      <c r="A22" s="224" t="s">
        <v>993</v>
      </c>
      <c r="B22" s="897">
        <v>17837</v>
      </c>
      <c r="C22" s="897">
        <v>1276</v>
      </c>
      <c r="D22" s="897">
        <v>1276</v>
      </c>
      <c r="E22" s="897">
        <v>0</v>
      </c>
      <c r="F22" s="897">
        <v>0</v>
      </c>
      <c r="G22" s="897">
        <v>0</v>
      </c>
      <c r="H22" s="897">
        <v>2435</v>
      </c>
      <c r="I22" s="897">
        <v>2092</v>
      </c>
      <c r="J22" s="897">
        <v>550</v>
      </c>
      <c r="K22" s="897">
        <v>1415</v>
      </c>
      <c r="L22" s="897">
        <v>414</v>
      </c>
      <c r="M22" s="897">
        <v>4266</v>
      </c>
      <c r="N22" s="897">
        <v>2013</v>
      </c>
      <c r="O22" s="897">
        <v>3376</v>
      </c>
      <c r="P22" s="897">
        <v>3508</v>
      </c>
      <c r="Q22" s="897">
        <v>588</v>
      </c>
      <c r="R22" s="897">
        <v>21933</v>
      </c>
      <c r="S22" s="897">
        <v>201</v>
      </c>
      <c r="T22" s="897">
        <v>129</v>
      </c>
      <c r="U22" s="897">
        <v>749</v>
      </c>
      <c r="V22" s="898">
        <v>21256</v>
      </c>
    </row>
    <row r="23" spans="1:22" s="204" customFormat="1" ht="15" customHeight="1">
      <c r="A23" s="224" t="s">
        <v>1186</v>
      </c>
      <c r="B23" s="897">
        <v>49487</v>
      </c>
      <c r="C23" s="897">
        <v>2289</v>
      </c>
      <c r="D23" s="897">
        <v>2276</v>
      </c>
      <c r="E23" s="897">
        <v>10</v>
      </c>
      <c r="F23" s="897">
        <v>3</v>
      </c>
      <c r="G23" s="897">
        <v>0</v>
      </c>
      <c r="H23" s="897">
        <v>14268</v>
      </c>
      <c r="I23" s="897">
        <v>4605</v>
      </c>
      <c r="J23" s="897">
        <v>705</v>
      </c>
      <c r="K23" s="897">
        <v>3269</v>
      </c>
      <c r="L23" s="897">
        <v>1479</v>
      </c>
      <c r="M23" s="897">
        <v>9208</v>
      </c>
      <c r="N23" s="897">
        <v>1943</v>
      </c>
      <c r="O23" s="897">
        <v>11721</v>
      </c>
      <c r="P23" s="897">
        <v>5548</v>
      </c>
      <c r="Q23" s="897">
        <v>1302</v>
      </c>
      <c r="R23" s="897">
        <v>56337</v>
      </c>
      <c r="S23" s="897">
        <v>516</v>
      </c>
      <c r="T23" s="897">
        <v>332</v>
      </c>
      <c r="U23" s="897">
        <v>1924</v>
      </c>
      <c r="V23" s="898">
        <v>54597</v>
      </c>
    </row>
    <row r="24" spans="1:22" s="204" customFormat="1" ht="15" customHeight="1">
      <c r="A24" s="224" t="s">
        <v>1187</v>
      </c>
      <c r="B24" s="897">
        <v>13959</v>
      </c>
      <c r="C24" s="897">
        <v>406</v>
      </c>
      <c r="D24" s="897">
        <v>368</v>
      </c>
      <c r="E24" s="897">
        <v>37</v>
      </c>
      <c r="F24" s="897">
        <v>1</v>
      </c>
      <c r="G24" s="897">
        <v>73</v>
      </c>
      <c r="H24" s="897">
        <v>2524</v>
      </c>
      <c r="I24" s="897">
        <v>1119</v>
      </c>
      <c r="J24" s="897">
        <v>1707</v>
      </c>
      <c r="K24" s="897">
        <v>735</v>
      </c>
      <c r="L24" s="897">
        <v>395</v>
      </c>
      <c r="M24" s="897">
        <v>2260</v>
      </c>
      <c r="N24" s="897">
        <v>1096</v>
      </c>
      <c r="O24" s="897">
        <v>3644</v>
      </c>
      <c r="P24" s="897">
        <v>4647</v>
      </c>
      <c r="Q24" s="897">
        <v>441</v>
      </c>
      <c r="R24" s="897">
        <v>19047</v>
      </c>
      <c r="S24" s="897">
        <v>174</v>
      </c>
      <c r="T24" s="897">
        <v>112</v>
      </c>
      <c r="U24" s="897">
        <v>651</v>
      </c>
      <c r="V24" s="898">
        <v>18458</v>
      </c>
    </row>
    <row r="25" spans="1:22" s="204" customFormat="1" ht="15" customHeight="1">
      <c r="A25" s="224" t="s">
        <v>1188</v>
      </c>
      <c r="B25" s="897">
        <v>15459</v>
      </c>
      <c r="C25" s="897">
        <v>1850</v>
      </c>
      <c r="D25" s="897">
        <v>1782</v>
      </c>
      <c r="E25" s="897">
        <v>66</v>
      </c>
      <c r="F25" s="897">
        <v>2</v>
      </c>
      <c r="G25" s="897">
        <v>22</v>
      </c>
      <c r="H25" s="897">
        <v>2549</v>
      </c>
      <c r="I25" s="897">
        <v>2153</v>
      </c>
      <c r="J25" s="897">
        <v>1211</v>
      </c>
      <c r="K25" s="897">
        <v>887</v>
      </c>
      <c r="L25" s="897">
        <v>396</v>
      </c>
      <c r="M25" s="897">
        <v>2731</v>
      </c>
      <c r="N25" s="897">
        <v>847</v>
      </c>
      <c r="O25" s="897">
        <v>2813</v>
      </c>
      <c r="P25" s="897">
        <v>4041</v>
      </c>
      <c r="Q25" s="897">
        <v>508</v>
      </c>
      <c r="R25" s="897">
        <v>20008</v>
      </c>
      <c r="S25" s="897">
        <v>183</v>
      </c>
      <c r="T25" s="897">
        <v>118</v>
      </c>
      <c r="U25" s="897">
        <v>683</v>
      </c>
      <c r="V25" s="898">
        <v>19390</v>
      </c>
    </row>
    <row r="26" spans="1:22" s="204" customFormat="1" ht="15" customHeight="1">
      <c r="A26" s="224" t="s">
        <v>1189</v>
      </c>
      <c r="B26" s="897">
        <v>18697</v>
      </c>
      <c r="C26" s="897">
        <v>1492</v>
      </c>
      <c r="D26" s="897">
        <v>1391</v>
      </c>
      <c r="E26" s="897">
        <v>97</v>
      </c>
      <c r="F26" s="897">
        <v>4</v>
      </c>
      <c r="G26" s="897">
        <v>309</v>
      </c>
      <c r="H26" s="897">
        <v>5692</v>
      </c>
      <c r="I26" s="897">
        <v>1557</v>
      </c>
      <c r="J26" s="897">
        <v>454</v>
      </c>
      <c r="K26" s="897">
        <v>1018</v>
      </c>
      <c r="L26" s="897">
        <v>630</v>
      </c>
      <c r="M26" s="897">
        <v>3265</v>
      </c>
      <c r="N26" s="897">
        <v>961</v>
      </c>
      <c r="O26" s="897">
        <v>3319</v>
      </c>
      <c r="P26" s="897">
        <v>4219</v>
      </c>
      <c r="Q26" s="897">
        <v>826</v>
      </c>
      <c r="R26" s="897">
        <v>23742</v>
      </c>
      <c r="S26" s="897">
        <v>217</v>
      </c>
      <c r="T26" s="897">
        <v>140</v>
      </c>
      <c r="U26" s="897">
        <v>811</v>
      </c>
      <c r="V26" s="898">
        <v>23008</v>
      </c>
    </row>
    <row r="27" spans="1:22" s="204" customFormat="1" ht="15" customHeight="1">
      <c r="A27" s="225" t="s">
        <v>1190</v>
      </c>
      <c r="B27" s="899">
        <v>16318</v>
      </c>
      <c r="C27" s="899">
        <v>1527</v>
      </c>
      <c r="D27" s="899">
        <v>1500</v>
      </c>
      <c r="E27" s="899">
        <v>26</v>
      </c>
      <c r="F27" s="899">
        <v>1</v>
      </c>
      <c r="G27" s="899">
        <v>230</v>
      </c>
      <c r="H27" s="899">
        <v>3589</v>
      </c>
      <c r="I27" s="899">
        <v>1867</v>
      </c>
      <c r="J27" s="899">
        <v>244</v>
      </c>
      <c r="K27" s="899">
        <v>955</v>
      </c>
      <c r="L27" s="899">
        <v>508</v>
      </c>
      <c r="M27" s="899">
        <v>3169</v>
      </c>
      <c r="N27" s="899">
        <v>1185</v>
      </c>
      <c r="O27" s="899">
        <v>3044</v>
      </c>
      <c r="P27" s="899">
        <v>3633</v>
      </c>
      <c r="Q27" s="899">
        <v>861</v>
      </c>
      <c r="R27" s="899">
        <v>20812</v>
      </c>
      <c r="S27" s="899">
        <v>191</v>
      </c>
      <c r="T27" s="899">
        <v>123</v>
      </c>
      <c r="U27" s="899">
        <v>711</v>
      </c>
      <c r="V27" s="900">
        <v>20169</v>
      </c>
    </row>
    <row r="28" spans="1:22" s="204" customFormat="1" ht="22.5" customHeight="1">
      <c r="A28" s="224" t="s">
        <v>1191</v>
      </c>
      <c r="B28" s="897">
        <v>130975</v>
      </c>
      <c r="C28" s="897">
        <v>3711</v>
      </c>
      <c r="D28" s="897">
        <v>3564</v>
      </c>
      <c r="E28" s="897">
        <v>145</v>
      </c>
      <c r="F28" s="897">
        <v>2</v>
      </c>
      <c r="G28" s="897">
        <v>101</v>
      </c>
      <c r="H28" s="897">
        <v>21609</v>
      </c>
      <c r="I28" s="897">
        <v>10082</v>
      </c>
      <c r="J28" s="897">
        <v>4955</v>
      </c>
      <c r="K28" s="897">
        <v>14261</v>
      </c>
      <c r="L28" s="897">
        <v>11603</v>
      </c>
      <c r="M28" s="897">
        <v>21278</v>
      </c>
      <c r="N28" s="897">
        <v>7793</v>
      </c>
      <c r="O28" s="897">
        <v>35582</v>
      </c>
      <c r="P28" s="897">
        <v>26379</v>
      </c>
      <c r="Q28" s="897">
        <v>2199</v>
      </c>
      <c r="R28" s="897">
        <v>159553</v>
      </c>
      <c r="S28" s="897">
        <v>1461</v>
      </c>
      <c r="T28" s="897">
        <v>939</v>
      </c>
      <c r="U28" s="897">
        <v>5449</v>
      </c>
      <c r="V28" s="898">
        <v>154626</v>
      </c>
    </row>
    <row r="29" spans="1:22" s="204" customFormat="1" ht="15" customHeight="1">
      <c r="A29" s="224" t="s">
        <v>1192</v>
      </c>
      <c r="B29" s="897">
        <v>10581</v>
      </c>
      <c r="C29" s="897">
        <v>1370</v>
      </c>
      <c r="D29" s="897">
        <v>1121</v>
      </c>
      <c r="E29" s="897">
        <v>246</v>
      </c>
      <c r="F29" s="897">
        <v>3</v>
      </c>
      <c r="G29" s="897">
        <v>22</v>
      </c>
      <c r="H29" s="897">
        <v>1550</v>
      </c>
      <c r="I29" s="897">
        <v>1079</v>
      </c>
      <c r="J29" s="897">
        <v>145</v>
      </c>
      <c r="K29" s="897">
        <v>795</v>
      </c>
      <c r="L29" s="897">
        <v>343</v>
      </c>
      <c r="M29" s="897">
        <v>2045</v>
      </c>
      <c r="N29" s="897">
        <v>707</v>
      </c>
      <c r="O29" s="897">
        <v>2525</v>
      </c>
      <c r="P29" s="897">
        <v>3267</v>
      </c>
      <c r="Q29" s="897">
        <v>417</v>
      </c>
      <c r="R29" s="897">
        <v>14265</v>
      </c>
      <c r="S29" s="897">
        <v>131</v>
      </c>
      <c r="T29" s="897">
        <v>84</v>
      </c>
      <c r="U29" s="897">
        <v>487</v>
      </c>
      <c r="V29" s="898">
        <v>13825</v>
      </c>
    </row>
    <row r="30" spans="1:22" s="204" customFormat="1" ht="15" customHeight="1">
      <c r="A30" s="224" t="s">
        <v>1193</v>
      </c>
      <c r="B30" s="897">
        <v>21106</v>
      </c>
      <c r="C30" s="897">
        <v>1903</v>
      </c>
      <c r="D30" s="897">
        <v>1736</v>
      </c>
      <c r="E30" s="897">
        <v>163</v>
      </c>
      <c r="F30" s="897">
        <v>4</v>
      </c>
      <c r="G30" s="897">
        <v>280</v>
      </c>
      <c r="H30" s="897">
        <v>3353</v>
      </c>
      <c r="I30" s="897">
        <v>2022</v>
      </c>
      <c r="J30" s="897">
        <v>459</v>
      </c>
      <c r="K30" s="897">
        <v>1184</v>
      </c>
      <c r="L30" s="897">
        <v>612</v>
      </c>
      <c r="M30" s="897">
        <v>4026</v>
      </c>
      <c r="N30" s="897">
        <v>1010</v>
      </c>
      <c r="O30" s="897">
        <v>6257</v>
      </c>
      <c r="P30" s="897">
        <v>4652</v>
      </c>
      <c r="Q30" s="897">
        <v>659</v>
      </c>
      <c r="R30" s="897">
        <v>26417</v>
      </c>
      <c r="S30" s="897">
        <v>242</v>
      </c>
      <c r="T30" s="897">
        <v>156</v>
      </c>
      <c r="U30" s="897">
        <v>902</v>
      </c>
      <c r="V30" s="898">
        <v>25601</v>
      </c>
    </row>
    <row r="31" spans="1:22" s="204" customFormat="1" ht="15" customHeight="1">
      <c r="A31" s="224" t="s">
        <v>1194</v>
      </c>
      <c r="B31" s="897">
        <v>10285</v>
      </c>
      <c r="C31" s="897">
        <v>1143</v>
      </c>
      <c r="D31" s="897">
        <v>1132</v>
      </c>
      <c r="E31" s="897">
        <v>8</v>
      </c>
      <c r="F31" s="897">
        <v>3</v>
      </c>
      <c r="G31" s="897">
        <v>0</v>
      </c>
      <c r="H31" s="897">
        <v>2074</v>
      </c>
      <c r="I31" s="897">
        <v>1143</v>
      </c>
      <c r="J31" s="897">
        <v>379</v>
      </c>
      <c r="K31" s="897">
        <v>388</v>
      </c>
      <c r="L31" s="897">
        <v>180</v>
      </c>
      <c r="M31" s="897">
        <v>2195</v>
      </c>
      <c r="N31" s="897">
        <v>558</v>
      </c>
      <c r="O31" s="897">
        <v>2225</v>
      </c>
      <c r="P31" s="897">
        <v>3059</v>
      </c>
      <c r="Q31" s="897">
        <v>647</v>
      </c>
      <c r="R31" s="897">
        <v>13991</v>
      </c>
      <c r="S31" s="897">
        <v>128</v>
      </c>
      <c r="T31" s="897">
        <v>82</v>
      </c>
      <c r="U31" s="897">
        <v>478</v>
      </c>
      <c r="V31" s="898">
        <v>13559</v>
      </c>
    </row>
    <row r="32" spans="1:22" s="204" customFormat="1" ht="15" customHeight="1">
      <c r="A32" s="224" t="s">
        <v>1195</v>
      </c>
      <c r="B32" s="897">
        <v>17017</v>
      </c>
      <c r="C32" s="897">
        <v>1599</v>
      </c>
      <c r="D32" s="897">
        <v>1466</v>
      </c>
      <c r="E32" s="897">
        <v>132</v>
      </c>
      <c r="F32" s="897">
        <v>1</v>
      </c>
      <c r="G32" s="897">
        <v>50</v>
      </c>
      <c r="H32" s="897">
        <v>4832</v>
      </c>
      <c r="I32" s="897">
        <v>1423</v>
      </c>
      <c r="J32" s="897">
        <v>581</v>
      </c>
      <c r="K32" s="897">
        <v>1086</v>
      </c>
      <c r="L32" s="897">
        <v>494</v>
      </c>
      <c r="M32" s="897">
        <v>2707</v>
      </c>
      <c r="N32" s="897">
        <v>751</v>
      </c>
      <c r="O32" s="897">
        <v>3494</v>
      </c>
      <c r="P32" s="897">
        <v>4728</v>
      </c>
      <c r="Q32" s="897">
        <v>127</v>
      </c>
      <c r="R32" s="897">
        <v>21872</v>
      </c>
      <c r="S32" s="897">
        <v>200</v>
      </c>
      <c r="T32" s="897">
        <v>129</v>
      </c>
      <c r="U32" s="897">
        <v>747</v>
      </c>
      <c r="V32" s="898">
        <v>21196</v>
      </c>
    </row>
    <row r="33" spans="1:22" s="204" customFormat="1" ht="15" customHeight="1">
      <c r="A33" s="224" t="s">
        <v>1196</v>
      </c>
      <c r="B33" s="897">
        <v>7937</v>
      </c>
      <c r="C33" s="897">
        <v>913</v>
      </c>
      <c r="D33" s="897">
        <v>793</v>
      </c>
      <c r="E33" s="897">
        <v>119</v>
      </c>
      <c r="F33" s="897">
        <v>1</v>
      </c>
      <c r="G33" s="897">
        <v>118</v>
      </c>
      <c r="H33" s="897">
        <v>274</v>
      </c>
      <c r="I33" s="897">
        <v>1089</v>
      </c>
      <c r="J33" s="897">
        <v>434</v>
      </c>
      <c r="K33" s="897">
        <v>375</v>
      </c>
      <c r="L33" s="897">
        <v>126</v>
      </c>
      <c r="M33" s="897">
        <v>1516</v>
      </c>
      <c r="N33" s="897">
        <v>235</v>
      </c>
      <c r="O33" s="897">
        <v>2857</v>
      </c>
      <c r="P33" s="897">
        <v>2585</v>
      </c>
      <c r="Q33" s="897">
        <v>385</v>
      </c>
      <c r="R33" s="897">
        <v>10907</v>
      </c>
      <c r="S33" s="897">
        <v>100</v>
      </c>
      <c r="T33" s="897">
        <v>64</v>
      </c>
      <c r="U33" s="897">
        <v>373</v>
      </c>
      <c r="V33" s="898">
        <v>10570</v>
      </c>
    </row>
    <row r="34" spans="1:22" s="204" customFormat="1" ht="15" customHeight="1">
      <c r="A34" s="224" t="s">
        <v>1197</v>
      </c>
      <c r="B34" s="897">
        <v>9419</v>
      </c>
      <c r="C34" s="897">
        <v>2959</v>
      </c>
      <c r="D34" s="897">
        <v>1615</v>
      </c>
      <c r="E34" s="897">
        <v>1343</v>
      </c>
      <c r="F34" s="897">
        <v>1</v>
      </c>
      <c r="G34" s="897">
        <v>208</v>
      </c>
      <c r="H34" s="897">
        <v>1473</v>
      </c>
      <c r="I34" s="897">
        <v>998</v>
      </c>
      <c r="J34" s="897">
        <v>422</v>
      </c>
      <c r="K34" s="897">
        <v>330</v>
      </c>
      <c r="L34" s="897">
        <v>0</v>
      </c>
      <c r="M34" s="897">
        <v>1529</v>
      </c>
      <c r="N34" s="897">
        <v>300</v>
      </c>
      <c r="O34" s="897">
        <v>1200</v>
      </c>
      <c r="P34" s="897">
        <v>2694</v>
      </c>
      <c r="Q34" s="897">
        <v>266</v>
      </c>
      <c r="R34" s="897">
        <v>12379</v>
      </c>
      <c r="S34" s="897">
        <v>113</v>
      </c>
      <c r="T34" s="897">
        <v>73</v>
      </c>
      <c r="U34" s="897">
        <v>423</v>
      </c>
      <c r="V34" s="898">
        <v>11996</v>
      </c>
    </row>
    <row r="35" spans="1:22" s="204" customFormat="1" ht="15" customHeight="1">
      <c r="A35" s="224" t="s">
        <v>1198</v>
      </c>
      <c r="B35" s="897">
        <v>7603</v>
      </c>
      <c r="C35" s="897">
        <v>1009</v>
      </c>
      <c r="D35" s="897">
        <v>897</v>
      </c>
      <c r="E35" s="897">
        <v>111</v>
      </c>
      <c r="F35" s="897">
        <v>1</v>
      </c>
      <c r="G35" s="897">
        <v>0</v>
      </c>
      <c r="H35" s="897">
        <v>1397</v>
      </c>
      <c r="I35" s="897">
        <v>947</v>
      </c>
      <c r="J35" s="897">
        <v>111</v>
      </c>
      <c r="K35" s="897">
        <v>382</v>
      </c>
      <c r="L35" s="897">
        <v>116</v>
      </c>
      <c r="M35" s="897">
        <v>1648</v>
      </c>
      <c r="N35" s="897">
        <v>762</v>
      </c>
      <c r="O35" s="897">
        <v>1231</v>
      </c>
      <c r="P35" s="897">
        <v>3336</v>
      </c>
      <c r="Q35" s="897">
        <v>449</v>
      </c>
      <c r="R35" s="897">
        <v>11388</v>
      </c>
      <c r="S35" s="897">
        <v>104</v>
      </c>
      <c r="T35" s="897">
        <v>67</v>
      </c>
      <c r="U35" s="897">
        <v>389</v>
      </c>
      <c r="V35" s="898">
        <v>11036</v>
      </c>
    </row>
    <row r="36" spans="1:22" s="204" customFormat="1" ht="22.5" customHeight="1">
      <c r="A36" s="223" t="s">
        <v>1199</v>
      </c>
      <c r="B36" s="895">
        <v>390252</v>
      </c>
      <c r="C36" s="895">
        <v>4367</v>
      </c>
      <c r="D36" s="895">
        <v>4219</v>
      </c>
      <c r="E36" s="895">
        <v>142</v>
      </c>
      <c r="F36" s="895">
        <v>6</v>
      </c>
      <c r="G36" s="895">
        <v>651</v>
      </c>
      <c r="H36" s="895">
        <v>175124</v>
      </c>
      <c r="I36" s="895">
        <v>18573</v>
      </c>
      <c r="J36" s="895">
        <v>8305</v>
      </c>
      <c r="K36" s="895">
        <v>29477</v>
      </c>
      <c r="L36" s="895">
        <v>20479</v>
      </c>
      <c r="M36" s="895">
        <v>45131</v>
      </c>
      <c r="N36" s="895">
        <v>15313</v>
      </c>
      <c r="O36" s="895">
        <v>72832</v>
      </c>
      <c r="P36" s="895">
        <v>38202</v>
      </c>
      <c r="Q36" s="895">
        <v>9155</v>
      </c>
      <c r="R36" s="895">
        <v>437609</v>
      </c>
      <c r="S36" s="895">
        <v>4007</v>
      </c>
      <c r="T36" s="895">
        <v>2576</v>
      </c>
      <c r="U36" s="895">
        <v>14946</v>
      </c>
      <c r="V36" s="896">
        <v>424094</v>
      </c>
    </row>
    <row r="37" spans="1:22" s="204" customFormat="1" ht="15" customHeight="1">
      <c r="A37" s="224" t="s">
        <v>1200</v>
      </c>
      <c r="B37" s="897">
        <v>80748</v>
      </c>
      <c r="C37" s="897">
        <v>2767</v>
      </c>
      <c r="D37" s="897">
        <v>2742</v>
      </c>
      <c r="E37" s="897">
        <v>22</v>
      </c>
      <c r="F37" s="897">
        <v>3</v>
      </c>
      <c r="G37" s="897">
        <v>247</v>
      </c>
      <c r="H37" s="897">
        <v>25458</v>
      </c>
      <c r="I37" s="897">
        <v>5152</v>
      </c>
      <c r="J37" s="897">
        <v>3676</v>
      </c>
      <c r="K37" s="897">
        <v>8531</v>
      </c>
      <c r="L37" s="897">
        <v>4902</v>
      </c>
      <c r="M37" s="897">
        <v>13228</v>
      </c>
      <c r="N37" s="897">
        <v>3978</v>
      </c>
      <c r="O37" s="897">
        <v>12809</v>
      </c>
      <c r="P37" s="897">
        <v>15418</v>
      </c>
      <c r="Q37" s="897">
        <v>2223</v>
      </c>
      <c r="R37" s="897">
        <v>98389</v>
      </c>
      <c r="S37" s="897">
        <v>901</v>
      </c>
      <c r="T37" s="897">
        <v>579</v>
      </c>
      <c r="U37" s="897">
        <v>3360</v>
      </c>
      <c r="V37" s="898">
        <v>95351</v>
      </c>
    </row>
    <row r="38" spans="1:22" s="204" customFormat="1" ht="15" customHeight="1">
      <c r="A38" s="224" t="s">
        <v>1201</v>
      </c>
      <c r="B38" s="897">
        <v>87302</v>
      </c>
      <c r="C38" s="897">
        <v>4236</v>
      </c>
      <c r="D38" s="897">
        <v>4190</v>
      </c>
      <c r="E38" s="897">
        <v>42</v>
      </c>
      <c r="F38" s="897">
        <v>4</v>
      </c>
      <c r="G38" s="897">
        <v>107</v>
      </c>
      <c r="H38" s="897">
        <v>19446</v>
      </c>
      <c r="I38" s="897">
        <v>5584</v>
      </c>
      <c r="J38" s="897">
        <v>1345</v>
      </c>
      <c r="K38" s="897">
        <v>8253</v>
      </c>
      <c r="L38" s="897">
        <v>6043</v>
      </c>
      <c r="M38" s="897">
        <v>13686</v>
      </c>
      <c r="N38" s="897">
        <v>4423</v>
      </c>
      <c r="O38" s="897">
        <v>24179</v>
      </c>
      <c r="P38" s="897">
        <v>12488</v>
      </c>
      <c r="Q38" s="897">
        <v>2815</v>
      </c>
      <c r="R38" s="897">
        <v>102605</v>
      </c>
      <c r="S38" s="897">
        <v>940</v>
      </c>
      <c r="T38" s="897">
        <v>604</v>
      </c>
      <c r="U38" s="897">
        <v>3504</v>
      </c>
      <c r="V38" s="898">
        <v>99437</v>
      </c>
    </row>
    <row r="39" spans="1:22" s="204" customFormat="1" ht="15" customHeight="1">
      <c r="A39" s="224" t="s">
        <v>1202</v>
      </c>
      <c r="B39" s="897">
        <v>67356</v>
      </c>
      <c r="C39" s="897">
        <v>4247</v>
      </c>
      <c r="D39" s="897">
        <v>4219</v>
      </c>
      <c r="E39" s="897">
        <v>27</v>
      </c>
      <c r="F39" s="897">
        <v>1</v>
      </c>
      <c r="G39" s="897">
        <v>28</v>
      </c>
      <c r="H39" s="897">
        <v>28741</v>
      </c>
      <c r="I39" s="897">
        <v>4339</v>
      </c>
      <c r="J39" s="897">
        <v>648</v>
      </c>
      <c r="K39" s="897">
        <v>4788</v>
      </c>
      <c r="L39" s="897">
        <v>1691</v>
      </c>
      <c r="M39" s="897">
        <v>9639</v>
      </c>
      <c r="N39" s="897">
        <v>3546</v>
      </c>
      <c r="O39" s="897">
        <v>9689</v>
      </c>
      <c r="P39" s="897">
        <v>5386</v>
      </c>
      <c r="Q39" s="897">
        <v>1743</v>
      </c>
      <c r="R39" s="897">
        <v>74485</v>
      </c>
      <c r="S39" s="897">
        <v>682</v>
      </c>
      <c r="T39" s="897">
        <v>439</v>
      </c>
      <c r="U39" s="897">
        <v>2544</v>
      </c>
      <c r="V39" s="898">
        <v>72184</v>
      </c>
    </row>
    <row r="40" spans="1:22" s="204" customFormat="1" ht="15" customHeight="1">
      <c r="A40" s="224" t="s">
        <v>1203</v>
      </c>
      <c r="B40" s="897">
        <v>42925</v>
      </c>
      <c r="C40" s="897">
        <v>3933</v>
      </c>
      <c r="D40" s="897">
        <v>3868</v>
      </c>
      <c r="E40" s="897">
        <v>64</v>
      </c>
      <c r="F40" s="897">
        <v>1</v>
      </c>
      <c r="G40" s="897">
        <v>0</v>
      </c>
      <c r="H40" s="897">
        <v>10082</v>
      </c>
      <c r="I40" s="897">
        <v>2360</v>
      </c>
      <c r="J40" s="897">
        <v>478</v>
      </c>
      <c r="K40" s="897">
        <v>2358</v>
      </c>
      <c r="L40" s="897">
        <v>1363</v>
      </c>
      <c r="M40" s="897">
        <v>6551</v>
      </c>
      <c r="N40" s="897">
        <v>1772</v>
      </c>
      <c r="O40" s="897">
        <v>14028</v>
      </c>
      <c r="P40" s="897">
        <v>6455</v>
      </c>
      <c r="Q40" s="897">
        <v>1147</v>
      </c>
      <c r="R40" s="897">
        <v>50527</v>
      </c>
      <c r="S40" s="897">
        <v>463</v>
      </c>
      <c r="T40" s="897">
        <v>297</v>
      </c>
      <c r="U40" s="897">
        <v>1726</v>
      </c>
      <c r="V40" s="898">
        <v>48967</v>
      </c>
    </row>
    <row r="41" spans="1:22" s="204" customFormat="1" ht="15" customHeight="1">
      <c r="A41" s="224" t="s">
        <v>1204</v>
      </c>
      <c r="B41" s="897">
        <v>28047</v>
      </c>
      <c r="C41" s="897">
        <v>727</v>
      </c>
      <c r="D41" s="897">
        <v>621</v>
      </c>
      <c r="E41" s="897">
        <v>102</v>
      </c>
      <c r="F41" s="897">
        <v>4</v>
      </c>
      <c r="G41" s="901">
        <v>191</v>
      </c>
      <c r="H41" s="897">
        <v>12245</v>
      </c>
      <c r="I41" s="897">
        <v>1898</v>
      </c>
      <c r="J41" s="897">
        <v>509</v>
      </c>
      <c r="K41" s="897">
        <v>1292</v>
      </c>
      <c r="L41" s="897">
        <v>672</v>
      </c>
      <c r="M41" s="897">
        <v>4761</v>
      </c>
      <c r="N41" s="897">
        <v>732</v>
      </c>
      <c r="O41" s="897">
        <v>5020</v>
      </c>
      <c r="P41" s="897">
        <v>4859</v>
      </c>
      <c r="Q41" s="897">
        <v>802</v>
      </c>
      <c r="R41" s="897">
        <v>33708</v>
      </c>
      <c r="S41" s="897">
        <v>309</v>
      </c>
      <c r="T41" s="897">
        <v>198</v>
      </c>
      <c r="U41" s="897">
        <v>1151</v>
      </c>
      <c r="V41" s="898">
        <v>32668</v>
      </c>
    </row>
    <row r="42" spans="1:22" s="204" customFormat="1" ht="15" customHeight="1">
      <c r="A42" s="224" t="s">
        <v>1205</v>
      </c>
      <c r="B42" s="897">
        <v>30127</v>
      </c>
      <c r="C42" s="897">
        <v>2461</v>
      </c>
      <c r="D42" s="897">
        <v>2403</v>
      </c>
      <c r="E42" s="897">
        <v>57</v>
      </c>
      <c r="F42" s="897">
        <v>1</v>
      </c>
      <c r="G42" s="897">
        <v>0</v>
      </c>
      <c r="H42" s="897">
        <v>8111</v>
      </c>
      <c r="I42" s="897">
        <v>2519</v>
      </c>
      <c r="J42" s="897">
        <v>768</v>
      </c>
      <c r="K42" s="897">
        <v>1934</v>
      </c>
      <c r="L42" s="897">
        <v>757</v>
      </c>
      <c r="M42" s="897">
        <v>5539</v>
      </c>
      <c r="N42" s="897">
        <v>2331</v>
      </c>
      <c r="O42" s="897">
        <v>5707</v>
      </c>
      <c r="P42" s="897">
        <v>4079</v>
      </c>
      <c r="Q42" s="897">
        <v>1350</v>
      </c>
      <c r="R42" s="897">
        <v>35556</v>
      </c>
      <c r="S42" s="897">
        <v>326</v>
      </c>
      <c r="T42" s="897">
        <v>209</v>
      </c>
      <c r="U42" s="897">
        <v>1214</v>
      </c>
      <c r="V42" s="898">
        <v>34459</v>
      </c>
    </row>
    <row r="43" spans="1:22" s="204" customFormat="1" ht="15" customHeight="1">
      <c r="A43" s="225" t="s">
        <v>1206</v>
      </c>
      <c r="B43" s="899">
        <v>17937</v>
      </c>
      <c r="C43" s="899">
        <v>2105</v>
      </c>
      <c r="D43" s="899">
        <v>2063</v>
      </c>
      <c r="E43" s="899">
        <v>38</v>
      </c>
      <c r="F43" s="899">
        <v>4</v>
      </c>
      <c r="G43" s="899">
        <v>90</v>
      </c>
      <c r="H43" s="899">
        <v>4897</v>
      </c>
      <c r="I43" s="899">
        <v>1808</v>
      </c>
      <c r="J43" s="899">
        <v>397</v>
      </c>
      <c r="K43" s="899">
        <v>943</v>
      </c>
      <c r="L43" s="899">
        <v>259</v>
      </c>
      <c r="M43" s="899">
        <v>2996</v>
      </c>
      <c r="N43" s="899">
        <v>854</v>
      </c>
      <c r="O43" s="899">
        <v>3588</v>
      </c>
      <c r="P43" s="899">
        <v>5362</v>
      </c>
      <c r="Q43" s="899">
        <v>663</v>
      </c>
      <c r="R43" s="899">
        <v>23962</v>
      </c>
      <c r="S43" s="899">
        <v>219</v>
      </c>
      <c r="T43" s="899">
        <v>141</v>
      </c>
      <c r="U43" s="899">
        <v>818</v>
      </c>
      <c r="V43" s="900">
        <v>23222</v>
      </c>
    </row>
    <row r="44" spans="1:22" s="204" customFormat="1" ht="22.5" customHeight="1">
      <c r="A44" s="224" t="s">
        <v>1207</v>
      </c>
      <c r="B44" s="897">
        <v>408585</v>
      </c>
      <c r="C44" s="897">
        <v>17044</v>
      </c>
      <c r="D44" s="897">
        <v>15232</v>
      </c>
      <c r="E44" s="897">
        <v>502</v>
      </c>
      <c r="F44" s="897">
        <v>1310</v>
      </c>
      <c r="G44" s="897">
        <v>550</v>
      </c>
      <c r="H44" s="897">
        <v>104885</v>
      </c>
      <c r="I44" s="897">
        <v>32546</v>
      </c>
      <c r="J44" s="897">
        <v>13925</v>
      </c>
      <c r="K44" s="897">
        <v>35000</v>
      </c>
      <c r="L44" s="897">
        <v>22495</v>
      </c>
      <c r="M44" s="897">
        <v>63814</v>
      </c>
      <c r="N44" s="897">
        <v>19420</v>
      </c>
      <c r="O44" s="897">
        <v>98906</v>
      </c>
      <c r="P44" s="897">
        <v>54213</v>
      </c>
      <c r="Q44" s="897">
        <v>14454</v>
      </c>
      <c r="R44" s="897">
        <v>477252</v>
      </c>
      <c r="S44" s="897">
        <v>4370</v>
      </c>
      <c r="T44" s="897">
        <v>2810</v>
      </c>
      <c r="U44" s="897">
        <v>16300</v>
      </c>
      <c r="V44" s="898">
        <v>462512</v>
      </c>
    </row>
    <row r="45" spans="1:22" s="204" customFormat="1" ht="15" customHeight="1">
      <c r="A45" s="224" t="s">
        <v>1208</v>
      </c>
      <c r="B45" s="897">
        <v>385585</v>
      </c>
      <c r="C45" s="897">
        <v>12678</v>
      </c>
      <c r="D45" s="897">
        <v>11387</v>
      </c>
      <c r="E45" s="897">
        <v>390</v>
      </c>
      <c r="F45" s="897">
        <v>901</v>
      </c>
      <c r="G45" s="897">
        <v>208</v>
      </c>
      <c r="H45" s="897">
        <v>89107</v>
      </c>
      <c r="I45" s="897">
        <v>22661</v>
      </c>
      <c r="J45" s="897">
        <v>13631</v>
      </c>
      <c r="K45" s="897">
        <v>43979</v>
      </c>
      <c r="L45" s="897">
        <v>20952</v>
      </c>
      <c r="M45" s="897">
        <v>53471</v>
      </c>
      <c r="N45" s="897">
        <v>27929</v>
      </c>
      <c r="O45" s="897">
        <v>100969</v>
      </c>
      <c r="P45" s="897">
        <v>41898</v>
      </c>
      <c r="Q45" s="897">
        <v>11064</v>
      </c>
      <c r="R45" s="897">
        <v>438547</v>
      </c>
      <c r="S45" s="897">
        <v>4016</v>
      </c>
      <c r="T45" s="897">
        <v>2582</v>
      </c>
      <c r="U45" s="897">
        <v>14978</v>
      </c>
      <c r="V45" s="898">
        <v>425003</v>
      </c>
    </row>
    <row r="46" spans="1:22" s="204" customFormat="1" ht="15" customHeight="1">
      <c r="A46" s="224" t="s">
        <v>1235</v>
      </c>
      <c r="B46" s="897">
        <v>29367</v>
      </c>
      <c r="C46" s="897">
        <v>1876</v>
      </c>
      <c r="D46" s="897">
        <v>1805</v>
      </c>
      <c r="E46" s="897">
        <v>71</v>
      </c>
      <c r="F46" s="897">
        <v>0</v>
      </c>
      <c r="G46" s="897">
        <v>0</v>
      </c>
      <c r="H46" s="897">
        <v>3865</v>
      </c>
      <c r="I46" s="897">
        <v>5692</v>
      </c>
      <c r="J46" s="897">
        <v>201</v>
      </c>
      <c r="K46" s="897">
        <v>4577</v>
      </c>
      <c r="L46" s="897">
        <v>449</v>
      </c>
      <c r="M46" s="897">
        <v>4443</v>
      </c>
      <c r="N46" s="897">
        <v>1431</v>
      </c>
      <c r="O46" s="897">
        <v>6833</v>
      </c>
      <c r="P46" s="897">
        <v>11685</v>
      </c>
      <c r="Q46" s="897">
        <v>401</v>
      </c>
      <c r="R46" s="897">
        <v>41453</v>
      </c>
      <c r="S46" s="897">
        <v>380</v>
      </c>
      <c r="T46" s="897">
        <v>244</v>
      </c>
      <c r="U46" s="897">
        <v>1416</v>
      </c>
      <c r="V46" s="898">
        <v>40173</v>
      </c>
    </row>
    <row r="47" spans="1:22" s="204" customFormat="1" ht="15" customHeight="1">
      <c r="A47" s="224" t="s">
        <v>1236</v>
      </c>
      <c r="B47" s="897">
        <v>45942</v>
      </c>
      <c r="C47" s="897">
        <v>4985</v>
      </c>
      <c r="D47" s="897">
        <v>4886</v>
      </c>
      <c r="E47" s="897">
        <v>94</v>
      </c>
      <c r="F47" s="897">
        <v>5</v>
      </c>
      <c r="G47" s="897">
        <v>258</v>
      </c>
      <c r="H47" s="897">
        <v>6866</v>
      </c>
      <c r="I47" s="897">
        <v>3180</v>
      </c>
      <c r="J47" s="897">
        <v>1784</v>
      </c>
      <c r="K47" s="897">
        <v>3978</v>
      </c>
      <c r="L47" s="897">
        <v>2793</v>
      </c>
      <c r="M47" s="897">
        <v>8056</v>
      </c>
      <c r="N47" s="897">
        <v>3177</v>
      </c>
      <c r="O47" s="897">
        <v>10865</v>
      </c>
      <c r="P47" s="897">
        <v>9163</v>
      </c>
      <c r="Q47" s="897">
        <v>2017</v>
      </c>
      <c r="R47" s="897">
        <v>57122</v>
      </c>
      <c r="S47" s="897">
        <v>523</v>
      </c>
      <c r="T47" s="897">
        <v>336</v>
      </c>
      <c r="U47" s="897">
        <v>1951</v>
      </c>
      <c r="V47" s="898">
        <v>55358</v>
      </c>
    </row>
    <row r="48" spans="1:22" s="204" customFormat="1" ht="15" customHeight="1" thickBot="1">
      <c r="A48" s="224" t="s">
        <v>1237</v>
      </c>
      <c r="B48" s="897">
        <v>29528</v>
      </c>
      <c r="C48" s="897">
        <v>3689</v>
      </c>
      <c r="D48" s="897">
        <v>3518</v>
      </c>
      <c r="E48" s="897">
        <v>41</v>
      </c>
      <c r="F48" s="897">
        <v>130</v>
      </c>
      <c r="G48" s="901">
        <v>499</v>
      </c>
      <c r="H48" s="897">
        <v>5774</v>
      </c>
      <c r="I48" s="897">
        <v>2581</v>
      </c>
      <c r="J48" s="897">
        <v>985</v>
      </c>
      <c r="K48" s="897">
        <v>2190</v>
      </c>
      <c r="L48" s="897">
        <v>813</v>
      </c>
      <c r="M48" s="897">
        <v>5373</v>
      </c>
      <c r="N48" s="897">
        <v>2511</v>
      </c>
      <c r="O48" s="897">
        <v>5113</v>
      </c>
      <c r="P48" s="897">
        <v>5380</v>
      </c>
      <c r="Q48" s="897">
        <v>627</v>
      </c>
      <c r="R48" s="897">
        <v>35535</v>
      </c>
      <c r="S48" s="897">
        <v>325</v>
      </c>
      <c r="T48" s="897">
        <v>209</v>
      </c>
      <c r="U48" s="897">
        <v>1214</v>
      </c>
      <c r="V48" s="898">
        <v>34437</v>
      </c>
    </row>
    <row r="49" spans="1:22" ht="15" customHeight="1">
      <c r="A49" s="226" t="s">
        <v>977</v>
      </c>
      <c r="B49" s="226"/>
      <c r="C49" s="226"/>
      <c r="D49" s="226"/>
      <c r="E49" s="226"/>
      <c r="F49" s="226"/>
      <c r="G49" s="226"/>
      <c r="H49" s="226"/>
      <c r="I49" s="226"/>
      <c r="J49" s="226"/>
      <c r="K49" s="226"/>
      <c r="L49" s="226"/>
      <c r="M49" s="226"/>
      <c r="N49" s="226"/>
      <c r="O49" s="226"/>
      <c r="P49" s="226"/>
      <c r="Q49" s="226"/>
      <c r="R49" s="226"/>
      <c r="S49" s="226"/>
      <c r="T49" s="226"/>
      <c r="U49" s="226"/>
      <c r="V49" s="226"/>
    </row>
  </sheetData>
  <mergeCells count="19">
    <mergeCell ref="A6:A8"/>
    <mergeCell ref="Q3:V3"/>
    <mergeCell ref="O7:O8"/>
    <mergeCell ref="T6:T8"/>
    <mergeCell ref="U6:U8"/>
    <mergeCell ref="V6:V8"/>
    <mergeCell ref="P6:P8"/>
    <mergeCell ref="Q6:Q8"/>
    <mergeCell ref="R6:R8"/>
    <mergeCell ref="B6:B8"/>
    <mergeCell ref="S6:S8"/>
    <mergeCell ref="G7:G8"/>
    <mergeCell ref="H7:H8"/>
    <mergeCell ref="I7:I8"/>
    <mergeCell ref="J7:J8"/>
    <mergeCell ref="K7:K8"/>
    <mergeCell ref="L7:L8"/>
    <mergeCell ref="M7:M8"/>
    <mergeCell ref="N7:N8"/>
  </mergeCells>
  <printOptions/>
  <pageMargins left="0.6692913385826772" right="0.07874015748031496" top="0.7480314960629921" bottom="0.31496062992125984" header="0.3937007874015748" footer="0.2362204724409449"/>
  <pageSetup horizontalDpi="600" verticalDpi="600" orientation="portrait" paperSize="9" scale="95" r:id="rId1"/>
  <headerFooter alignWithMargins="0">
    <oddHeader>&amp;R&amp;D&amp;T</oddHeader>
  </headerFooter>
</worksheet>
</file>

<file path=xl/worksheets/sheet15.xml><?xml version="1.0" encoding="utf-8"?>
<worksheet xmlns="http://schemas.openxmlformats.org/spreadsheetml/2006/main" xmlns:r="http://schemas.openxmlformats.org/officeDocument/2006/relationships">
  <dimension ref="A3:S51"/>
  <sheetViews>
    <sheetView workbookViewId="0" topLeftCell="A1">
      <selection activeCell="A1" sqref="A1"/>
    </sheetView>
  </sheetViews>
  <sheetFormatPr defaultColWidth="9.00390625" defaultRowHeight="13.5"/>
  <cols>
    <col min="1" max="1" width="8.625" style="227" customWidth="1"/>
    <col min="2" max="2" width="10.625" style="195" customWidth="1"/>
    <col min="3" max="6" width="10.125" style="195" customWidth="1"/>
    <col min="7" max="7" width="10.625" style="228" customWidth="1"/>
    <col min="8" max="9" width="7.625" style="195" customWidth="1"/>
    <col min="10" max="11" width="10.625" style="195" customWidth="1"/>
    <col min="12" max="15" width="9.625" style="195" customWidth="1"/>
    <col min="16" max="17" width="12.125" style="195" customWidth="1"/>
    <col min="18" max="18" width="14.125" style="195" customWidth="1"/>
    <col min="19" max="16384" width="9.00390625" style="195" customWidth="1"/>
  </cols>
  <sheetData>
    <row r="1" ht="18" customHeight="1"/>
    <row r="2" ht="1.5" customHeight="1"/>
    <row r="3" spans="13:19" ht="12" customHeight="1">
      <c r="M3" s="229"/>
      <c r="N3" s="1099" t="s">
        <v>1232</v>
      </c>
      <c r="O3" s="1100"/>
      <c r="P3" s="1100"/>
      <c r="Q3" s="1100"/>
      <c r="R3" s="1100"/>
      <c r="S3" s="1101"/>
    </row>
    <row r="4" ht="1.5" customHeight="1">
      <c r="A4" s="209"/>
    </row>
    <row r="5" spans="1:19" ht="15" customHeight="1" thickBot="1">
      <c r="A5" s="195" t="s">
        <v>994</v>
      </c>
      <c r="R5" s="196"/>
      <c r="S5" s="196" t="s">
        <v>995</v>
      </c>
    </row>
    <row r="6" spans="1:19" s="218" customFormat="1" ht="15" customHeight="1" thickTop="1">
      <c r="A6" s="1122" t="s">
        <v>1234</v>
      </c>
      <c r="B6" s="230" t="s">
        <v>1238</v>
      </c>
      <c r="C6" s="231"/>
      <c r="D6" s="231"/>
      <c r="E6" s="231"/>
      <c r="F6" s="232"/>
      <c r="G6" s="1132" t="s">
        <v>1239</v>
      </c>
      <c r="H6" s="231"/>
      <c r="I6" s="231"/>
      <c r="J6" s="231"/>
      <c r="K6" s="231"/>
      <c r="L6" s="232"/>
      <c r="M6" s="1135" t="s">
        <v>1240</v>
      </c>
      <c r="N6" s="233"/>
      <c r="O6" s="232"/>
      <c r="P6" s="1128" t="s">
        <v>996</v>
      </c>
      <c r="Q6" s="1131" t="s">
        <v>1241</v>
      </c>
      <c r="R6" s="1131" t="s">
        <v>1242</v>
      </c>
      <c r="S6" s="1125" t="s">
        <v>1234</v>
      </c>
    </row>
    <row r="7" spans="1:19" s="242" customFormat="1" ht="24.75" customHeight="1">
      <c r="A7" s="1123"/>
      <c r="B7" s="234"/>
      <c r="C7" s="234" t="s">
        <v>1218</v>
      </c>
      <c r="D7" s="235" t="s">
        <v>997</v>
      </c>
      <c r="E7" s="236"/>
      <c r="F7" s="237"/>
      <c r="G7" s="1133"/>
      <c r="H7" s="238" t="s">
        <v>1219</v>
      </c>
      <c r="I7" s="238" t="s">
        <v>1220</v>
      </c>
      <c r="J7" s="234" t="s">
        <v>1221</v>
      </c>
      <c r="K7" s="238" t="s">
        <v>998</v>
      </c>
      <c r="L7" s="239" t="s">
        <v>1243</v>
      </c>
      <c r="M7" s="1133"/>
      <c r="N7" s="240" t="s">
        <v>999</v>
      </c>
      <c r="O7" s="241" t="s">
        <v>1222</v>
      </c>
      <c r="P7" s="1129"/>
      <c r="Q7" s="1129"/>
      <c r="R7" s="1129"/>
      <c r="S7" s="1126"/>
    </row>
    <row r="8" spans="1:19" s="218" customFormat="1" ht="24.75" customHeight="1">
      <c r="A8" s="1124"/>
      <c r="B8" s="234"/>
      <c r="C8" s="243"/>
      <c r="D8" s="234"/>
      <c r="E8" s="217" t="s">
        <v>1223</v>
      </c>
      <c r="F8" s="217" t="s">
        <v>1224</v>
      </c>
      <c r="G8" s="1134"/>
      <c r="H8" s="234"/>
      <c r="I8" s="234"/>
      <c r="J8" s="234"/>
      <c r="K8" s="234"/>
      <c r="L8" s="240"/>
      <c r="M8" s="1134"/>
      <c r="N8" s="240"/>
      <c r="O8" s="244"/>
      <c r="P8" s="1130"/>
      <c r="Q8" s="1130"/>
      <c r="R8" s="1130"/>
      <c r="S8" s="1127"/>
    </row>
    <row r="9" spans="1:19" s="200" customFormat="1" ht="15" customHeight="1">
      <c r="A9" s="199" t="s">
        <v>1172</v>
      </c>
      <c r="B9" s="902">
        <v>2024331.3408835474</v>
      </c>
      <c r="C9" s="902">
        <v>1709546</v>
      </c>
      <c r="D9" s="902">
        <v>314785.34088354744</v>
      </c>
      <c r="E9" s="902">
        <v>228782.3408835474</v>
      </c>
      <c r="F9" s="902">
        <v>86003</v>
      </c>
      <c r="G9" s="903">
        <v>88055</v>
      </c>
      <c r="H9" s="902">
        <v>243833</v>
      </c>
      <c r="I9" s="902">
        <v>155778</v>
      </c>
      <c r="J9" s="903">
        <v>-55653</v>
      </c>
      <c r="K9" s="903">
        <v>140973</v>
      </c>
      <c r="L9" s="903">
        <v>2735</v>
      </c>
      <c r="M9" s="903">
        <v>838933</v>
      </c>
      <c r="N9" s="903">
        <v>831980</v>
      </c>
      <c r="O9" s="903">
        <v>6953</v>
      </c>
      <c r="P9" s="903">
        <v>2951319.3408835474</v>
      </c>
      <c r="Q9" s="903">
        <v>253086</v>
      </c>
      <c r="R9" s="903">
        <v>3204405.3408835474</v>
      </c>
      <c r="S9" s="245" t="s">
        <v>1172</v>
      </c>
    </row>
    <row r="10" spans="1:19" s="200" customFormat="1" ht="22.5" customHeight="1">
      <c r="A10" s="199" t="s">
        <v>1173</v>
      </c>
      <c r="B10" s="902">
        <v>1035199</v>
      </c>
      <c r="C10" s="902">
        <v>874224</v>
      </c>
      <c r="D10" s="902">
        <v>160975</v>
      </c>
      <c r="E10" s="902">
        <v>116994</v>
      </c>
      <c r="F10" s="902">
        <v>43981</v>
      </c>
      <c r="G10" s="903">
        <v>50433</v>
      </c>
      <c r="H10" s="902">
        <v>122082</v>
      </c>
      <c r="I10" s="902">
        <v>71649</v>
      </c>
      <c r="J10" s="903">
        <v>-22036</v>
      </c>
      <c r="K10" s="903">
        <v>71185</v>
      </c>
      <c r="L10" s="903">
        <v>1284</v>
      </c>
      <c r="M10" s="903">
        <v>408363.83713625657</v>
      </c>
      <c r="N10" s="903">
        <v>400970.83713625657</v>
      </c>
      <c r="O10" s="903">
        <v>7393</v>
      </c>
      <c r="P10" s="903">
        <v>1493995.8371362565</v>
      </c>
      <c r="Q10" s="903">
        <v>123303</v>
      </c>
      <c r="R10" s="903">
        <v>1617298.8371362565</v>
      </c>
      <c r="S10" s="245" t="s">
        <v>1173</v>
      </c>
    </row>
    <row r="11" spans="1:19" s="200" customFormat="1" ht="15" customHeight="1">
      <c r="A11" s="201" t="s">
        <v>1174</v>
      </c>
      <c r="B11" s="904">
        <v>123392</v>
      </c>
      <c r="C11" s="904">
        <v>104205</v>
      </c>
      <c r="D11" s="904">
        <v>19187</v>
      </c>
      <c r="E11" s="904">
        <v>13944</v>
      </c>
      <c r="F11" s="904">
        <v>5243</v>
      </c>
      <c r="G11" s="905">
        <v>1478</v>
      </c>
      <c r="H11" s="904">
        <v>15243</v>
      </c>
      <c r="I11" s="904">
        <v>13765</v>
      </c>
      <c r="J11" s="905">
        <v>-7095</v>
      </c>
      <c r="K11" s="905">
        <v>8434</v>
      </c>
      <c r="L11" s="905">
        <v>139</v>
      </c>
      <c r="M11" s="905">
        <v>51333.659911061026</v>
      </c>
      <c r="N11" s="905">
        <v>51269.659911061026</v>
      </c>
      <c r="O11" s="905">
        <v>64</v>
      </c>
      <c r="P11" s="905">
        <v>176203.65991106103</v>
      </c>
      <c r="Q11" s="905">
        <v>16139</v>
      </c>
      <c r="R11" s="905">
        <v>192342.65991106103</v>
      </c>
      <c r="S11" s="246" t="s">
        <v>1174</v>
      </c>
    </row>
    <row r="12" spans="1:19" s="200" customFormat="1" ht="15" customHeight="1">
      <c r="A12" s="201" t="s">
        <v>1175</v>
      </c>
      <c r="B12" s="904">
        <v>382060</v>
      </c>
      <c r="C12" s="904">
        <v>322650</v>
      </c>
      <c r="D12" s="904">
        <v>59410</v>
      </c>
      <c r="E12" s="904">
        <v>43179</v>
      </c>
      <c r="F12" s="904">
        <v>16231</v>
      </c>
      <c r="G12" s="905">
        <v>14209</v>
      </c>
      <c r="H12" s="904">
        <v>45211</v>
      </c>
      <c r="I12" s="904">
        <v>31001</v>
      </c>
      <c r="J12" s="905">
        <v>-11969</v>
      </c>
      <c r="K12" s="905">
        <v>25640</v>
      </c>
      <c r="L12" s="905">
        <v>538</v>
      </c>
      <c r="M12" s="905">
        <v>170197.8092217103</v>
      </c>
      <c r="N12" s="905">
        <v>170626.8092217103</v>
      </c>
      <c r="O12" s="905">
        <v>-429</v>
      </c>
      <c r="P12" s="905">
        <v>566466.8092217103</v>
      </c>
      <c r="Q12" s="905">
        <v>51067</v>
      </c>
      <c r="R12" s="905">
        <v>617533.8092217103</v>
      </c>
      <c r="S12" s="246" t="s">
        <v>1175</v>
      </c>
    </row>
    <row r="13" spans="1:19" s="200" customFormat="1" ht="15" customHeight="1">
      <c r="A13" s="202" t="s">
        <v>1176</v>
      </c>
      <c r="B13" s="906">
        <v>483675</v>
      </c>
      <c r="C13" s="906">
        <v>408464</v>
      </c>
      <c r="D13" s="906">
        <v>75211</v>
      </c>
      <c r="E13" s="906">
        <v>54663</v>
      </c>
      <c r="F13" s="906">
        <v>20548</v>
      </c>
      <c r="G13" s="907">
        <v>21935</v>
      </c>
      <c r="H13" s="906">
        <v>61297</v>
      </c>
      <c r="I13" s="906">
        <v>39363</v>
      </c>
      <c r="J13" s="907">
        <v>-14553</v>
      </c>
      <c r="K13" s="907">
        <v>35715</v>
      </c>
      <c r="L13" s="907">
        <v>773</v>
      </c>
      <c r="M13" s="907">
        <v>209039.40432135892</v>
      </c>
      <c r="N13" s="907">
        <v>209113.40432135892</v>
      </c>
      <c r="O13" s="907">
        <v>-74</v>
      </c>
      <c r="P13" s="907">
        <v>714649.4043213589</v>
      </c>
      <c r="Q13" s="907">
        <v>62577</v>
      </c>
      <c r="R13" s="907">
        <v>777226.4043213589</v>
      </c>
      <c r="S13" s="247" t="s">
        <v>1176</v>
      </c>
    </row>
    <row r="14" spans="1:19" s="204" customFormat="1" ht="22.5" customHeight="1">
      <c r="A14" s="203" t="s">
        <v>1177</v>
      </c>
      <c r="B14" s="908">
        <v>504603</v>
      </c>
      <c r="C14" s="908">
        <v>426137</v>
      </c>
      <c r="D14" s="908">
        <v>78466</v>
      </c>
      <c r="E14" s="908">
        <v>57028</v>
      </c>
      <c r="F14" s="908">
        <v>21438</v>
      </c>
      <c r="G14" s="909">
        <v>28619</v>
      </c>
      <c r="H14" s="908">
        <v>58729</v>
      </c>
      <c r="I14" s="908">
        <v>30110</v>
      </c>
      <c r="J14" s="909">
        <v>-6626</v>
      </c>
      <c r="K14" s="909">
        <v>34516</v>
      </c>
      <c r="L14" s="909">
        <v>729</v>
      </c>
      <c r="M14" s="909">
        <v>198947.68033333507</v>
      </c>
      <c r="N14" s="909">
        <v>191703.68033333507</v>
      </c>
      <c r="O14" s="909">
        <v>7244</v>
      </c>
      <c r="P14" s="909">
        <v>732169.6803333351</v>
      </c>
      <c r="Q14" s="909">
        <v>59485</v>
      </c>
      <c r="R14" s="909">
        <v>791654.6803333351</v>
      </c>
      <c r="S14" s="248" t="s">
        <v>1177</v>
      </c>
    </row>
    <row r="15" spans="1:19" s="204" customFormat="1" ht="15" customHeight="1">
      <c r="A15" s="203" t="s">
        <v>1178</v>
      </c>
      <c r="B15" s="908">
        <v>76757</v>
      </c>
      <c r="C15" s="908">
        <v>64821</v>
      </c>
      <c r="D15" s="908">
        <v>11936</v>
      </c>
      <c r="E15" s="908">
        <v>8675</v>
      </c>
      <c r="F15" s="908">
        <v>3261</v>
      </c>
      <c r="G15" s="909">
        <v>3484</v>
      </c>
      <c r="H15" s="908">
        <v>8926</v>
      </c>
      <c r="I15" s="908">
        <v>5442</v>
      </c>
      <c r="J15" s="909">
        <v>-1776</v>
      </c>
      <c r="K15" s="909">
        <v>5179</v>
      </c>
      <c r="L15" s="909">
        <v>81</v>
      </c>
      <c r="M15" s="909">
        <v>31867.293451328733</v>
      </c>
      <c r="N15" s="909">
        <v>31913.293451328733</v>
      </c>
      <c r="O15" s="909">
        <v>-46</v>
      </c>
      <c r="P15" s="909">
        <v>112108.29345132873</v>
      </c>
      <c r="Q15" s="909">
        <v>9456</v>
      </c>
      <c r="R15" s="909">
        <v>121564.29345132873</v>
      </c>
      <c r="S15" s="248" t="s">
        <v>1178</v>
      </c>
    </row>
    <row r="16" spans="1:19" s="204" customFormat="1" ht="15" customHeight="1">
      <c r="A16" s="203" t="s">
        <v>1179</v>
      </c>
      <c r="B16" s="908">
        <v>56473</v>
      </c>
      <c r="C16" s="908">
        <v>47692</v>
      </c>
      <c r="D16" s="908">
        <v>8781</v>
      </c>
      <c r="E16" s="908">
        <v>6382</v>
      </c>
      <c r="F16" s="908">
        <v>2399</v>
      </c>
      <c r="G16" s="909">
        <v>2517</v>
      </c>
      <c r="H16" s="908">
        <v>7100</v>
      </c>
      <c r="I16" s="908">
        <v>4583</v>
      </c>
      <c r="J16" s="909">
        <v>-1762</v>
      </c>
      <c r="K16" s="909">
        <v>4211</v>
      </c>
      <c r="L16" s="909">
        <v>68</v>
      </c>
      <c r="M16" s="909">
        <v>20633.718691315105</v>
      </c>
      <c r="N16" s="909">
        <v>20599.718691315105</v>
      </c>
      <c r="O16" s="909">
        <v>34</v>
      </c>
      <c r="P16" s="909">
        <v>79623.71869131511</v>
      </c>
      <c r="Q16" s="909">
        <v>5987</v>
      </c>
      <c r="R16" s="909">
        <v>85610.71869131511</v>
      </c>
      <c r="S16" s="248" t="s">
        <v>1179</v>
      </c>
    </row>
    <row r="17" spans="1:19" s="204" customFormat="1" ht="15" customHeight="1">
      <c r="A17" s="203" t="s">
        <v>1180</v>
      </c>
      <c r="B17" s="908">
        <v>42889</v>
      </c>
      <c r="C17" s="908">
        <v>36220</v>
      </c>
      <c r="D17" s="908">
        <v>6669</v>
      </c>
      <c r="E17" s="908">
        <v>4847</v>
      </c>
      <c r="F17" s="908">
        <v>1822</v>
      </c>
      <c r="G17" s="909">
        <v>1103</v>
      </c>
      <c r="H17" s="908">
        <v>5189</v>
      </c>
      <c r="I17" s="908">
        <v>4086</v>
      </c>
      <c r="J17" s="909">
        <v>-1937</v>
      </c>
      <c r="K17" s="909">
        <v>3001</v>
      </c>
      <c r="L17" s="909">
        <v>39</v>
      </c>
      <c r="M17" s="909">
        <v>15071.454322142978</v>
      </c>
      <c r="N17" s="909">
        <v>14890.454322142978</v>
      </c>
      <c r="O17" s="909">
        <v>181</v>
      </c>
      <c r="P17" s="909">
        <v>59063.45432214298</v>
      </c>
      <c r="Q17" s="909">
        <v>4752</v>
      </c>
      <c r="R17" s="909">
        <v>63815.45432214298</v>
      </c>
      <c r="S17" s="248" t="s">
        <v>1180</v>
      </c>
    </row>
    <row r="18" spans="1:19" s="204" customFormat="1" ht="15" customHeight="1">
      <c r="A18" s="203" t="s">
        <v>1181</v>
      </c>
      <c r="B18" s="908">
        <v>113764</v>
      </c>
      <c r="C18" s="908">
        <v>96074</v>
      </c>
      <c r="D18" s="908">
        <v>17690</v>
      </c>
      <c r="E18" s="908">
        <v>12857</v>
      </c>
      <c r="F18" s="908">
        <v>4833</v>
      </c>
      <c r="G18" s="909">
        <v>7411</v>
      </c>
      <c r="H18" s="908">
        <v>13825</v>
      </c>
      <c r="I18" s="908">
        <v>6413</v>
      </c>
      <c r="J18" s="909">
        <v>-861</v>
      </c>
      <c r="K18" s="909">
        <v>8148</v>
      </c>
      <c r="L18" s="909">
        <v>124</v>
      </c>
      <c r="M18" s="909">
        <v>48703.06708561359</v>
      </c>
      <c r="N18" s="909">
        <v>48707.06708561359</v>
      </c>
      <c r="O18" s="909">
        <v>-4</v>
      </c>
      <c r="P18" s="909">
        <v>169878.06708561358</v>
      </c>
      <c r="Q18" s="909">
        <v>13706</v>
      </c>
      <c r="R18" s="909">
        <v>183584.06708561358</v>
      </c>
      <c r="S18" s="248" t="s">
        <v>1181</v>
      </c>
    </row>
    <row r="19" spans="1:19" s="204" customFormat="1" ht="15" customHeight="1">
      <c r="A19" s="203" t="s">
        <v>1182</v>
      </c>
      <c r="B19" s="908">
        <v>82650</v>
      </c>
      <c r="C19" s="908">
        <v>69798</v>
      </c>
      <c r="D19" s="908">
        <v>12852</v>
      </c>
      <c r="E19" s="908">
        <v>9341</v>
      </c>
      <c r="F19" s="908">
        <v>3511</v>
      </c>
      <c r="G19" s="909">
        <v>3163</v>
      </c>
      <c r="H19" s="908">
        <v>9547</v>
      </c>
      <c r="I19" s="908">
        <v>6384</v>
      </c>
      <c r="J19" s="909">
        <v>-2423</v>
      </c>
      <c r="K19" s="909">
        <v>5542</v>
      </c>
      <c r="L19" s="909">
        <v>44</v>
      </c>
      <c r="M19" s="909">
        <v>44863.64886868865</v>
      </c>
      <c r="N19" s="909">
        <v>44519.64886868865</v>
      </c>
      <c r="O19" s="909">
        <v>344</v>
      </c>
      <c r="P19" s="909">
        <v>130676.64886868864</v>
      </c>
      <c r="Q19" s="909">
        <v>15277</v>
      </c>
      <c r="R19" s="909">
        <v>145953.64886868864</v>
      </c>
      <c r="S19" s="248" t="s">
        <v>1182</v>
      </c>
    </row>
    <row r="20" spans="1:19" s="204" customFormat="1" ht="15" customHeight="1">
      <c r="A20" s="203" t="s">
        <v>1183</v>
      </c>
      <c r="B20" s="908">
        <v>26966</v>
      </c>
      <c r="C20" s="908">
        <v>22772</v>
      </c>
      <c r="D20" s="908">
        <v>4194</v>
      </c>
      <c r="E20" s="908">
        <v>3048</v>
      </c>
      <c r="F20" s="908">
        <v>1146</v>
      </c>
      <c r="G20" s="909">
        <v>733</v>
      </c>
      <c r="H20" s="908">
        <v>3529</v>
      </c>
      <c r="I20" s="908">
        <v>2796</v>
      </c>
      <c r="J20" s="909">
        <v>-1288</v>
      </c>
      <c r="K20" s="909">
        <v>1977</v>
      </c>
      <c r="L20" s="909">
        <v>44</v>
      </c>
      <c r="M20" s="909">
        <v>11316.29858960442</v>
      </c>
      <c r="N20" s="909">
        <v>11349.29858960442</v>
      </c>
      <c r="O20" s="909">
        <v>-33</v>
      </c>
      <c r="P20" s="909">
        <v>39015.29858960442</v>
      </c>
      <c r="Q20" s="909">
        <v>3542</v>
      </c>
      <c r="R20" s="909">
        <v>42557.29858960442</v>
      </c>
      <c r="S20" s="248" t="s">
        <v>1183</v>
      </c>
    </row>
    <row r="21" spans="1:19" s="204" customFormat="1" ht="15" customHeight="1">
      <c r="A21" s="203" t="s">
        <v>1184</v>
      </c>
      <c r="B21" s="908">
        <v>25580</v>
      </c>
      <c r="C21" s="908">
        <v>21602</v>
      </c>
      <c r="D21" s="908">
        <v>3978</v>
      </c>
      <c r="E21" s="908">
        <v>2891</v>
      </c>
      <c r="F21" s="908">
        <v>1087</v>
      </c>
      <c r="G21" s="909">
        <v>1204</v>
      </c>
      <c r="H21" s="908">
        <v>2855</v>
      </c>
      <c r="I21" s="908">
        <v>1651</v>
      </c>
      <c r="J21" s="909">
        <v>-412</v>
      </c>
      <c r="K21" s="909">
        <v>1584</v>
      </c>
      <c r="L21" s="909">
        <v>32</v>
      </c>
      <c r="M21" s="909">
        <v>4821.417252942112</v>
      </c>
      <c r="N21" s="909">
        <v>4776.417252942112</v>
      </c>
      <c r="O21" s="909">
        <v>45</v>
      </c>
      <c r="P21" s="909">
        <v>31605.417252942112</v>
      </c>
      <c r="Q21" s="909">
        <v>1451</v>
      </c>
      <c r="R21" s="909">
        <v>33056.41725294211</v>
      </c>
      <c r="S21" s="248" t="s">
        <v>1184</v>
      </c>
    </row>
    <row r="22" spans="1:19" s="204" customFormat="1" ht="15" customHeight="1">
      <c r="A22" s="203" t="s">
        <v>1185</v>
      </c>
      <c r="B22" s="908">
        <v>21297</v>
      </c>
      <c r="C22" s="908">
        <v>17985</v>
      </c>
      <c r="D22" s="908">
        <v>3312</v>
      </c>
      <c r="E22" s="908">
        <v>2407</v>
      </c>
      <c r="F22" s="908">
        <v>905</v>
      </c>
      <c r="G22" s="909">
        <v>956</v>
      </c>
      <c r="H22" s="908">
        <v>2412</v>
      </c>
      <c r="I22" s="908">
        <v>1456</v>
      </c>
      <c r="J22" s="909">
        <v>-447</v>
      </c>
      <c r="K22" s="909">
        <v>1387</v>
      </c>
      <c r="L22" s="909">
        <v>16</v>
      </c>
      <c r="M22" s="909">
        <v>4609.359541786075</v>
      </c>
      <c r="N22" s="909">
        <v>4572.359541786075</v>
      </c>
      <c r="O22" s="909">
        <v>37</v>
      </c>
      <c r="P22" s="909">
        <v>26862.359541786074</v>
      </c>
      <c r="Q22" s="909">
        <v>1307</v>
      </c>
      <c r="R22" s="909">
        <v>28169.359541786074</v>
      </c>
      <c r="S22" s="248" t="s">
        <v>1185</v>
      </c>
    </row>
    <row r="23" spans="1:19" s="204" customFormat="1" ht="15" customHeight="1">
      <c r="A23" s="203" t="s">
        <v>1186</v>
      </c>
      <c r="B23" s="908">
        <v>35370</v>
      </c>
      <c r="C23" s="908">
        <v>29870</v>
      </c>
      <c r="D23" s="908">
        <v>5500</v>
      </c>
      <c r="E23" s="908">
        <v>3997</v>
      </c>
      <c r="F23" s="908">
        <v>1503</v>
      </c>
      <c r="G23" s="909">
        <v>1889</v>
      </c>
      <c r="H23" s="908">
        <v>4074</v>
      </c>
      <c r="I23" s="908">
        <v>2185</v>
      </c>
      <c r="J23" s="909">
        <v>-485</v>
      </c>
      <c r="K23" s="909">
        <v>2339</v>
      </c>
      <c r="L23" s="909">
        <v>35</v>
      </c>
      <c r="M23" s="909">
        <v>12022.202080108455</v>
      </c>
      <c r="N23" s="909">
        <v>12386.202080108455</v>
      </c>
      <c r="O23" s="909">
        <v>-364</v>
      </c>
      <c r="P23" s="909">
        <v>49281.20208010846</v>
      </c>
      <c r="Q23" s="909">
        <v>3358</v>
      </c>
      <c r="R23" s="909">
        <v>52639.20208010846</v>
      </c>
      <c r="S23" s="248" t="s">
        <v>1186</v>
      </c>
    </row>
    <row r="24" spans="1:19" s="204" customFormat="1" ht="15" customHeight="1">
      <c r="A24" s="203" t="s">
        <v>1187</v>
      </c>
      <c r="B24" s="908">
        <v>10562</v>
      </c>
      <c r="C24" s="908">
        <v>8919</v>
      </c>
      <c r="D24" s="908">
        <v>1643</v>
      </c>
      <c r="E24" s="908">
        <v>1194</v>
      </c>
      <c r="F24" s="908">
        <v>449</v>
      </c>
      <c r="G24" s="909">
        <v>-359</v>
      </c>
      <c r="H24" s="908">
        <v>1217</v>
      </c>
      <c r="I24" s="908">
        <v>1575</v>
      </c>
      <c r="J24" s="909">
        <v>-1078</v>
      </c>
      <c r="K24" s="909">
        <v>707</v>
      </c>
      <c r="L24" s="909">
        <v>12</v>
      </c>
      <c r="M24" s="909">
        <v>3298.6655054246944</v>
      </c>
      <c r="N24" s="909">
        <v>3302.6655054246944</v>
      </c>
      <c r="O24" s="909">
        <v>-4</v>
      </c>
      <c r="P24" s="909">
        <v>13501.665505424695</v>
      </c>
      <c r="Q24" s="909">
        <v>1135</v>
      </c>
      <c r="R24" s="909">
        <v>14636.665505424695</v>
      </c>
      <c r="S24" s="248" t="s">
        <v>1187</v>
      </c>
    </row>
    <row r="25" spans="1:19" s="204" customFormat="1" ht="15" customHeight="1">
      <c r="A25" s="203" t="s">
        <v>1188</v>
      </c>
      <c r="B25" s="908">
        <v>10901</v>
      </c>
      <c r="C25" s="908">
        <v>9206</v>
      </c>
      <c r="D25" s="908">
        <v>1695</v>
      </c>
      <c r="E25" s="908">
        <v>1232</v>
      </c>
      <c r="F25" s="908">
        <v>463</v>
      </c>
      <c r="G25" s="909">
        <v>-157</v>
      </c>
      <c r="H25" s="908">
        <v>1317</v>
      </c>
      <c r="I25" s="908">
        <v>1474</v>
      </c>
      <c r="J25" s="909">
        <v>-874</v>
      </c>
      <c r="K25" s="909">
        <v>703</v>
      </c>
      <c r="L25" s="909">
        <v>14</v>
      </c>
      <c r="M25" s="909">
        <v>3719.0646727422177</v>
      </c>
      <c r="N25" s="909">
        <v>3776.0646727422177</v>
      </c>
      <c r="O25" s="909">
        <v>-57</v>
      </c>
      <c r="P25" s="909">
        <v>14463.064672742217</v>
      </c>
      <c r="Q25" s="909">
        <v>1192</v>
      </c>
      <c r="R25" s="909">
        <v>15655.064672742217</v>
      </c>
      <c r="S25" s="248" t="s">
        <v>1188</v>
      </c>
    </row>
    <row r="26" spans="1:19" s="204" customFormat="1" ht="15" customHeight="1">
      <c r="A26" s="203" t="s">
        <v>1189</v>
      </c>
      <c r="B26" s="908">
        <v>14988</v>
      </c>
      <c r="C26" s="908">
        <v>12657</v>
      </c>
      <c r="D26" s="908">
        <v>2331</v>
      </c>
      <c r="E26" s="908">
        <v>1694</v>
      </c>
      <c r="F26" s="908">
        <v>637</v>
      </c>
      <c r="G26" s="909">
        <v>-154</v>
      </c>
      <c r="H26" s="908">
        <v>1750</v>
      </c>
      <c r="I26" s="908">
        <v>1904</v>
      </c>
      <c r="J26" s="909">
        <v>-1157</v>
      </c>
      <c r="K26" s="909">
        <v>981</v>
      </c>
      <c r="L26" s="909">
        <v>22</v>
      </c>
      <c r="M26" s="909">
        <v>4482.793729621385</v>
      </c>
      <c r="N26" s="909">
        <v>4491.793729621385</v>
      </c>
      <c r="O26" s="909">
        <v>-9</v>
      </c>
      <c r="P26" s="909">
        <v>19316.793729621386</v>
      </c>
      <c r="Q26" s="909">
        <v>1415</v>
      </c>
      <c r="R26" s="909">
        <v>20731.793729621386</v>
      </c>
      <c r="S26" s="248" t="s">
        <v>1189</v>
      </c>
    </row>
    <row r="27" spans="1:19" s="204" customFormat="1" ht="15" customHeight="1">
      <c r="A27" s="203" t="s">
        <v>1190</v>
      </c>
      <c r="B27" s="908">
        <v>12399</v>
      </c>
      <c r="C27" s="908">
        <v>10471</v>
      </c>
      <c r="D27" s="908">
        <v>1928</v>
      </c>
      <c r="E27" s="908">
        <v>1401</v>
      </c>
      <c r="F27" s="908">
        <v>527</v>
      </c>
      <c r="G27" s="909">
        <v>24</v>
      </c>
      <c r="H27" s="908">
        <v>1613</v>
      </c>
      <c r="I27" s="908">
        <v>1589</v>
      </c>
      <c r="J27" s="909">
        <v>-908</v>
      </c>
      <c r="K27" s="909">
        <v>909</v>
      </c>
      <c r="L27" s="909">
        <v>23</v>
      </c>
      <c r="M27" s="909">
        <v>4007.1730116031877</v>
      </c>
      <c r="N27" s="909">
        <v>3982.1730116031877</v>
      </c>
      <c r="O27" s="909">
        <v>25</v>
      </c>
      <c r="P27" s="909">
        <v>16430.173011603187</v>
      </c>
      <c r="Q27" s="909">
        <v>1240</v>
      </c>
      <c r="R27" s="909">
        <v>17670.173011603187</v>
      </c>
      <c r="S27" s="248" t="s">
        <v>1190</v>
      </c>
    </row>
    <row r="28" spans="1:19" s="204" customFormat="1" ht="22.5" customHeight="1">
      <c r="A28" s="205" t="s">
        <v>1191</v>
      </c>
      <c r="B28" s="910">
        <v>62603</v>
      </c>
      <c r="C28" s="910">
        <v>52868</v>
      </c>
      <c r="D28" s="910">
        <v>9735</v>
      </c>
      <c r="E28" s="910">
        <v>7075</v>
      </c>
      <c r="F28" s="910">
        <v>2660</v>
      </c>
      <c r="G28" s="911">
        <v>2471</v>
      </c>
      <c r="H28" s="910">
        <v>7665</v>
      </c>
      <c r="I28" s="910">
        <v>5195</v>
      </c>
      <c r="J28" s="911">
        <v>-1954</v>
      </c>
      <c r="K28" s="911">
        <v>4365</v>
      </c>
      <c r="L28" s="911">
        <v>60</v>
      </c>
      <c r="M28" s="911">
        <v>30904.95481645291</v>
      </c>
      <c r="N28" s="911">
        <v>30381.95481645291</v>
      </c>
      <c r="O28" s="911">
        <v>523</v>
      </c>
      <c r="P28" s="911">
        <v>95978.95481645291</v>
      </c>
      <c r="Q28" s="911">
        <v>9510</v>
      </c>
      <c r="R28" s="911">
        <v>105488.95481645291</v>
      </c>
      <c r="S28" s="249" t="s">
        <v>1191</v>
      </c>
    </row>
    <row r="29" spans="1:19" s="204" customFormat="1" ht="15" customHeight="1">
      <c r="A29" s="203" t="s">
        <v>1192</v>
      </c>
      <c r="B29" s="908">
        <v>7983</v>
      </c>
      <c r="C29" s="908">
        <v>6742</v>
      </c>
      <c r="D29" s="908">
        <v>1241</v>
      </c>
      <c r="E29" s="908">
        <v>902</v>
      </c>
      <c r="F29" s="908">
        <v>339</v>
      </c>
      <c r="G29" s="909">
        <v>32</v>
      </c>
      <c r="H29" s="908">
        <v>1041</v>
      </c>
      <c r="I29" s="908">
        <v>1008</v>
      </c>
      <c r="J29" s="909">
        <v>-542</v>
      </c>
      <c r="K29" s="909">
        <v>563</v>
      </c>
      <c r="L29" s="909">
        <v>11</v>
      </c>
      <c r="M29" s="909">
        <v>2595.338745249732</v>
      </c>
      <c r="N29" s="909">
        <v>2686.338745249732</v>
      </c>
      <c r="O29" s="909">
        <v>-91</v>
      </c>
      <c r="P29" s="909">
        <v>10610.338745249732</v>
      </c>
      <c r="Q29" s="909">
        <v>850</v>
      </c>
      <c r="R29" s="909">
        <v>11460.338745249732</v>
      </c>
      <c r="S29" s="248" t="s">
        <v>1192</v>
      </c>
    </row>
    <row r="30" spans="1:19" s="204" customFormat="1" ht="15" customHeight="1">
      <c r="A30" s="203" t="s">
        <v>1193</v>
      </c>
      <c r="B30" s="908">
        <v>13417</v>
      </c>
      <c r="C30" s="908">
        <v>11331</v>
      </c>
      <c r="D30" s="908">
        <v>2086</v>
      </c>
      <c r="E30" s="908">
        <v>1516</v>
      </c>
      <c r="F30" s="908">
        <v>570</v>
      </c>
      <c r="G30" s="909">
        <v>50</v>
      </c>
      <c r="H30" s="908">
        <v>1670</v>
      </c>
      <c r="I30" s="908">
        <v>1620</v>
      </c>
      <c r="J30" s="909">
        <v>-880</v>
      </c>
      <c r="K30" s="909">
        <v>912</v>
      </c>
      <c r="L30" s="909">
        <v>18</v>
      </c>
      <c r="M30" s="909">
        <v>5162.2985674531765</v>
      </c>
      <c r="N30" s="909">
        <v>5253.2985674531765</v>
      </c>
      <c r="O30" s="909">
        <v>-91</v>
      </c>
      <c r="P30" s="909">
        <v>18629.298567453177</v>
      </c>
      <c r="Q30" s="909">
        <v>1574</v>
      </c>
      <c r="R30" s="909">
        <v>20203.298567453177</v>
      </c>
      <c r="S30" s="248" t="s">
        <v>1193</v>
      </c>
    </row>
    <row r="31" spans="1:19" s="204" customFormat="1" ht="15" customHeight="1">
      <c r="A31" s="203" t="s">
        <v>1194</v>
      </c>
      <c r="B31" s="908">
        <v>8817</v>
      </c>
      <c r="C31" s="908">
        <v>7446</v>
      </c>
      <c r="D31" s="908">
        <v>1371</v>
      </c>
      <c r="E31" s="908">
        <v>996</v>
      </c>
      <c r="F31" s="908">
        <v>375</v>
      </c>
      <c r="G31" s="909">
        <v>-198</v>
      </c>
      <c r="H31" s="908">
        <v>1068</v>
      </c>
      <c r="I31" s="908">
        <v>1267</v>
      </c>
      <c r="J31" s="909">
        <v>-780</v>
      </c>
      <c r="K31" s="909">
        <v>564</v>
      </c>
      <c r="L31" s="909">
        <v>18</v>
      </c>
      <c r="M31" s="909">
        <v>2581.721465252335</v>
      </c>
      <c r="N31" s="909">
        <v>2578.721465252335</v>
      </c>
      <c r="O31" s="909">
        <v>3</v>
      </c>
      <c r="P31" s="909">
        <v>11200.721465252334</v>
      </c>
      <c r="Q31" s="909">
        <v>834</v>
      </c>
      <c r="R31" s="909">
        <v>12034.721465252334</v>
      </c>
      <c r="S31" s="248" t="s">
        <v>1194</v>
      </c>
    </row>
    <row r="32" spans="1:19" s="204" customFormat="1" ht="15" customHeight="1">
      <c r="A32" s="203" t="s">
        <v>1195</v>
      </c>
      <c r="B32" s="908">
        <v>12097</v>
      </c>
      <c r="C32" s="908">
        <v>10216</v>
      </c>
      <c r="D32" s="908">
        <v>1881</v>
      </c>
      <c r="E32" s="908">
        <v>1367</v>
      </c>
      <c r="F32" s="908">
        <v>514</v>
      </c>
      <c r="G32" s="909">
        <v>-221</v>
      </c>
      <c r="H32" s="908">
        <v>1425</v>
      </c>
      <c r="I32" s="908">
        <v>1646</v>
      </c>
      <c r="J32" s="909">
        <v>-979</v>
      </c>
      <c r="K32" s="909">
        <v>755</v>
      </c>
      <c r="L32" s="909">
        <v>3</v>
      </c>
      <c r="M32" s="909">
        <v>4004.4663917730027</v>
      </c>
      <c r="N32" s="909">
        <v>4161.466391773003</v>
      </c>
      <c r="O32" s="909">
        <v>-157</v>
      </c>
      <c r="P32" s="909">
        <v>15880.466391773003</v>
      </c>
      <c r="Q32" s="909">
        <v>1304</v>
      </c>
      <c r="R32" s="909">
        <v>17184.466391773003</v>
      </c>
      <c r="S32" s="248" t="s">
        <v>1195</v>
      </c>
    </row>
    <row r="33" spans="1:19" s="204" customFormat="1" ht="15" customHeight="1">
      <c r="A33" s="203" t="s">
        <v>1196</v>
      </c>
      <c r="B33" s="908">
        <v>4776</v>
      </c>
      <c r="C33" s="908">
        <v>4033</v>
      </c>
      <c r="D33" s="908">
        <v>743</v>
      </c>
      <c r="E33" s="908">
        <v>540</v>
      </c>
      <c r="F33" s="908">
        <v>203</v>
      </c>
      <c r="G33" s="909">
        <v>-329</v>
      </c>
      <c r="H33" s="908">
        <v>656</v>
      </c>
      <c r="I33" s="908">
        <v>984</v>
      </c>
      <c r="J33" s="909">
        <v>-697</v>
      </c>
      <c r="K33" s="909">
        <v>358</v>
      </c>
      <c r="L33" s="909">
        <v>10</v>
      </c>
      <c r="M33" s="909">
        <v>1941.4568179358787</v>
      </c>
      <c r="N33" s="909">
        <v>2002.4568179358787</v>
      </c>
      <c r="O33" s="909">
        <v>-61</v>
      </c>
      <c r="P33" s="909">
        <v>6388.4568179358785</v>
      </c>
      <c r="Q33" s="909">
        <v>650</v>
      </c>
      <c r="R33" s="909">
        <v>7038.4568179358785</v>
      </c>
      <c r="S33" s="248" t="s">
        <v>1196</v>
      </c>
    </row>
    <row r="34" spans="1:19" s="204" customFormat="1" ht="15" customHeight="1">
      <c r="A34" s="203" t="s">
        <v>1197</v>
      </c>
      <c r="B34" s="908">
        <v>6620</v>
      </c>
      <c r="C34" s="908">
        <v>5591</v>
      </c>
      <c r="D34" s="908">
        <v>1029</v>
      </c>
      <c r="E34" s="908">
        <v>748</v>
      </c>
      <c r="F34" s="908">
        <v>281</v>
      </c>
      <c r="G34" s="909">
        <v>-177</v>
      </c>
      <c r="H34" s="908">
        <v>850</v>
      </c>
      <c r="I34" s="908">
        <v>1027</v>
      </c>
      <c r="J34" s="909">
        <v>-647</v>
      </c>
      <c r="K34" s="909">
        <v>463</v>
      </c>
      <c r="L34" s="909">
        <v>7</v>
      </c>
      <c r="M34" s="909">
        <v>2227.530511371492</v>
      </c>
      <c r="N34" s="909">
        <v>2224.530511371492</v>
      </c>
      <c r="O34" s="909">
        <v>3</v>
      </c>
      <c r="P34" s="909">
        <v>8670.530511371493</v>
      </c>
      <c r="Q34" s="909">
        <v>738</v>
      </c>
      <c r="R34" s="909">
        <v>9408.530511371493</v>
      </c>
      <c r="S34" s="248" t="s">
        <v>1197</v>
      </c>
    </row>
    <row r="35" spans="1:19" s="204" customFormat="1" ht="15" customHeight="1">
      <c r="A35" s="206" t="s">
        <v>1198</v>
      </c>
      <c r="B35" s="912">
        <v>7079</v>
      </c>
      <c r="C35" s="912">
        <v>5978</v>
      </c>
      <c r="D35" s="912">
        <v>1101</v>
      </c>
      <c r="E35" s="912">
        <v>800</v>
      </c>
      <c r="F35" s="912">
        <v>301</v>
      </c>
      <c r="G35" s="913">
        <v>-152</v>
      </c>
      <c r="H35" s="912">
        <v>866</v>
      </c>
      <c r="I35" s="912">
        <v>1018</v>
      </c>
      <c r="J35" s="913">
        <v>-617</v>
      </c>
      <c r="K35" s="913">
        <v>453</v>
      </c>
      <c r="L35" s="913">
        <v>12</v>
      </c>
      <c r="M35" s="913">
        <v>1915.8925955724915</v>
      </c>
      <c r="N35" s="913">
        <v>1980.8925955724915</v>
      </c>
      <c r="O35" s="913">
        <v>-65</v>
      </c>
      <c r="P35" s="913">
        <v>8842.892595572492</v>
      </c>
      <c r="Q35" s="913">
        <v>679</v>
      </c>
      <c r="R35" s="913">
        <v>9521.892595572492</v>
      </c>
      <c r="S35" s="250" t="s">
        <v>1198</v>
      </c>
    </row>
    <row r="36" spans="1:19" s="204" customFormat="1" ht="22.5" customHeight="1">
      <c r="A36" s="203" t="s">
        <v>1199</v>
      </c>
      <c r="B36" s="908">
        <v>156195</v>
      </c>
      <c r="C36" s="908">
        <v>131906</v>
      </c>
      <c r="D36" s="908">
        <v>24289</v>
      </c>
      <c r="E36" s="908">
        <v>17653</v>
      </c>
      <c r="F36" s="908">
        <v>6636</v>
      </c>
      <c r="G36" s="909">
        <v>7695</v>
      </c>
      <c r="H36" s="908">
        <v>18138</v>
      </c>
      <c r="I36" s="908">
        <v>10443</v>
      </c>
      <c r="J36" s="909">
        <v>-2665</v>
      </c>
      <c r="K36" s="909">
        <v>10112</v>
      </c>
      <c r="L36" s="909">
        <v>248</v>
      </c>
      <c r="M36" s="909">
        <v>86896.09874747098</v>
      </c>
      <c r="N36" s="909">
        <v>86737.09874747098</v>
      </c>
      <c r="O36" s="909">
        <v>159</v>
      </c>
      <c r="P36" s="909">
        <v>250786.098747471</v>
      </c>
      <c r="Q36" s="909">
        <v>26082</v>
      </c>
      <c r="R36" s="909">
        <v>276868.098747471</v>
      </c>
      <c r="S36" s="248" t="s">
        <v>1199</v>
      </c>
    </row>
    <row r="37" spans="1:19" s="204" customFormat="1" ht="15" customHeight="1">
      <c r="A37" s="203" t="s">
        <v>1200</v>
      </c>
      <c r="B37" s="908">
        <v>51508</v>
      </c>
      <c r="C37" s="908">
        <v>43499</v>
      </c>
      <c r="D37" s="908">
        <v>8009</v>
      </c>
      <c r="E37" s="908">
        <v>5821</v>
      </c>
      <c r="F37" s="908">
        <v>2188</v>
      </c>
      <c r="G37" s="909">
        <v>2688</v>
      </c>
      <c r="H37" s="908">
        <v>6228</v>
      </c>
      <c r="I37" s="908">
        <v>3540</v>
      </c>
      <c r="J37" s="909">
        <v>-1056</v>
      </c>
      <c r="K37" s="909">
        <v>3684</v>
      </c>
      <c r="L37" s="909">
        <v>60</v>
      </c>
      <c r="M37" s="909">
        <v>19073.039704594812</v>
      </c>
      <c r="N37" s="909">
        <v>18953.039704594812</v>
      </c>
      <c r="O37" s="909">
        <v>120</v>
      </c>
      <c r="P37" s="909">
        <v>73269.03970459482</v>
      </c>
      <c r="Q37" s="909">
        <v>5864</v>
      </c>
      <c r="R37" s="909">
        <v>79133.03970459482</v>
      </c>
      <c r="S37" s="248" t="s">
        <v>1200</v>
      </c>
    </row>
    <row r="38" spans="1:19" s="204" customFormat="1" ht="15" customHeight="1">
      <c r="A38" s="203" t="s">
        <v>1201</v>
      </c>
      <c r="B38" s="908">
        <v>56002</v>
      </c>
      <c r="C38" s="908">
        <v>47294</v>
      </c>
      <c r="D38" s="908">
        <v>8708</v>
      </c>
      <c r="E38" s="908">
        <v>6329</v>
      </c>
      <c r="F38" s="908">
        <v>2379</v>
      </c>
      <c r="G38" s="909">
        <v>2454</v>
      </c>
      <c r="H38" s="908">
        <v>6732</v>
      </c>
      <c r="I38" s="908">
        <v>4278</v>
      </c>
      <c r="J38" s="909">
        <v>-1499</v>
      </c>
      <c r="K38" s="909">
        <v>3877</v>
      </c>
      <c r="L38" s="909">
        <v>76</v>
      </c>
      <c r="M38" s="909">
        <v>20404.97269298388</v>
      </c>
      <c r="N38" s="909">
        <v>20398.97269298388</v>
      </c>
      <c r="O38" s="909">
        <v>6</v>
      </c>
      <c r="P38" s="909">
        <v>78860.97269298388</v>
      </c>
      <c r="Q38" s="909">
        <v>6115</v>
      </c>
      <c r="R38" s="909">
        <v>84975.97269298388</v>
      </c>
      <c r="S38" s="248" t="s">
        <v>1201</v>
      </c>
    </row>
    <row r="39" spans="1:19" s="204" customFormat="1" ht="15" customHeight="1">
      <c r="A39" s="203" t="s">
        <v>1202</v>
      </c>
      <c r="B39" s="908">
        <v>39237</v>
      </c>
      <c r="C39" s="908">
        <v>33136</v>
      </c>
      <c r="D39" s="908">
        <v>6101</v>
      </c>
      <c r="E39" s="908">
        <v>4434</v>
      </c>
      <c r="F39" s="908">
        <v>1667</v>
      </c>
      <c r="G39" s="909">
        <v>1413</v>
      </c>
      <c r="H39" s="908">
        <v>4699</v>
      </c>
      <c r="I39" s="908">
        <v>3286</v>
      </c>
      <c r="J39" s="909">
        <v>-1278</v>
      </c>
      <c r="K39" s="909">
        <v>2644</v>
      </c>
      <c r="L39" s="909">
        <v>47</v>
      </c>
      <c r="M39" s="909">
        <v>15532.114814437531</v>
      </c>
      <c r="N39" s="909">
        <v>15772.114814437531</v>
      </c>
      <c r="O39" s="909">
        <v>-240</v>
      </c>
      <c r="P39" s="909">
        <v>56182.11481443753</v>
      </c>
      <c r="Q39" s="909">
        <v>4439</v>
      </c>
      <c r="R39" s="909">
        <v>60621.11481443753</v>
      </c>
      <c r="S39" s="248" t="s">
        <v>1202</v>
      </c>
    </row>
    <row r="40" spans="1:19" s="204" customFormat="1" ht="15" customHeight="1">
      <c r="A40" s="203" t="s">
        <v>1203</v>
      </c>
      <c r="B40" s="908">
        <v>26126</v>
      </c>
      <c r="C40" s="908">
        <v>22063</v>
      </c>
      <c r="D40" s="908">
        <v>4063</v>
      </c>
      <c r="E40" s="908">
        <v>2953</v>
      </c>
      <c r="F40" s="908">
        <v>1110</v>
      </c>
      <c r="G40" s="909">
        <v>786</v>
      </c>
      <c r="H40" s="908">
        <v>3181</v>
      </c>
      <c r="I40" s="908">
        <v>2395</v>
      </c>
      <c r="J40" s="909">
        <v>-1031</v>
      </c>
      <c r="K40" s="909">
        <v>1786</v>
      </c>
      <c r="L40" s="909">
        <v>31</v>
      </c>
      <c r="M40" s="909">
        <v>10029.70190942747</v>
      </c>
      <c r="N40" s="909">
        <v>10143.70190942747</v>
      </c>
      <c r="O40" s="909">
        <v>-114</v>
      </c>
      <c r="P40" s="909">
        <v>36941.70190942747</v>
      </c>
      <c r="Q40" s="909">
        <v>3011</v>
      </c>
      <c r="R40" s="909">
        <v>39952.70190942747</v>
      </c>
      <c r="S40" s="248" t="s">
        <v>1203</v>
      </c>
    </row>
    <row r="41" spans="1:19" s="204" customFormat="1" ht="15" customHeight="1">
      <c r="A41" s="203" t="s">
        <v>1204</v>
      </c>
      <c r="B41" s="908">
        <v>15751</v>
      </c>
      <c r="C41" s="908">
        <v>13302</v>
      </c>
      <c r="D41" s="908">
        <v>2449</v>
      </c>
      <c r="E41" s="908">
        <v>1780</v>
      </c>
      <c r="F41" s="908">
        <v>669</v>
      </c>
      <c r="G41" s="909">
        <v>-361</v>
      </c>
      <c r="H41" s="908">
        <v>1666</v>
      </c>
      <c r="I41" s="908">
        <v>2027</v>
      </c>
      <c r="J41" s="909">
        <v>-1282</v>
      </c>
      <c r="K41" s="909">
        <v>899</v>
      </c>
      <c r="L41" s="909">
        <v>22</v>
      </c>
      <c r="M41" s="909">
        <v>6690.163909788439</v>
      </c>
      <c r="N41" s="909">
        <v>7045.163909788439</v>
      </c>
      <c r="O41" s="909">
        <v>-355</v>
      </c>
      <c r="P41" s="909">
        <v>22080.16390978844</v>
      </c>
      <c r="Q41" s="909">
        <v>2009</v>
      </c>
      <c r="R41" s="909">
        <v>24089.16390978844</v>
      </c>
      <c r="S41" s="248" t="s">
        <v>1204</v>
      </c>
    </row>
    <row r="42" spans="1:19" s="204" customFormat="1" ht="15" customHeight="1">
      <c r="A42" s="203" t="s">
        <v>1205</v>
      </c>
      <c r="B42" s="908">
        <v>24246</v>
      </c>
      <c r="C42" s="908">
        <v>20476</v>
      </c>
      <c r="D42" s="908">
        <v>3770</v>
      </c>
      <c r="E42" s="908">
        <v>2740</v>
      </c>
      <c r="F42" s="908">
        <v>1030</v>
      </c>
      <c r="G42" s="909">
        <v>-6</v>
      </c>
      <c r="H42" s="908">
        <v>3011</v>
      </c>
      <c r="I42" s="908">
        <v>3017</v>
      </c>
      <c r="J42" s="909">
        <v>-1793</v>
      </c>
      <c r="K42" s="909">
        <v>1750</v>
      </c>
      <c r="L42" s="909">
        <v>37</v>
      </c>
      <c r="M42" s="909">
        <v>7305.963688259289</v>
      </c>
      <c r="N42" s="909">
        <v>7240.963688259289</v>
      </c>
      <c r="O42" s="909">
        <v>65</v>
      </c>
      <c r="P42" s="909">
        <v>31545.96368825929</v>
      </c>
      <c r="Q42" s="909">
        <v>2119</v>
      </c>
      <c r="R42" s="909">
        <v>33664.96368825929</v>
      </c>
      <c r="S42" s="248" t="s">
        <v>1205</v>
      </c>
    </row>
    <row r="43" spans="1:19" s="204" customFormat="1" ht="15" customHeight="1">
      <c r="A43" s="203" t="s">
        <v>1206</v>
      </c>
      <c r="B43" s="908">
        <v>12995</v>
      </c>
      <c r="C43" s="908">
        <v>10974</v>
      </c>
      <c r="D43" s="908">
        <v>2021</v>
      </c>
      <c r="E43" s="908">
        <v>1469</v>
      </c>
      <c r="F43" s="908">
        <v>552</v>
      </c>
      <c r="G43" s="909">
        <v>-459</v>
      </c>
      <c r="H43" s="908">
        <v>1557</v>
      </c>
      <c r="I43" s="908">
        <v>2016</v>
      </c>
      <c r="J43" s="909">
        <v>-1365</v>
      </c>
      <c r="K43" s="909">
        <v>888</v>
      </c>
      <c r="L43" s="909">
        <v>18</v>
      </c>
      <c r="M43" s="909">
        <v>4265.753754747906</v>
      </c>
      <c r="N43" s="909">
        <v>4335.753754747906</v>
      </c>
      <c r="O43" s="909">
        <v>-70</v>
      </c>
      <c r="P43" s="909">
        <v>16801.753754747908</v>
      </c>
      <c r="Q43" s="909">
        <v>1428</v>
      </c>
      <c r="R43" s="909">
        <v>18229.753754747908</v>
      </c>
      <c r="S43" s="248" t="s">
        <v>1206</v>
      </c>
    </row>
    <row r="44" spans="1:19" s="204" customFormat="1" ht="22.5" customHeight="1">
      <c r="A44" s="205" t="s">
        <v>1207</v>
      </c>
      <c r="B44" s="910">
        <v>224605</v>
      </c>
      <c r="C44" s="910">
        <v>189679</v>
      </c>
      <c r="D44" s="910">
        <v>34926</v>
      </c>
      <c r="E44" s="910">
        <v>25384</v>
      </c>
      <c r="F44" s="910">
        <v>9542</v>
      </c>
      <c r="G44" s="911">
        <v>10242</v>
      </c>
      <c r="H44" s="910">
        <v>28101</v>
      </c>
      <c r="I44" s="910">
        <v>17859</v>
      </c>
      <c r="J44" s="911">
        <v>-6331</v>
      </c>
      <c r="K44" s="911">
        <v>16182</v>
      </c>
      <c r="L44" s="911">
        <v>391</v>
      </c>
      <c r="M44" s="911">
        <v>95660.45674827941</v>
      </c>
      <c r="N44" s="911">
        <v>96149.45674827941</v>
      </c>
      <c r="O44" s="911">
        <v>-489</v>
      </c>
      <c r="P44" s="911">
        <v>330507.4567482794</v>
      </c>
      <c r="Q44" s="911">
        <v>28445</v>
      </c>
      <c r="R44" s="911">
        <v>358952.4567482794</v>
      </c>
      <c r="S44" s="249" t="s">
        <v>1207</v>
      </c>
    </row>
    <row r="45" spans="1:19" s="204" customFormat="1" ht="15" customHeight="1">
      <c r="A45" s="203" t="s">
        <v>1208</v>
      </c>
      <c r="B45" s="908">
        <v>189466</v>
      </c>
      <c r="C45" s="908">
        <v>160004</v>
      </c>
      <c r="D45" s="908">
        <v>29462</v>
      </c>
      <c r="E45" s="908">
        <v>21413</v>
      </c>
      <c r="F45" s="908">
        <v>8049</v>
      </c>
      <c r="G45" s="909">
        <v>9358</v>
      </c>
      <c r="H45" s="908">
        <v>23885</v>
      </c>
      <c r="I45" s="908">
        <v>14527</v>
      </c>
      <c r="J45" s="909">
        <v>-4986</v>
      </c>
      <c r="K45" s="909">
        <v>14045</v>
      </c>
      <c r="L45" s="909">
        <v>299</v>
      </c>
      <c r="M45" s="909">
        <v>88375.72263544468</v>
      </c>
      <c r="N45" s="909">
        <v>88140.72263544468</v>
      </c>
      <c r="O45" s="909">
        <v>235</v>
      </c>
      <c r="P45" s="909">
        <v>287199.72263544466</v>
      </c>
      <c r="Q45" s="909">
        <v>26138</v>
      </c>
      <c r="R45" s="909">
        <v>313337.72263544466</v>
      </c>
      <c r="S45" s="248" t="s">
        <v>1208</v>
      </c>
    </row>
    <row r="46" spans="1:19" s="204" customFormat="1" ht="15" customHeight="1">
      <c r="A46" s="203" t="s">
        <v>1235</v>
      </c>
      <c r="B46" s="908">
        <v>11133</v>
      </c>
      <c r="C46" s="908">
        <v>9402</v>
      </c>
      <c r="D46" s="908">
        <v>1731</v>
      </c>
      <c r="E46" s="908">
        <v>1258</v>
      </c>
      <c r="F46" s="908">
        <v>473</v>
      </c>
      <c r="G46" s="909">
        <v>374</v>
      </c>
      <c r="H46" s="908">
        <v>1568</v>
      </c>
      <c r="I46" s="908">
        <v>1194</v>
      </c>
      <c r="J46" s="909">
        <v>-565</v>
      </c>
      <c r="K46" s="909">
        <v>928</v>
      </c>
      <c r="L46" s="909">
        <v>11</v>
      </c>
      <c r="M46" s="909">
        <v>6841.854929694237</v>
      </c>
      <c r="N46" s="909">
        <v>6665.854929694237</v>
      </c>
      <c r="O46" s="909">
        <v>176</v>
      </c>
      <c r="P46" s="909">
        <v>18348.854929694236</v>
      </c>
      <c r="Q46" s="909">
        <v>2471</v>
      </c>
      <c r="R46" s="909">
        <v>20819.854929694236</v>
      </c>
      <c r="S46" s="248" t="s">
        <v>1235</v>
      </c>
    </row>
    <row r="47" spans="1:19" s="204" customFormat="1" ht="15" customHeight="1">
      <c r="A47" s="203" t="s">
        <v>1236</v>
      </c>
      <c r="B47" s="908">
        <v>35613</v>
      </c>
      <c r="C47" s="908">
        <v>30075</v>
      </c>
      <c r="D47" s="908">
        <v>5538</v>
      </c>
      <c r="E47" s="908">
        <v>4025</v>
      </c>
      <c r="F47" s="908">
        <v>1513</v>
      </c>
      <c r="G47" s="909">
        <v>1244</v>
      </c>
      <c r="H47" s="908">
        <v>4671</v>
      </c>
      <c r="I47" s="908">
        <v>3428</v>
      </c>
      <c r="J47" s="909">
        <v>-1553</v>
      </c>
      <c r="K47" s="909">
        <v>2742</v>
      </c>
      <c r="L47" s="909">
        <v>55</v>
      </c>
      <c r="M47" s="909">
        <v>11013.37697579937</v>
      </c>
      <c r="N47" s="909">
        <v>11014.37697579937</v>
      </c>
      <c r="O47" s="909">
        <v>-1</v>
      </c>
      <c r="P47" s="909">
        <v>47870.37697579937</v>
      </c>
      <c r="Q47" s="909">
        <v>3405</v>
      </c>
      <c r="R47" s="909">
        <v>51275.37697579937</v>
      </c>
      <c r="S47" s="248" t="s">
        <v>1236</v>
      </c>
    </row>
    <row r="48" spans="1:19" s="204" customFormat="1" ht="15" customHeight="1" thickBot="1">
      <c r="A48" s="203" t="s">
        <v>1237</v>
      </c>
      <c r="B48" s="908">
        <v>22858</v>
      </c>
      <c r="C48" s="908">
        <v>19304</v>
      </c>
      <c r="D48" s="908">
        <v>3554</v>
      </c>
      <c r="E48" s="908">
        <v>2583</v>
      </c>
      <c r="F48" s="908">
        <v>971</v>
      </c>
      <c r="G48" s="909">
        <v>718</v>
      </c>
      <c r="H48" s="908">
        <v>3073</v>
      </c>
      <c r="I48" s="908">
        <v>2355</v>
      </c>
      <c r="J48" s="909">
        <v>-1118</v>
      </c>
      <c r="K48" s="909">
        <v>1819</v>
      </c>
      <c r="L48" s="909">
        <v>17</v>
      </c>
      <c r="M48" s="909">
        <v>7147.993032141239</v>
      </c>
      <c r="N48" s="909">
        <v>7142.993032141239</v>
      </c>
      <c r="O48" s="909">
        <v>5</v>
      </c>
      <c r="P48" s="909">
        <v>30723.99303214124</v>
      </c>
      <c r="Q48" s="909">
        <v>2118</v>
      </c>
      <c r="R48" s="909">
        <v>32841.99303214124</v>
      </c>
      <c r="S48" s="914" t="s">
        <v>1237</v>
      </c>
    </row>
    <row r="49" spans="1:19" s="204" customFormat="1" ht="15" customHeight="1">
      <c r="A49" s="251" t="s">
        <v>40</v>
      </c>
      <c r="B49" s="252"/>
      <c r="C49" s="252"/>
      <c r="D49" s="252"/>
      <c r="E49" s="252"/>
      <c r="F49" s="252"/>
      <c r="G49" s="253"/>
      <c r="H49" s="252"/>
      <c r="I49" s="252"/>
      <c r="J49" s="253"/>
      <c r="K49" s="253"/>
      <c r="L49" s="253"/>
      <c r="M49" s="253"/>
      <c r="N49" s="253"/>
      <c r="O49" s="253"/>
      <c r="P49" s="253"/>
      <c r="Q49" s="253"/>
      <c r="R49" s="253"/>
      <c r="S49" s="207"/>
    </row>
    <row r="50" spans="1:18" s="204" customFormat="1" ht="15" customHeight="1">
      <c r="A50" s="254" t="s">
        <v>41</v>
      </c>
      <c r="B50" s="108"/>
      <c r="C50" s="108"/>
      <c r="D50" s="108"/>
      <c r="E50" s="108"/>
      <c r="F50" s="108"/>
      <c r="G50" s="255"/>
      <c r="H50" s="108"/>
      <c r="I50" s="108"/>
      <c r="J50" s="255"/>
      <c r="K50" s="255"/>
      <c r="L50" s="255"/>
      <c r="M50" s="255"/>
      <c r="N50" s="255"/>
      <c r="O50" s="255"/>
      <c r="P50" s="255"/>
      <c r="Q50" s="255"/>
      <c r="R50" s="255"/>
    </row>
    <row r="51" spans="1:7" s="204" customFormat="1" ht="15" customHeight="1">
      <c r="A51" s="204" t="s">
        <v>977</v>
      </c>
      <c r="G51" s="256"/>
    </row>
  </sheetData>
  <mergeCells count="8">
    <mergeCell ref="A6:A8"/>
    <mergeCell ref="S6:S8"/>
    <mergeCell ref="N3:S3"/>
    <mergeCell ref="P6:P8"/>
    <mergeCell ref="Q6:Q8"/>
    <mergeCell ref="R6:R8"/>
    <mergeCell ref="G6:G8"/>
    <mergeCell ref="M6:M8"/>
  </mergeCells>
  <printOptions/>
  <pageMargins left="0.7874015748031497" right="0.1968503937007874" top="0.4330708661417323" bottom="0.07874015748031496" header="0.1968503937007874" footer="0.2755905511811024"/>
  <pageSetup horizontalDpi="600" verticalDpi="600" orientation="portrait" paperSize="9" scale="95" r:id="rId1"/>
  <headerFooter alignWithMargins="0">
    <oddHeader>&amp;R&amp;D&amp;T</oddHeader>
  </headerFooter>
</worksheet>
</file>

<file path=xl/worksheets/sheet16.xml><?xml version="1.0" encoding="utf-8"?>
<worksheet xmlns="http://schemas.openxmlformats.org/spreadsheetml/2006/main" xmlns:r="http://schemas.openxmlformats.org/officeDocument/2006/relationships">
  <dimension ref="A4:K48"/>
  <sheetViews>
    <sheetView workbookViewId="0" topLeftCell="A1">
      <selection activeCell="A1" sqref="A1"/>
    </sheetView>
  </sheetViews>
  <sheetFormatPr defaultColWidth="9.00390625" defaultRowHeight="13.5"/>
  <cols>
    <col min="1" max="1" width="10.875" style="257" customWidth="1"/>
    <col min="2" max="2" width="12.875" style="258" customWidth="1"/>
    <col min="3" max="3" width="13.375" style="258" customWidth="1"/>
    <col min="4" max="4" width="13.00390625" style="258" customWidth="1"/>
    <col min="5" max="5" width="9.125" style="258" customWidth="1"/>
    <col min="6" max="9" width="9.00390625" style="258" customWidth="1"/>
    <col min="10" max="11" width="9.00390625" style="258" hidden="1" customWidth="1"/>
    <col min="12" max="12" width="4.50390625" style="258" customWidth="1"/>
    <col min="13" max="16384" width="9.00390625" style="258" customWidth="1"/>
  </cols>
  <sheetData>
    <row r="1" ht="18" customHeight="1"/>
    <row r="2" ht="1.5" customHeight="1"/>
    <row r="3" ht="12" customHeight="1"/>
    <row r="4" spans="1:9" ht="1.5" customHeight="1">
      <c r="A4" s="259"/>
      <c r="B4" s="259"/>
      <c r="C4" s="259"/>
      <c r="D4" s="259"/>
      <c r="E4" s="259"/>
      <c r="F4" s="259"/>
      <c r="G4" s="259"/>
      <c r="H4" s="259"/>
      <c r="I4" s="259"/>
    </row>
    <row r="5" spans="1:9" s="260" customFormat="1" ht="15" customHeight="1" thickBot="1">
      <c r="A5" s="260" t="s">
        <v>1000</v>
      </c>
      <c r="B5" s="261"/>
      <c r="I5" s="262" t="s">
        <v>1244</v>
      </c>
    </row>
    <row r="6" spans="1:11" s="260" customFormat="1" ht="15" customHeight="1" thickTop="1">
      <c r="A6" s="1136" t="s">
        <v>1234</v>
      </c>
      <c r="B6" s="1138" t="s">
        <v>1225</v>
      </c>
      <c r="C6" s="1139"/>
      <c r="D6" s="1140"/>
      <c r="E6" s="1138" t="s">
        <v>1226</v>
      </c>
      <c r="F6" s="1139"/>
      <c r="G6" s="1140"/>
      <c r="H6" s="1138" t="s">
        <v>1227</v>
      </c>
      <c r="I6" s="1139"/>
      <c r="J6" s="263" t="s">
        <v>1228</v>
      </c>
      <c r="K6" s="264"/>
    </row>
    <row r="7" spans="1:11" s="268" customFormat="1" ht="15" customHeight="1">
      <c r="A7" s="1137"/>
      <c r="B7" s="265" t="s">
        <v>974</v>
      </c>
      <c r="C7" s="265" t="s">
        <v>975</v>
      </c>
      <c r="D7" s="265" t="s">
        <v>976</v>
      </c>
      <c r="E7" s="265" t="s">
        <v>974</v>
      </c>
      <c r="F7" s="265" t="s">
        <v>975</v>
      </c>
      <c r="G7" s="265" t="s">
        <v>976</v>
      </c>
      <c r="H7" s="265" t="s">
        <v>975</v>
      </c>
      <c r="I7" s="266" t="s">
        <v>976</v>
      </c>
      <c r="J7" s="267" t="s">
        <v>1229</v>
      </c>
      <c r="K7" s="267" t="s">
        <v>1230</v>
      </c>
    </row>
    <row r="8" spans="1:10" s="271" customFormat="1" ht="15" customHeight="1">
      <c r="A8" s="269" t="s">
        <v>1172</v>
      </c>
      <c r="B8" s="915">
        <v>2943404</v>
      </c>
      <c r="C8" s="915">
        <v>2959607</v>
      </c>
      <c r="D8" s="915">
        <v>2951319</v>
      </c>
      <c r="E8" s="916">
        <v>100</v>
      </c>
      <c r="F8" s="916">
        <v>100</v>
      </c>
      <c r="G8" s="916">
        <v>100</v>
      </c>
      <c r="H8" s="917">
        <v>0.6</v>
      </c>
      <c r="I8" s="918">
        <v>-0.3</v>
      </c>
      <c r="J8" s="270">
        <v>4.53858278428331</v>
      </c>
    </row>
    <row r="9" spans="1:10" s="271" customFormat="1" ht="22.5" customHeight="1">
      <c r="A9" s="272" t="s">
        <v>1173</v>
      </c>
      <c r="B9" s="919">
        <v>1492132</v>
      </c>
      <c r="C9" s="919">
        <v>1504192</v>
      </c>
      <c r="D9" s="919">
        <v>1493996</v>
      </c>
      <c r="E9" s="920">
        <v>50.7</v>
      </c>
      <c r="F9" s="920">
        <v>50.8</v>
      </c>
      <c r="G9" s="920">
        <v>50.6</v>
      </c>
      <c r="H9" s="921">
        <v>0.8</v>
      </c>
      <c r="I9" s="922">
        <v>-0.7</v>
      </c>
      <c r="J9" s="273">
        <v>3.9970859403933496</v>
      </c>
    </row>
    <row r="10" spans="1:10" s="271" customFormat="1" ht="15" customHeight="1">
      <c r="A10" s="272" t="s">
        <v>1174</v>
      </c>
      <c r="B10" s="919">
        <v>180679</v>
      </c>
      <c r="C10" s="919">
        <v>175575</v>
      </c>
      <c r="D10" s="919">
        <v>176204</v>
      </c>
      <c r="E10" s="920">
        <v>6.1</v>
      </c>
      <c r="F10" s="920">
        <v>5.9</v>
      </c>
      <c r="G10" s="920">
        <v>6</v>
      </c>
      <c r="H10" s="921">
        <v>-2.8</v>
      </c>
      <c r="I10" s="922">
        <v>0.4</v>
      </c>
      <c r="J10" s="273">
        <v>5.809946493745792</v>
      </c>
    </row>
    <row r="11" spans="1:10" s="271" customFormat="1" ht="15" customHeight="1">
      <c r="A11" s="272" t="s">
        <v>1175</v>
      </c>
      <c r="B11" s="919">
        <v>554852</v>
      </c>
      <c r="C11" s="919">
        <v>562597</v>
      </c>
      <c r="D11" s="919">
        <v>566467</v>
      </c>
      <c r="E11" s="920">
        <v>18.9</v>
      </c>
      <c r="F11" s="920">
        <v>19</v>
      </c>
      <c r="G11" s="920">
        <v>19.2</v>
      </c>
      <c r="H11" s="921">
        <v>1.4</v>
      </c>
      <c r="I11" s="922">
        <v>0.7</v>
      </c>
      <c r="J11" s="273">
        <v>4.875957611161284</v>
      </c>
    </row>
    <row r="12" spans="1:10" s="271" customFormat="1" ht="15" customHeight="1">
      <c r="A12" s="272" t="s">
        <v>1176</v>
      </c>
      <c r="B12" s="919">
        <v>715735</v>
      </c>
      <c r="C12" s="919">
        <v>717243</v>
      </c>
      <c r="D12" s="919">
        <v>714649</v>
      </c>
      <c r="E12" s="920">
        <v>24.3</v>
      </c>
      <c r="F12" s="920">
        <v>24.2</v>
      </c>
      <c r="G12" s="920">
        <v>24.2</v>
      </c>
      <c r="H12" s="921">
        <v>0.2</v>
      </c>
      <c r="I12" s="922">
        <v>-0.4</v>
      </c>
      <c r="J12" s="270">
        <v>5.007653515277366</v>
      </c>
    </row>
    <row r="13" spans="1:10" s="276" customFormat="1" ht="22.5" customHeight="1">
      <c r="A13" s="274" t="s">
        <v>1177</v>
      </c>
      <c r="B13" s="923">
        <v>734279</v>
      </c>
      <c r="C13" s="923">
        <v>738265</v>
      </c>
      <c r="D13" s="923">
        <v>732170</v>
      </c>
      <c r="E13" s="924">
        <v>24.9</v>
      </c>
      <c r="F13" s="924">
        <v>24.9</v>
      </c>
      <c r="G13" s="924">
        <v>24.8</v>
      </c>
      <c r="H13" s="925">
        <v>0.5</v>
      </c>
      <c r="I13" s="926">
        <v>-0.8</v>
      </c>
      <c r="J13" s="275">
        <v>5.7445852089625005</v>
      </c>
    </row>
    <row r="14" spans="1:10" s="276" customFormat="1" ht="15" customHeight="1">
      <c r="A14" s="277" t="s">
        <v>1178</v>
      </c>
      <c r="B14" s="800">
        <v>110380</v>
      </c>
      <c r="C14" s="800">
        <v>112503</v>
      </c>
      <c r="D14" s="800">
        <v>112108</v>
      </c>
      <c r="E14" s="927">
        <v>3.8</v>
      </c>
      <c r="F14" s="927">
        <v>3.8</v>
      </c>
      <c r="G14" s="927">
        <v>3.8</v>
      </c>
      <c r="H14" s="928">
        <v>1.9</v>
      </c>
      <c r="I14" s="929">
        <v>-0.4</v>
      </c>
      <c r="J14" s="275">
        <v>1.910608907353992</v>
      </c>
    </row>
    <row r="15" spans="1:10" s="276" customFormat="1" ht="15" customHeight="1">
      <c r="A15" s="277" t="s">
        <v>1179</v>
      </c>
      <c r="B15" s="800">
        <v>80374</v>
      </c>
      <c r="C15" s="800">
        <v>79978</v>
      </c>
      <c r="D15" s="800">
        <v>79624</v>
      </c>
      <c r="E15" s="927">
        <v>2.7</v>
      </c>
      <c r="F15" s="927">
        <v>2.7</v>
      </c>
      <c r="G15" s="927">
        <v>2.7</v>
      </c>
      <c r="H15" s="928">
        <v>-0.5</v>
      </c>
      <c r="I15" s="929">
        <v>-0.4</v>
      </c>
      <c r="J15" s="275">
        <v>-1.53307868285664</v>
      </c>
    </row>
    <row r="16" spans="1:10" s="276" customFormat="1" ht="15" customHeight="1">
      <c r="A16" s="277" t="s">
        <v>1180</v>
      </c>
      <c r="B16" s="800">
        <v>59981</v>
      </c>
      <c r="C16" s="800">
        <v>59865</v>
      </c>
      <c r="D16" s="800">
        <v>59063</v>
      </c>
      <c r="E16" s="927">
        <v>2</v>
      </c>
      <c r="F16" s="927">
        <v>2</v>
      </c>
      <c r="G16" s="927">
        <v>2</v>
      </c>
      <c r="H16" s="928">
        <v>-0.2</v>
      </c>
      <c r="I16" s="929">
        <v>-1.3</v>
      </c>
      <c r="J16" s="275">
        <v>3.0015819710804585</v>
      </c>
    </row>
    <row r="17" spans="1:10" s="276" customFormat="1" ht="15" customHeight="1">
      <c r="A17" s="277" t="s">
        <v>1181</v>
      </c>
      <c r="B17" s="800">
        <v>166835</v>
      </c>
      <c r="C17" s="800">
        <v>170808</v>
      </c>
      <c r="D17" s="800">
        <v>169878</v>
      </c>
      <c r="E17" s="927">
        <v>5.7</v>
      </c>
      <c r="F17" s="927">
        <v>5.8</v>
      </c>
      <c r="G17" s="927">
        <v>5.8</v>
      </c>
      <c r="H17" s="928">
        <v>2.4</v>
      </c>
      <c r="I17" s="929">
        <v>-0.5</v>
      </c>
      <c r="J17" s="275">
        <v>4.11920727824445</v>
      </c>
    </row>
    <row r="18" spans="1:10" s="276" customFormat="1" ht="15" customHeight="1">
      <c r="A18" s="277" t="s">
        <v>1182</v>
      </c>
      <c r="B18" s="800">
        <v>126899</v>
      </c>
      <c r="C18" s="800">
        <v>129769</v>
      </c>
      <c r="D18" s="800">
        <v>130677</v>
      </c>
      <c r="E18" s="927">
        <v>4.3</v>
      </c>
      <c r="F18" s="927">
        <v>4.4</v>
      </c>
      <c r="G18" s="927">
        <v>4.4</v>
      </c>
      <c r="H18" s="928">
        <v>2.3</v>
      </c>
      <c r="I18" s="929">
        <v>0.7</v>
      </c>
      <c r="J18" s="275">
        <v>5.312392862390414</v>
      </c>
    </row>
    <row r="19" spans="1:10" s="276" customFormat="1" ht="15" customHeight="1">
      <c r="A19" s="277" t="s">
        <v>1183</v>
      </c>
      <c r="B19" s="800">
        <v>39437</v>
      </c>
      <c r="C19" s="800">
        <v>39596</v>
      </c>
      <c r="D19" s="800">
        <v>39015</v>
      </c>
      <c r="E19" s="927">
        <v>1.3</v>
      </c>
      <c r="F19" s="927">
        <v>1.3</v>
      </c>
      <c r="G19" s="927">
        <v>1.3</v>
      </c>
      <c r="H19" s="928">
        <v>0.4</v>
      </c>
      <c r="I19" s="929">
        <v>-1.5</v>
      </c>
      <c r="J19" s="275">
        <v>-1.1526514726245276</v>
      </c>
    </row>
    <row r="20" spans="1:10" s="276" customFormat="1" ht="15" customHeight="1">
      <c r="A20" s="277" t="s">
        <v>1184</v>
      </c>
      <c r="B20" s="800">
        <v>31591</v>
      </c>
      <c r="C20" s="800">
        <v>31832</v>
      </c>
      <c r="D20" s="800">
        <v>31605</v>
      </c>
      <c r="E20" s="927">
        <v>1.1</v>
      </c>
      <c r="F20" s="927">
        <v>1.1</v>
      </c>
      <c r="G20" s="927">
        <v>1.1</v>
      </c>
      <c r="H20" s="928">
        <v>0.8</v>
      </c>
      <c r="I20" s="929">
        <v>-0.7</v>
      </c>
      <c r="J20" s="275">
        <v>1.5639564992232002</v>
      </c>
    </row>
    <row r="21" spans="1:10" s="276" customFormat="1" ht="15" customHeight="1">
      <c r="A21" s="277" t="s">
        <v>1185</v>
      </c>
      <c r="B21" s="800">
        <v>27483</v>
      </c>
      <c r="C21" s="800">
        <v>27188</v>
      </c>
      <c r="D21" s="800">
        <v>26862</v>
      </c>
      <c r="E21" s="927">
        <v>0.9</v>
      </c>
      <c r="F21" s="927">
        <v>0.9</v>
      </c>
      <c r="G21" s="927">
        <v>0.9</v>
      </c>
      <c r="H21" s="928">
        <v>-1.1</v>
      </c>
      <c r="I21" s="929">
        <v>-1.2</v>
      </c>
      <c r="J21" s="275">
        <v>1.6081225956990601</v>
      </c>
    </row>
    <row r="22" spans="1:10" s="276" customFormat="1" ht="15" customHeight="1">
      <c r="A22" s="277" t="s">
        <v>1186</v>
      </c>
      <c r="B22" s="800">
        <v>49940</v>
      </c>
      <c r="C22" s="800">
        <v>50408</v>
      </c>
      <c r="D22" s="800">
        <v>49281</v>
      </c>
      <c r="E22" s="927">
        <v>1.7</v>
      </c>
      <c r="F22" s="927">
        <v>1.7</v>
      </c>
      <c r="G22" s="927">
        <v>1.7</v>
      </c>
      <c r="H22" s="928">
        <v>0.9</v>
      </c>
      <c r="I22" s="929">
        <v>-2.2</v>
      </c>
      <c r="J22" s="275">
        <v>3.222867969902895</v>
      </c>
    </row>
    <row r="23" spans="1:10" s="276" customFormat="1" ht="15" customHeight="1">
      <c r="A23" s="277" t="s">
        <v>1187</v>
      </c>
      <c r="B23" s="800">
        <v>14127</v>
      </c>
      <c r="C23" s="800">
        <v>13623</v>
      </c>
      <c r="D23" s="800">
        <v>13502</v>
      </c>
      <c r="E23" s="927">
        <v>0.5</v>
      </c>
      <c r="F23" s="927">
        <v>0.5</v>
      </c>
      <c r="G23" s="927">
        <v>0.5</v>
      </c>
      <c r="H23" s="928">
        <v>-3.6</v>
      </c>
      <c r="I23" s="929">
        <v>-0.9</v>
      </c>
      <c r="J23" s="275">
        <v>7.129354577369701</v>
      </c>
    </row>
    <row r="24" spans="1:10" s="276" customFormat="1" ht="15" customHeight="1">
      <c r="A24" s="277" t="s">
        <v>1188</v>
      </c>
      <c r="B24" s="800">
        <v>13995</v>
      </c>
      <c r="C24" s="800">
        <v>14081</v>
      </c>
      <c r="D24" s="800">
        <v>14463</v>
      </c>
      <c r="E24" s="927">
        <v>0.5</v>
      </c>
      <c r="F24" s="927">
        <v>0.5</v>
      </c>
      <c r="G24" s="927">
        <v>0.5</v>
      </c>
      <c r="H24" s="928">
        <v>0.6</v>
      </c>
      <c r="I24" s="929">
        <v>2.7</v>
      </c>
      <c r="J24" s="275">
        <v>7.506626277925029</v>
      </c>
    </row>
    <row r="25" spans="1:10" s="276" customFormat="1" ht="15" customHeight="1">
      <c r="A25" s="277" t="s">
        <v>1189</v>
      </c>
      <c r="B25" s="800">
        <v>19756</v>
      </c>
      <c r="C25" s="800">
        <v>19492</v>
      </c>
      <c r="D25" s="800">
        <v>19317</v>
      </c>
      <c r="E25" s="927">
        <v>0.7</v>
      </c>
      <c r="F25" s="927">
        <v>0.7</v>
      </c>
      <c r="G25" s="927">
        <v>0.7</v>
      </c>
      <c r="H25" s="928">
        <v>-1.3</v>
      </c>
      <c r="I25" s="929">
        <v>-0.9</v>
      </c>
      <c r="J25" s="275">
        <v>1.9955090454603228</v>
      </c>
    </row>
    <row r="26" spans="1:10" s="276" customFormat="1" ht="15" customHeight="1">
      <c r="A26" s="278" t="s">
        <v>1190</v>
      </c>
      <c r="B26" s="930">
        <v>17056</v>
      </c>
      <c r="C26" s="930">
        <v>16782</v>
      </c>
      <c r="D26" s="930">
        <v>16430</v>
      </c>
      <c r="E26" s="931">
        <v>0.6</v>
      </c>
      <c r="F26" s="931">
        <v>0.6</v>
      </c>
      <c r="G26" s="931">
        <v>0.6</v>
      </c>
      <c r="H26" s="932">
        <v>-1.6</v>
      </c>
      <c r="I26" s="933">
        <v>-2.1</v>
      </c>
      <c r="J26" s="279">
        <v>-8.772422649384005</v>
      </c>
    </row>
    <row r="27" spans="1:10" s="276" customFormat="1" ht="22.5" customHeight="1">
      <c r="A27" s="277" t="s">
        <v>1191</v>
      </c>
      <c r="B27" s="800">
        <v>97696</v>
      </c>
      <c r="C27" s="800">
        <v>95450</v>
      </c>
      <c r="D27" s="800">
        <v>95979</v>
      </c>
      <c r="E27" s="927">
        <v>3.3</v>
      </c>
      <c r="F27" s="927">
        <v>3.2</v>
      </c>
      <c r="G27" s="927">
        <v>3.3</v>
      </c>
      <c r="H27" s="928">
        <v>-2.3</v>
      </c>
      <c r="I27" s="929">
        <v>0.6</v>
      </c>
      <c r="J27" s="275">
        <v>6.737766391920992</v>
      </c>
    </row>
    <row r="28" spans="1:10" s="276" customFormat="1" ht="15" customHeight="1">
      <c r="A28" s="277" t="s">
        <v>1192</v>
      </c>
      <c r="B28" s="800">
        <v>11016</v>
      </c>
      <c r="C28" s="800">
        <v>10347</v>
      </c>
      <c r="D28" s="800">
        <v>10610</v>
      </c>
      <c r="E28" s="927">
        <v>0.4</v>
      </c>
      <c r="F28" s="927">
        <v>0.3</v>
      </c>
      <c r="G28" s="927">
        <v>0.4</v>
      </c>
      <c r="H28" s="928">
        <v>-6.1</v>
      </c>
      <c r="I28" s="929">
        <v>2.5</v>
      </c>
      <c r="J28" s="275">
        <v>10.402219140083217</v>
      </c>
    </row>
    <row r="29" spans="1:10" s="276" customFormat="1" ht="15" customHeight="1">
      <c r="A29" s="277" t="s">
        <v>1193</v>
      </c>
      <c r="B29" s="800">
        <v>19766</v>
      </c>
      <c r="C29" s="800">
        <v>18929</v>
      </c>
      <c r="D29" s="800">
        <v>18629</v>
      </c>
      <c r="E29" s="927">
        <v>0.7</v>
      </c>
      <c r="F29" s="927">
        <v>0.6</v>
      </c>
      <c r="G29" s="927">
        <v>0.6</v>
      </c>
      <c r="H29" s="928">
        <v>-4.2</v>
      </c>
      <c r="I29" s="929">
        <v>-1.6</v>
      </c>
      <c r="J29" s="275">
        <v>7.1321183674966075</v>
      </c>
    </row>
    <row r="30" spans="1:10" s="276" customFormat="1" ht="15" customHeight="1">
      <c r="A30" s="277" t="s">
        <v>1194</v>
      </c>
      <c r="B30" s="800">
        <v>11373</v>
      </c>
      <c r="C30" s="800">
        <v>11049</v>
      </c>
      <c r="D30" s="800">
        <v>11201</v>
      </c>
      <c r="E30" s="927">
        <v>0.4</v>
      </c>
      <c r="F30" s="927">
        <v>0.4</v>
      </c>
      <c r="G30" s="927">
        <v>0.4</v>
      </c>
      <c r="H30" s="928">
        <v>-2.8</v>
      </c>
      <c r="I30" s="929">
        <v>1.4</v>
      </c>
      <c r="J30" s="275">
        <v>-0.5528293682837443</v>
      </c>
    </row>
    <row r="31" spans="1:10" s="276" customFormat="1" ht="15" customHeight="1">
      <c r="A31" s="277" t="s">
        <v>1195</v>
      </c>
      <c r="B31" s="800">
        <v>16691</v>
      </c>
      <c r="C31" s="800">
        <v>16070</v>
      </c>
      <c r="D31" s="800">
        <v>15880</v>
      </c>
      <c r="E31" s="927">
        <v>0.6</v>
      </c>
      <c r="F31" s="927">
        <v>0.5</v>
      </c>
      <c r="G31" s="927">
        <v>0.5</v>
      </c>
      <c r="H31" s="928">
        <v>-3.7</v>
      </c>
      <c r="I31" s="929">
        <v>-1.2</v>
      </c>
      <c r="J31" s="275">
        <v>1.5078433928649024</v>
      </c>
    </row>
    <row r="32" spans="1:10" s="276" customFormat="1" ht="15" customHeight="1">
      <c r="A32" s="277" t="s">
        <v>1196</v>
      </c>
      <c r="B32" s="800">
        <v>6400</v>
      </c>
      <c r="C32" s="800">
        <v>6351</v>
      </c>
      <c r="D32" s="800">
        <v>6388</v>
      </c>
      <c r="E32" s="927">
        <v>0.2</v>
      </c>
      <c r="F32" s="927">
        <v>0.2</v>
      </c>
      <c r="G32" s="927">
        <v>0.2</v>
      </c>
      <c r="H32" s="928">
        <v>-0.8</v>
      </c>
      <c r="I32" s="929">
        <v>0.6</v>
      </c>
      <c r="J32" s="275">
        <v>4.329442044305543</v>
      </c>
    </row>
    <row r="33" spans="1:10" s="276" customFormat="1" ht="15" customHeight="1">
      <c r="A33" s="277" t="s">
        <v>1197</v>
      </c>
      <c r="B33" s="800">
        <v>8790</v>
      </c>
      <c r="C33" s="800">
        <v>8626</v>
      </c>
      <c r="D33" s="800">
        <v>8671</v>
      </c>
      <c r="E33" s="927">
        <v>0.3</v>
      </c>
      <c r="F33" s="927">
        <v>0.3</v>
      </c>
      <c r="G33" s="927">
        <v>0.3</v>
      </c>
      <c r="H33" s="928">
        <v>-1.9</v>
      </c>
      <c r="I33" s="929">
        <v>0.5</v>
      </c>
      <c r="J33" s="275">
        <v>11.093286275768028</v>
      </c>
    </row>
    <row r="34" spans="1:10" s="276" customFormat="1" ht="15" customHeight="1">
      <c r="A34" s="277" t="s">
        <v>1198</v>
      </c>
      <c r="B34" s="800">
        <v>8949</v>
      </c>
      <c r="C34" s="800">
        <v>8755</v>
      </c>
      <c r="D34" s="800">
        <v>8843</v>
      </c>
      <c r="E34" s="927">
        <v>0.3</v>
      </c>
      <c r="F34" s="927">
        <v>0.3</v>
      </c>
      <c r="G34" s="927">
        <v>0.3</v>
      </c>
      <c r="H34" s="928">
        <v>-2.2</v>
      </c>
      <c r="I34" s="929">
        <v>1</v>
      </c>
      <c r="J34" s="279">
        <v>1.7170642759459047</v>
      </c>
    </row>
    <row r="35" spans="1:10" s="276" customFormat="1" ht="22.5" customHeight="1">
      <c r="A35" s="274" t="s">
        <v>1199</v>
      </c>
      <c r="B35" s="923">
        <v>239149</v>
      </c>
      <c r="C35" s="923">
        <v>245195</v>
      </c>
      <c r="D35" s="923">
        <v>250786</v>
      </c>
      <c r="E35" s="924">
        <v>8.1</v>
      </c>
      <c r="F35" s="924">
        <v>8.3</v>
      </c>
      <c r="G35" s="924">
        <v>8.5</v>
      </c>
      <c r="H35" s="925">
        <v>2.5</v>
      </c>
      <c r="I35" s="926">
        <v>2.3</v>
      </c>
      <c r="J35" s="275">
        <v>4.5128196914304475</v>
      </c>
    </row>
    <row r="36" spans="1:10" s="276" customFormat="1" ht="15" customHeight="1">
      <c r="A36" s="277" t="s">
        <v>1200</v>
      </c>
      <c r="B36" s="800">
        <v>74276</v>
      </c>
      <c r="C36" s="800">
        <v>74215</v>
      </c>
      <c r="D36" s="800">
        <v>73269</v>
      </c>
      <c r="E36" s="927">
        <v>2.5</v>
      </c>
      <c r="F36" s="927">
        <v>2.5</v>
      </c>
      <c r="G36" s="927">
        <v>2.5</v>
      </c>
      <c r="H36" s="928">
        <v>-0.1</v>
      </c>
      <c r="I36" s="929">
        <v>-1.3</v>
      </c>
      <c r="J36" s="275">
        <v>5.596178995849207</v>
      </c>
    </row>
    <row r="37" spans="1:10" s="276" customFormat="1" ht="15" customHeight="1">
      <c r="A37" s="277" t="s">
        <v>1201</v>
      </c>
      <c r="B37" s="800">
        <v>77830</v>
      </c>
      <c r="C37" s="800">
        <v>78779</v>
      </c>
      <c r="D37" s="800">
        <v>78861</v>
      </c>
      <c r="E37" s="927">
        <v>2.6</v>
      </c>
      <c r="F37" s="927">
        <v>2.7</v>
      </c>
      <c r="G37" s="927">
        <v>2.7</v>
      </c>
      <c r="H37" s="928">
        <v>1.2</v>
      </c>
      <c r="I37" s="929">
        <v>0.1</v>
      </c>
      <c r="J37" s="275">
        <v>1.9749344214514717</v>
      </c>
    </row>
    <row r="38" spans="1:10" s="276" customFormat="1" ht="15" customHeight="1">
      <c r="A38" s="277" t="s">
        <v>1202</v>
      </c>
      <c r="B38" s="800">
        <v>57093</v>
      </c>
      <c r="C38" s="800">
        <v>57205</v>
      </c>
      <c r="D38" s="800">
        <v>56182</v>
      </c>
      <c r="E38" s="927">
        <v>1.9</v>
      </c>
      <c r="F38" s="927">
        <v>1.9</v>
      </c>
      <c r="G38" s="927">
        <v>1.9</v>
      </c>
      <c r="H38" s="928">
        <v>0.2</v>
      </c>
      <c r="I38" s="929">
        <v>-1.8</v>
      </c>
      <c r="J38" s="275">
        <v>1.3045462413646591</v>
      </c>
    </row>
    <row r="39" spans="1:10" s="276" customFormat="1" ht="15" customHeight="1">
      <c r="A39" s="277" t="s">
        <v>1203</v>
      </c>
      <c r="B39" s="800">
        <v>36006</v>
      </c>
      <c r="C39" s="800">
        <v>36349</v>
      </c>
      <c r="D39" s="800">
        <v>36942</v>
      </c>
      <c r="E39" s="927">
        <v>1.2</v>
      </c>
      <c r="F39" s="927">
        <v>1.2</v>
      </c>
      <c r="G39" s="927">
        <v>1.3</v>
      </c>
      <c r="H39" s="928">
        <v>1</v>
      </c>
      <c r="I39" s="929">
        <v>1.6</v>
      </c>
      <c r="J39" s="275">
        <v>6.163849788125273</v>
      </c>
    </row>
    <row r="40" spans="1:10" s="276" customFormat="1" ht="15" customHeight="1">
      <c r="A40" s="277" t="s">
        <v>1204</v>
      </c>
      <c r="B40" s="800">
        <v>21757</v>
      </c>
      <c r="C40" s="800">
        <v>22261</v>
      </c>
      <c r="D40" s="800">
        <v>22080</v>
      </c>
      <c r="E40" s="927">
        <v>0.7</v>
      </c>
      <c r="F40" s="927">
        <v>0.8</v>
      </c>
      <c r="G40" s="927">
        <v>0.7</v>
      </c>
      <c r="H40" s="928">
        <v>2.3</v>
      </c>
      <c r="I40" s="929">
        <v>-0.8</v>
      </c>
      <c r="J40" s="275">
        <v>20.50968480018936</v>
      </c>
    </row>
    <row r="41" spans="1:10" s="276" customFormat="1" ht="15" customHeight="1">
      <c r="A41" s="277" t="s">
        <v>1205</v>
      </c>
      <c r="B41" s="800">
        <v>32153</v>
      </c>
      <c r="C41" s="800">
        <v>31989</v>
      </c>
      <c r="D41" s="800">
        <v>31546</v>
      </c>
      <c r="E41" s="927">
        <v>1.1</v>
      </c>
      <c r="F41" s="927">
        <v>1.1</v>
      </c>
      <c r="G41" s="927">
        <v>1.1</v>
      </c>
      <c r="H41" s="928">
        <v>-0.5</v>
      </c>
      <c r="I41" s="929">
        <v>-1.4</v>
      </c>
      <c r="J41" s="275">
        <v>3.9136200985911964</v>
      </c>
    </row>
    <row r="42" spans="1:10" s="276" customFormat="1" ht="15" customHeight="1">
      <c r="A42" s="278" t="s">
        <v>1206</v>
      </c>
      <c r="B42" s="930">
        <v>16588</v>
      </c>
      <c r="C42" s="930">
        <v>16606</v>
      </c>
      <c r="D42" s="930">
        <v>16802</v>
      </c>
      <c r="E42" s="931">
        <v>0.6</v>
      </c>
      <c r="F42" s="931">
        <v>0.6</v>
      </c>
      <c r="G42" s="931">
        <v>0.6</v>
      </c>
      <c r="H42" s="932">
        <v>0.1</v>
      </c>
      <c r="I42" s="933">
        <v>1.2</v>
      </c>
      <c r="J42" s="279">
        <v>9.748510570991723</v>
      </c>
    </row>
    <row r="43" spans="1:10" s="276" customFormat="1" ht="22.5" customHeight="1">
      <c r="A43" s="277" t="s">
        <v>1207</v>
      </c>
      <c r="B43" s="800">
        <v>326178</v>
      </c>
      <c r="C43" s="800">
        <v>328803</v>
      </c>
      <c r="D43" s="800">
        <v>330507</v>
      </c>
      <c r="E43" s="927">
        <v>11.1</v>
      </c>
      <c r="F43" s="927">
        <v>11.1</v>
      </c>
      <c r="G43" s="927">
        <v>11.2</v>
      </c>
      <c r="H43" s="928">
        <v>0.8</v>
      </c>
      <c r="I43" s="929">
        <v>0.5</v>
      </c>
      <c r="J43" s="275">
        <v>5.140066723656638</v>
      </c>
    </row>
    <row r="44" spans="1:10" s="276" customFormat="1" ht="15" customHeight="1">
      <c r="A44" s="277" t="s">
        <v>1208</v>
      </c>
      <c r="B44" s="800">
        <v>292534</v>
      </c>
      <c r="C44" s="800">
        <v>293625</v>
      </c>
      <c r="D44" s="800">
        <v>287200</v>
      </c>
      <c r="E44" s="927">
        <v>9.9</v>
      </c>
      <c r="F44" s="927">
        <v>9.9</v>
      </c>
      <c r="G44" s="927">
        <v>9.7</v>
      </c>
      <c r="H44" s="928">
        <v>0.4</v>
      </c>
      <c r="I44" s="929">
        <v>-2.2</v>
      </c>
      <c r="J44" s="275">
        <v>6.235633958406236</v>
      </c>
    </row>
    <row r="45" spans="1:10" s="276" customFormat="1" ht="15" customHeight="1">
      <c r="A45" s="277" t="s">
        <v>1235</v>
      </c>
      <c r="B45" s="800">
        <v>17179</v>
      </c>
      <c r="C45" s="800">
        <v>16827</v>
      </c>
      <c r="D45" s="800">
        <v>18349</v>
      </c>
      <c r="E45" s="927">
        <v>0.6</v>
      </c>
      <c r="F45" s="927">
        <v>0.6</v>
      </c>
      <c r="G45" s="927">
        <v>0.6</v>
      </c>
      <c r="H45" s="928">
        <v>-2.1</v>
      </c>
      <c r="I45" s="929">
        <v>9</v>
      </c>
      <c r="J45" s="275">
        <v>3.278216281615486</v>
      </c>
    </row>
    <row r="46" spans="1:10" s="276" customFormat="1" ht="15" customHeight="1">
      <c r="A46" s="277" t="s">
        <v>1236</v>
      </c>
      <c r="B46" s="800">
        <v>48775</v>
      </c>
      <c r="C46" s="800">
        <v>47733</v>
      </c>
      <c r="D46" s="800">
        <v>47870</v>
      </c>
      <c r="E46" s="927">
        <v>1.7</v>
      </c>
      <c r="F46" s="927">
        <v>1.6</v>
      </c>
      <c r="G46" s="927">
        <v>1.6</v>
      </c>
      <c r="H46" s="928">
        <v>-2.1</v>
      </c>
      <c r="I46" s="929">
        <v>0.3</v>
      </c>
      <c r="J46" s="275">
        <v>4.536531699635438</v>
      </c>
    </row>
    <row r="47" spans="1:10" s="276" customFormat="1" ht="15" customHeight="1" thickBot="1">
      <c r="A47" s="277" t="s">
        <v>1237</v>
      </c>
      <c r="B47" s="800">
        <v>31072</v>
      </c>
      <c r="C47" s="800">
        <v>30252</v>
      </c>
      <c r="D47" s="800">
        <v>30724</v>
      </c>
      <c r="E47" s="927">
        <v>1.1</v>
      </c>
      <c r="F47" s="927">
        <v>1</v>
      </c>
      <c r="G47" s="927">
        <v>1</v>
      </c>
      <c r="H47" s="928">
        <v>-2.6</v>
      </c>
      <c r="I47" s="929">
        <v>1.6</v>
      </c>
      <c r="J47" s="275">
        <v>8.006174788618742</v>
      </c>
    </row>
    <row r="48" spans="1:9" s="260" customFormat="1" ht="15" customHeight="1">
      <c r="A48" s="226" t="s">
        <v>977</v>
      </c>
      <c r="B48" s="280"/>
      <c r="C48" s="280"/>
      <c r="D48" s="280"/>
      <c r="E48" s="280"/>
      <c r="F48" s="280"/>
      <c r="G48" s="280"/>
      <c r="H48" s="280"/>
      <c r="I48" s="280"/>
    </row>
  </sheetData>
  <mergeCells count="4">
    <mergeCell ref="A6:A7"/>
    <mergeCell ref="B6:D6"/>
    <mergeCell ref="E6:G6"/>
    <mergeCell ref="H6:I6"/>
  </mergeCells>
  <printOptions/>
  <pageMargins left="0.7480314960629921" right="0.07874015748031496" top="0.5905511811023623" bottom="0.11811023622047245" header="0.31496062992125984" footer="0.5118110236220472"/>
  <pageSetup horizontalDpi="600" verticalDpi="600" orientation="portrait" paperSize="9" scale="95" r:id="rId3"/>
  <headerFooter alignWithMargins="0">
    <oddHeader>&amp;R&amp;D&amp;T</oddHeader>
  </headerFooter>
  <legacyDrawing r:id="rId2"/>
</worksheet>
</file>

<file path=xl/worksheets/sheet17.xml><?xml version="1.0" encoding="utf-8"?>
<worksheet xmlns="http://schemas.openxmlformats.org/spreadsheetml/2006/main" xmlns:r="http://schemas.openxmlformats.org/officeDocument/2006/relationships">
  <dimension ref="A3:K49"/>
  <sheetViews>
    <sheetView workbookViewId="0" topLeftCell="A1">
      <selection activeCell="A1" sqref="A1"/>
    </sheetView>
  </sheetViews>
  <sheetFormatPr defaultColWidth="9.00390625" defaultRowHeight="15" customHeight="1"/>
  <cols>
    <col min="1" max="1" width="11.625" style="281" customWidth="1"/>
    <col min="2" max="4" width="11.625" style="194" customWidth="1"/>
    <col min="5" max="9" width="9.625" style="194" customWidth="1"/>
    <col min="10" max="11" width="0" style="194" hidden="1" customWidth="1"/>
    <col min="12" max="16384" width="9.00390625" style="194" customWidth="1"/>
  </cols>
  <sheetData>
    <row r="1" ht="18" customHeight="1"/>
    <row r="2" ht="1.5" customHeight="1"/>
    <row r="3" spans="4:9" ht="12" customHeight="1">
      <c r="D3" s="1143" t="s">
        <v>1232</v>
      </c>
      <c r="E3" s="1144"/>
      <c r="F3" s="1144"/>
      <c r="G3" s="1144"/>
      <c r="H3" s="1144"/>
      <c r="I3" s="1145"/>
    </row>
    <row r="4" ht="1.5" customHeight="1"/>
    <row r="5" spans="1:9" ht="15" customHeight="1">
      <c r="A5" s="193"/>
      <c r="B5" s="193"/>
      <c r="C5" s="193"/>
      <c r="D5" s="193"/>
      <c r="E5" s="193"/>
      <c r="F5" s="193"/>
      <c r="G5" s="193"/>
      <c r="H5" s="193"/>
      <c r="I5" s="193"/>
    </row>
    <row r="6" spans="1:9" s="195" customFormat="1" ht="15" customHeight="1" thickBot="1">
      <c r="A6" s="195" t="s">
        <v>1001</v>
      </c>
      <c r="B6" s="282"/>
      <c r="I6" s="196" t="s">
        <v>1245</v>
      </c>
    </row>
    <row r="7" spans="1:11" s="195" customFormat="1" ht="15" customHeight="1" thickTop="1">
      <c r="A7" s="1141" t="s">
        <v>1234</v>
      </c>
      <c r="B7" s="1146" t="s">
        <v>1225</v>
      </c>
      <c r="C7" s="1146"/>
      <c r="D7" s="1146"/>
      <c r="E7" s="1146" t="s">
        <v>1227</v>
      </c>
      <c r="F7" s="1146"/>
      <c r="G7" s="1146" t="s">
        <v>1231</v>
      </c>
      <c r="H7" s="1146"/>
      <c r="I7" s="1104"/>
      <c r="J7" s="283" t="s">
        <v>1228</v>
      </c>
      <c r="K7" s="284"/>
    </row>
    <row r="8" spans="1:11" s="286" customFormat="1" ht="15" customHeight="1">
      <c r="A8" s="1142"/>
      <c r="B8" s="285" t="s">
        <v>974</v>
      </c>
      <c r="C8" s="285" t="s">
        <v>975</v>
      </c>
      <c r="D8" s="285" t="s">
        <v>976</v>
      </c>
      <c r="E8" s="197" t="s">
        <v>975</v>
      </c>
      <c r="F8" s="197" t="s">
        <v>976</v>
      </c>
      <c r="G8" s="285" t="s">
        <v>974</v>
      </c>
      <c r="H8" s="285" t="s">
        <v>975</v>
      </c>
      <c r="I8" s="285" t="s">
        <v>976</v>
      </c>
      <c r="J8" s="212" t="s">
        <v>1229</v>
      </c>
      <c r="K8" s="212" t="s">
        <v>1230</v>
      </c>
    </row>
    <row r="9" spans="1:11" s="200" customFormat="1" ht="15" customHeight="1">
      <c r="A9" s="287" t="s">
        <v>1172</v>
      </c>
      <c r="B9" s="934">
        <v>239.3</v>
      </c>
      <c r="C9" s="934">
        <v>241.9</v>
      </c>
      <c r="D9" s="934">
        <v>242.7</v>
      </c>
      <c r="E9" s="935">
        <v>1.1</v>
      </c>
      <c r="F9" s="935">
        <v>0.3</v>
      </c>
      <c r="G9" s="934">
        <v>100</v>
      </c>
      <c r="H9" s="934">
        <v>100</v>
      </c>
      <c r="I9" s="936">
        <v>100</v>
      </c>
      <c r="J9" s="288"/>
      <c r="K9" s="288"/>
    </row>
    <row r="10" spans="1:11" s="200" customFormat="1" ht="22.5" customHeight="1">
      <c r="A10" s="201" t="s">
        <v>1173</v>
      </c>
      <c r="B10" s="937">
        <v>257.2</v>
      </c>
      <c r="C10" s="937">
        <v>260</v>
      </c>
      <c r="D10" s="937">
        <v>258.9</v>
      </c>
      <c r="E10" s="938">
        <v>1.1</v>
      </c>
      <c r="F10" s="938">
        <v>-0.4</v>
      </c>
      <c r="G10" s="937">
        <v>107.5</v>
      </c>
      <c r="H10" s="937">
        <v>107.5</v>
      </c>
      <c r="I10" s="939">
        <v>106.7</v>
      </c>
      <c r="J10" s="288"/>
      <c r="K10" s="288"/>
    </row>
    <row r="11" spans="1:11" s="200" customFormat="1" ht="15" customHeight="1">
      <c r="A11" s="201" t="s">
        <v>1174</v>
      </c>
      <c r="B11" s="937">
        <v>194.7</v>
      </c>
      <c r="C11" s="937">
        <v>190.8</v>
      </c>
      <c r="D11" s="937">
        <v>194.2</v>
      </c>
      <c r="E11" s="938">
        <v>-2</v>
      </c>
      <c r="F11" s="938">
        <v>1.8</v>
      </c>
      <c r="G11" s="937">
        <v>81.4</v>
      </c>
      <c r="H11" s="937">
        <v>78.9</v>
      </c>
      <c r="I11" s="939">
        <v>80</v>
      </c>
      <c r="J11" s="288"/>
      <c r="K11" s="288"/>
    </row>
    <row r="12" spans="1:11" s="200" customFormat="1" ht="15" customHeight="1">
      <c r="A12" s="201" t="s">
        <v>1175</v>
      </c>
      <c r="B12" s="937">
        <v>228.7</v>
      </c>
      <c r="C12" s="937">
        <v>233.5</v>
      </c>
      <c r="D12" s="937">
        <v>237.2</v>
      </c>
      <c r="E12" s="938">
        <v>2.1</v>
      </c>
      <c r="F12" s="938">
        <v>1.6</v>
      </c>
      <c r="G12" s="937">
        <v>95.6</v>
      </c>
      <c r="H12" s="937">
        <v>96.5</v>
      </c>
      <c r="I12" s="939">
        <v>97.7</v>
      </c>
      <c r="J12" s="288"/>
      <c r="K12" s="288"/>
    </row>
    <row r="13" spans="1:11" s="200" customFormat="1" ht="15" customHeight="1">
      <c r="A13" s="201" t="s">
        <v>1176</v>
      </c>
      <c r="B13" s="937">
        <v>227.7</v>
      </c>
      <c r="C13" s="937">
        <v>229.7</v>
      </c>
      <c r="D13" s="937">
        <v>230.9</v>
      </c>
      <c r="E13" s="938">
        <v>0.9</v>
      </c>
      <c r="F13" s="938">
        <v>0.5</v>
      </c>
      <c r="G13" s="937">
        <v>95.2</v>
      </c>
      <c r="H13" s="937">
        <v>95</v>
      </c>
      <c r="I13" s="939">
        <v>95.1</v>
      </c>
      <c r="J13" s="288"/>
      <c r="K13" s="288"/>
    </row>
    <row r="14" spans="1:11" s="204" customFormat="1" ht="22.5" customHeight="1">
      <c r="A14" s="205" t="s">
        <v>1177</v>
      </c>
      <c r="B14" s="940">
        <v>287</v>
      </c>
      <c r="C14" s="940">
        <v>289</v>
      </c>
      <c r="D14" s="940">
        <v>286</v>
      </c>
      <c r="E14" s="941">
        <v>0.7</v>
      </c>
      <c r="F14" s="941">
        <v>-1</v>
      </c>
      <c r="G14" s="940">
        <v>119.9</v>
      </c>
      <c r="H14" s="940">
        <v>119.5</v>
      </c>
      <c r="I14" s="942">
        <v>117.8</v>
      </c>
      <c r="J14" s="289"/>
      <c r="K14" s="289"/>
    </row>
    <row r="15" spans="1:11" s="204" customFormat="1" ht="15" customHeight="1">
      <c r="A15" s="203" t="s">
        <v>1178</v>
      </c>
      <c r="B15" s="943">
        <v>253.1</v>
      </c>
      <c r="C15" s="943">
        <v>257.6</v>
      </c>
      <c r="D15" s="943">
        <v>257</v>
      </c>
      <c r="E15" s="944">
        <v>1.8</v>
      </c>
      <c r="F15" s="944">
        <v>-0.2</v>
      </c>
      <c r="G15" s="943">
        <v>105.8</v>
      </c>
      <c r="H15" s="943">
        <v>106.5</v>
      </c>
      <c r="I15" s="945">
        <v>105.9</v>
      </c>
      <c r="J15" s="289"/>
      <c r="K15" s="289"/>
    </row>
    <row r="16" spans="1:11" s="204" customFormat="1" ht="15" customHeight="1">
      <c r="A16" s="203" t="s">
        <v>1179</v>
      </c>
      <c r="B16" s="943">
        <v>219.4</v>
      </c>
      <c r="C16" s="943">
        <v>220.3</v>
      </c>
      <c r="D16" s="943">
        <v>221.1</v>
      </c>
      <c r="E16" s="944">
        <v>0.4</v>
      </c>
      <c r="F16" s="944">
        <v>0.4</v>
      </c>
      <c r="G16" s="943">
        <v>91.7</v>
      </c>
      <c r="H16" s="943">
        <v>91.1</v>
      </c>
      <c r="I16" s="945">
        <v>91.1</v>
      </c>
      <c r="J16" s="289"/>
      <c r="K16" s="289"/>
    </row>
    <row r="17" spans="1:11" s="204" customFormat="1" ht="15" customHeight="1">
      <c r="A17" s="203" t="s">
        <v>1180</v>
      </c>
      <c r="B17" s="943">
        <v>208.6</v>
      </c>
      <c r="C17" s="943">
        <v>209.8</v>
      </c>
      <c r="D17" s="943">
        <v>209.5</v>
      </c>
      <c r="E17" s="944">
        <v>0.6</v>
      </c>
      <c r="F17" s="944">
        <v>-0.1</v>
      </c>
      <c r="G17" s="943">
        <v>87.2</v>
      </c>
      <c r="H17" s="943">
        <v>86.7</v>
      </c>
      <c r="I17" s="945">
        <v>86.3</v>
      </c>
      <c r="J17" s="289"/>
      <c r="K17" s="289"/>
    </row>
    <row r="18" spans="1:11" s="204" customFormat="1" ht="15" customHeight="1">
      <c r="A18" s="203" t="s">
        <v>1181</v>
      </c>
      <c r="B18" s="943">
        <v>261.1</v>
      </c>
      <c r="C18" s="943">
        <v>267.5</v>
      </c>
      <c r="D18" s="943">
        <v>266</v>
      </c>
      <c r="E18" s="944">
        <v>2.5</v>
      </c>
      <c r="F18" s="944">
        <v>-0.6</v>
      </c>
      <c r="G18" s="943">
        <v>109.1</v>
      </c>
      <c r="H18" s="943">
        <v>110.6</v>
      </c>
      <c r="I18" s="945">
        <v>109.6</v>
      </c>
      <c r="J18" s="289"/>
      <c r="K18" s="289"/>
    </row>
    <row r="19" spans="1:11" s="204" customFormat="1" ht="15" customHeight="1">
      <c r="A19" s="203" t="s">
        <v>1182</v>
      </c>
      <c r="B19" s="943">
        <v>278.3</v>
      </c>
      <c r="C19" s="943">
        <v>283.2</v>
      </c>
      <c r="D19" s="943">
        <v>285.1</v>
      </c>
      <c r="E19" s="944">
        <v>1.8</v>
      </c>
      <c r="F19" s="944">
        <v>0.7</v>
      </c>
      <c r="G19" s="943">
        <v>116.3</v>
      </c>
      <c r="H19" s="943">
        <v>117.1</v>
      </c>
      <c r="I19" s="945">
        <v>117.5</v>
      </c>
      <c r="J19" s="289"/>
      <c r="K19" s="289"/>
    </row>
    <row r="20" spans="1:11" s="204" customFormat="1" ht="15" customHeight="1">
      <c r="A20" s="203" t="s">
        <v>1183</v>
      </c>
      <c r="B20" s="943">
        <v>185.7</v>
      </c>
      <c r="C20" s="943">
        <v>188.5</v>
      </c>
      <c r="D20" s="943">
        <v>188.5</v>
      </c>
      <c r="E20" s="944">
        <v>1.5</v>
      </c>
      <c r="F20" s="944">
        <v>0</v>
      </c>
      <c r="G20" s="943">
        <v>77.6</v>
      </c>
      <c r="H20" s="943">
        <v>77.9</v>
      </c>
      <c r="I20" s="945">
        <v>77.7</v>
      </c>
      <c r="J20" s="289"/>
      <c r="K20" s="289"/>
    </row>
    <row r="21" spans="1:11" s="204" customFormat="1" ht="15" customHeight="1">
      <c r="A21" s="203" t="s">
        <v>1184</v>
      </c>
      <c r="B21" s="943">
        <v>204.8</v>
      </c>
      <c r="C21" s="943">
        <v>205.6</v>
      </c>
      <c r="D21" s="943">
        <v>205</v>
      </c>
      <c r="E21" s="944">
        <v>0.4</v>
      </c>
      <c r="F21" s="944">
        <v>-0.3</v>
      </c>
      <c r="G21" s="943">
        <v>85.6</v>
      </c>
      <c r="H21" s="943">
        <v>85</v>
      </c>
      <c r="I21" s="945">
        <v>84.5</v>
      </c>
      <c r="J21" s="289"/>
      <c r="K21" s="289"/>
    </row>
    <row r="22" spans="1:11" s="204" customFormat="1" ht="15" customHeight="1">
      <c r="A22" s="203" t="s">
        <v>1185</v>
      </c>
      <c r="B22" s="943">
        <v>216.7</v>
      </c>
      <c r="C22" s="943">
        <v>215</v>
      </c>
      <c r="D22" s="943">
        <v>214.5</v>
      </c>
      <c r="E22" s="944">
        <v>-0.8</v>
      </c>
      <c r="F22" s="944">
        <v>-0.2</v>
      </c>
      <c r="G22" s="943">
        <v>90.6</v>
      </c>
      <c r="H22" s="943">
        <v>88.9</v>
      </c>
      <c r="I22" s="945">
        <v>88.4</v>
      </c>
      <c r="J22" s="289"/>
      <c r="K22" s="289"/>
    </row>
    <row r="23" spans="1:11" s="204" customFormat="1" ht="15" customHeight="1">
      <c r="A23" s="203" t="s">
        <v>1186</v>
      </c>
      <c r="B23" s="943">
        <v>235.9</v>
      </c>
      <c r="C23" s="943">
        <v>240.1</v>
      </c>
      <c r="D23" s="943">
        <v>237.6</v>
      </c>
      <c r="E23" s="944">
        <v>1.8</v>
      </c>
      <c r="F23" s="944">
        <v>-1</v>
      </c>
      <c r="G23" s="943">
        <v>98.6</v>
      </c>
      <c r="H23" s="943">
        <v>99.3</v>
      </c>
      <c r="I23" s="945">
        <v>97.9</v>
      </c>
      <c r="J23" s="289"/>
      <c r="K23" s="289"/>
    </row>
    <row r="24" spans="1:11" s="204" customFormat="1" ht="15" customHeight="1">
      <c r="A24" s="203" t="s">
        <v>1187</v>
      </c>
      <c r="B24" s="943">
        <v>199.1</v>
      </c>
      <c r="C24" s="943">
        <v>195.1</v>
      </c>
      <c r="D24" s="943">
        <v>195.2</v>
      </c>
      <c r="E24" s="944">
        <v>-2</v>
      </c>
      <c r="F24" s="944">
        <v>0.1</v>
      </c>
      <c r="G24" s="943">
        <v>83.2</v>
      </c>
      <c r="H24" s="943">
        <v>80.7</v>
      </c>
      <c r="I24" s="945">
        <v>80.4</v>
      </c>
      <c r="J24" s="289"/>
      <c r="K24" s="289"/>
    </row>
    <row r="25" spans="1:11" s="204" customFormat="1" ht="15" customHeight="1">
      <c r="A25" s="203" t="s">
        <v>1188</v>
      </c>
      <c r="B25" s="943">
        <v>157.2</v>
      </c>
      <c r="C25" s="943">
        <v>161</v>
      </c>
      <c r="D25" s="943">
        <v>168.3</v>
      </c>
      <c r="E25" s="944">
        <v>2.4</v>
      </c>
      <c r="F25" s="944">
        <v>4.5</v>
      </c>
      <c r="G25" s="943">
        <v>65.7</v>
      </c>
      <c r="H25" s="943">
        <v>66.6</v>
      </c>
      <c r="I25" s="945">
        <v>69.3</v>
      </c>
      <c r="J25" s="289"/>
      <c r="K25" s="289"/>
    </row>
    <row r="26" spans="1:11" s="204" customFormat="1" ht="15" customHeight="1">
      <c r="A26" s="203" t="s">
        <v>1189</v>
      </c>
      <c r="B26" s="943">
        <v>193.7</v>
      </c>
      <c r="C26" s="943">
        <v>193.5</v>
      </c>
      <c r="D26" s="943">
        <v>194.8</v>
      </c>
      <c r="E26" s="944">
        <v>-0.1</v>
      </c>
      <c r="F26" s="944">
        <v>0.7</v>
      </c>
      <c r="G26" s="943">
        <v>80.9</v>
      </c>
      <c r="H26" s="943">
        <v>80</v>
      </c>
      <c r="I26" s="945">
        <v>80.3</v>
      </c>
      <c r="J26" s="289"/>
      <c r="K26" s="289"/>
    </row>
    <row r="27" spans="1:11" s="204" customFormat="1" ht="15" customHeight="1">
      <c r="A27" s="206" t="s">
        <v>1190</v>
      </c>
      <c r="B27" s="946">
        <v>188.3</v>
      </c>
      <c r="C27" s="946">
        <v>187</v>
      </c>
      <c r="D27" s="946">
        <v>186.2</v>
      </c>
      <c r="E27" s="947">
        <v>-0.7</v>
      </c>
      <c r="F27" s="947">
        <v>-0.4</v>
      </c>
      <c r="G27" s="946">
        <v>78.7</v>
      </c>
      <c r="H27" s="946">
        <v>77.3</v>
      </c>
      <c r="I27" s="948">
        <v>76.7</v>
      </c>
      <c r="J27" s="289"/>
      <c r="K27" s="289"/>
    </row>
    <row r="28" spans="1:11" s="204" customFormat="1" ht="22.5" customHeight="1">
      <c r="A28" s="203" t="s">
        <v>1191</v>
      </c>
      <c r="B28" s="943">
        <v>236</v>
      </c>
      <c r="C28" s="943">
        <v>231.5</v>
      </c>
      <c r="D28" s="943">
        <v>235.7</v>
      </c>
      <c r="E28" s="944">
        <v>-1.9</v>
      </c>
      <c r="F28" s="944">
        <v>1.8</v>
      </c>
      <c r="G28" s="943">
        <v>98.6</v>
      </c>
      <c r="H28" s="943">
        <v>95.7</v>
      </c>
      <c r="I28" s="945">
        <v>97.1</v>
      </c>
      <c r="J28" s="289"/>
      <c r="K28" s="289"/>
    </row>
    <row r="29" spans="1:11" s="204" customFormat="1" ht="15" customHeight="1">
      <c r="A29" s="203" t="s">
        <v>1192</v>
      </c>
      <c r="B29" s="943">
        <v>153.5</v>
      </c>
      <c r="C29" s="943">
        <v>146.1</v>
      </c>
      <c r="D29" s="943">
        <v>152.7</v>
      </c>
      <c r="E29" s="944">
        <v>-4.8</v>
      </c>
      <c r="F29" s="944">
        <v>4.5</v>
      </c>
      <c r="G29" s="943">
        <v>64.1</v>
      </c>
      <c r="H29" s="943">
        <v>60.4</v>
      </c>
      <c r="I29" s="945">
        <v>62.9</v>
      </c>
      <c r="J29" s="289"/>
      <c r="K29" s="289"/>
    </row>
    <row r="30" spans="1:11" s="204" customFormat="1" ht="15" customHeight="1">
      <c r="A30" s="203" t="s">
        <v>1193</v>
      </c>
      <c r="B30" s="943">
        <v>178.4</v>
      </c>
      <c r="C30" s="943">
        <v>173.1</v>
      </c>
      <c r="D30" s="943">
        <v>173.1</v>
      </c>
      <c r="E30" s="944">
        <v>-3</v>
      </c>
      <c r="F30" s="944">
        <v>0</v>
      </c>
      <c r="G30" s="943">
        <v>74.6</v>
      </c>
      <c r="H30" s="943">
        <v>71.6</v>
      </c>
      <c r="I30" s="945">
        <v>71.3</v>
      </c>
      <c r="J30" s="289"/>
      <c r="K30" s="289"/>
    </row>
    <row r="31" spans="1:11" s="204" customFormat="1" ht="15" customHeight="1">
      <c r="A31" s="203" t="s">
        <v>1194</v>
      </c>
      <c r="B31" s="943">
        <v>169.2</v>
      </c>
      <c r="C31" s="943">
        <v>165</v>
      </c>
      <c r="D31" s="943">
        <v>167.9</v>
      </c>
      <c r="E31" s="944">
        <v>-2.5</v>
      </c>
      <c r="F31" s="944">
        <v>1.8</v>
      </c>
      <c r="G31" s="943">
        <v>70.7</v>
      </c>
      <c r="H31" s="943">
        <v>68.2</v>
      </c>
      <c r="I31" s="945">
        <v>69.2</v>
      </c>
      <c r="J31" s="289"/>
      <c r="K31" s="289"/>
    </row>
    <row r="32" spans="1:11" s="204" customFormat="1" ht="15" customHeight="1">
      <c r="A32" s="203" t="s">
        <v>1195</v>
      </c>
      <c r="B32" s="943">
        <v>162.1</v>
      </c>
      <c r="C32" s="943">
        <v>157.4</v>
      </c>
      <c r="D32" s="943">
        <v>158</v>
      </c>
      <c r="E32" s="944">
        <v>-2.9</v>
      </c>
      <c r="F32" s="944">
        <v>0.4</v>
      </c>
      <c r="G32" s="943">
        <v>67.7</v>
      </c>
      <c r="H32" s="943">
        <v>65.1</v>
      </c>
      <c r="I32" s="945">
        <v>65.1</v>
      </c>
      <c r="J32" s="289"/>
      <c r="K32" s="289"/>
    </row>
    <row r="33" spans="1:11" s="204" customFormat="1" ht="15" customHeight="1">
      <c r="A33" s="203" t="s">
        <v>1196</v>
      </c>
      <c r="B33" s="943">
        <v>147.6</v>
      </c>
      <c r="C33" s="943">
        <v>147.7</v>
      </c>
      <c r="D33" s="943">
        <v>151.2</v>
      </c>
      <c r="E33" s="944">
        <v>0.1</v>
      </c>
      <c r="F33" s="944">
        <v>2.4</v>
      </c>
      <c r="G33" s="943">
        <v>61.7</v>
      </c>
      <c r="H33" s="943">
        <v>61.1</v>
      </c>
      <c r="I33" s="945">
        <v>62.3</v>
      </c>
      <c r="J33" s="289"/>
      <c r="K33" s="289"/>
    </row>
    <row r="34" spans="1:11" s="204" customFormat="1" ht="15" customHeight="1">
      <c r="A34" s="203" t="s">
        <v>1197</v>
      </c>
      <c r="B34" s="943">
        <v>156.5</v>
      </c>
      <c r="C34" s="943">
        <v>156.1</v>
      </c>
      <c r="D34" s="943">
        <v>159.2</v>
      </c>
      <c r="E34" s="944">
        <v>-0.3</v>
      </c>
      <c r="F34" s="944">
        <v>2</v>
      </c>
      <c r="G34" s="943">
        <v>65.4</v>
      </c>
      <c r="H34" s="943">
        <v>64.5</v>
      </c>
      <c r="I34" s="945">
        <v>65.6</v>
      </c>
      <c r="J34" s="289"/>
      <c r="K34" s="289"/>
    </row>
    <row r="35" spans="1:11" s="204" customFormat="1" ht="15" customHeight="1">
      <c r="A35" s="203" t="s">
        <v>1198</v>
      </c>
      <c r="B35" s="943">
        <v>145</v>
      </c>
      <c r="C35" s="943">
        <v>144.8</v>
      </c>
      <c r="D35" s="943">
        <v>149.5</v>
      </c>
      <c r="E35" s="944">
        <v>-0.1</v>
      </c>
      <c r="F35" s="944">
        <v>3.2</v>
      </c>
      <c r="G35" s="943">
        <v>60.6</v>
      </c>
      <c r="H35" s="943">
        <v>59.9</v>
      </c>
      <c r="I35" s="945">
        <v>61.6</v>
      </c>
      <c r="J35" s="289"/>
      <c r="K35" s="289"/>
    </row>
    <row r="36" spans="1:11" s="204" customFormat="1" ht="22.5" customHeight="1">
      <c r="A36" s="205" t="s">
        <v>1199</v>
      </c>
      <c r="B36" s="940">
        <v>253.4</v>
      </c>
      <c r="C36" s="940">
        <v>261.3</v>
      </c>
      <c r="D36" s="940">
        <v>269.1</v>
      </c>
      <c r="E36" s="941">
        <v>3.1</v>
      </c>
      <c r="F36" s="941">
        <v>3</v>
      </c>
      <c r="G36" s="940">
        <v>105.9</v>
      </c>
      <c r="H36" s="940">
        <v>108</v>
      </c>
      <c r="I36" s="942">
        <v>110.9</v>
      </c>
      <c r="J36" s="289"/>
      <c r="K36" s="289"/>
    </row>
    <row r="37" spans="1:11" s="204" customFormat="1" ht="15" customHeight="1">
      <c r="A37" s="203" t="s">
        <v>1200</v>
      </c>
      <c r="B37" s="943">
        <v>236.1</v>
      </c>
      <c r="C37" s="943">
        <v>237.5</v>
      </c>
      <c r="D37" s="943">
        <v>236.9</v>
      </c>
      <c r="E37" s="944">
        <v>0.6</v>
      </c>
      <c r="F37" s="944">
        <v>-0.3</v>
      </c>
      <c r="G37" s="943">
        <v>98.7</v>
      </c>
      <c r="H37" s="943">
        <v>98.2</v>
      </c>
      <c r="I37" s="945">
        <v>97.6</v>
      </c>
      <c r="J37" s="289"/>
      <c r="K37" s="289"/>
    </row>
    <row r="38" spans="1:11" s="204" customFormat="1" ht="15" customHeight="1">
      <c r="A38" s="203" t="s">
        <v>1201</v>
      </c>
      <c r="B38" s="943">
        <v>218.6</v>
      </c>
      <c r="C38" s="943">
        <v>222.1</v>
      </c>
      <c r="D38" s="943">
        <v>224.1</v>
      </c>
      <c r="E38" s="944">
        <v>1.6</v>
      </c>
      <c r="F38" s="944">
        <v>0.9</v>
      </c>
      <c r="G38" s="943">
        <v>91.3</v>
      </c>
      <c r="H38" s="943">
        <v>91.8</v>
      </c>
      <c r="I38" s="945">
        <v>92.3</v>
      </c>
      <c r="J38" s="289"/>
      <c r="K38" s="289"/>
    </row>
    <row r="39" spans="1:11" s="204" customFormat="1" ht="15" customHeight="1">
      <c r="A39" s="203" t="s">
        <v>1202</v>
      </c>
      <c r="B39" s="943">
        <v>216.2</v>
      </c>
      <c r="C39" s="943">
        <v>218.7</v>
      </c>
      <c r="D39" s="943">
        <v>215.9</v>
      </c>
      <c r="E39" s="944">
        <v>1.2</v>
      </c>
      <c r="F39" s="944">
        <v>-1.3</v>
      </c>
      <c r="G39" s="943">
        <v>90.3</v>
      </c>
      <c r="H39" s="943">
        <v>90.4</v>
      </c>
      <c r="I39" s="945">
        <v>89</v>
      </c>
      <c r="J39" s="289"/>
      <c r="K39" s="289"/>
    </row>
    <row r="40" spans="1:11" s="204" customFormat="1" ht="15" customHeight="1">
      <c r="A40" s="203" t="s">
        <v>1203</v>
      </c>
      <c r="B40" s="943">
        <v>187.9</v>
      </c>
      <c r="C40" s="943">
        <v>191.1</v>
      </c>
      <c r="D40" s="943">
        <v>196.8</v>
      </c>
      <c r="E40" s="944">
        <v>1.7</v>
      </c>
      <c r="F40" s="944">
        <v>3</v>
      </c>
      <c r="G40" s="943">
        <v>78.5</v>
      </c>
      <c r="H40" s="943">
        <v>79</v>
      </c>
      <c r="I40" s="945">
        <v>81.1</v>
      </c>
      <c r="J40" s="289"/>
      <c r="K40" s="289"/>
    </row>
    <row r="41" spans="1:11" s="204" customFormat="1" ht="15" customHeight="1">
      <c r="A41" s="203" t="s">
        <v>1204</v>
      </c>
      <c r="B41" s="943">
        <v>218</v>
      </c>
      <c r="C41" s="943">
        <v>224.9</v>
      </c>
      <c r="D41" s="943">
        <v>226.6</v>
      </c>
      <c r="E41" s="944">
        <v>3.2</v>
      </c>
      <c r="F41" s="944">
        <v>0.8</v>
      </c>
      <c r="G41" s="943">
        <v>91.1</v>
      </c>
      <c r="H41" s="943">
        <v>93</v>
      </c>
      <c r="I41" s="945">
        <v>93.4</v>
      </c>
      <c r="J41" s="289"/>
      <c r="K41" s="289"/>
    </row>
    <row r="42" spans="1:11" s="204" customFormat="1" ht="15" customHeight="1">
      <c r="A42" s="203" t="s">
        <v>1205</v>
      </c>
      <c r="B42" s="943">
        <v>192.4</v>
      </c>
      <c r="C42" s="943">
        <v>193.5</v>
      </c>
      <c r="D42" s="943">
        <v>193.2</v>
      </c>
      <c r="E42" s="944">
        <v>0.6</v>
      </c>
      <c r="F42" s="944">
        <v>-0.2</v>
      </c>
      <c r="G42" s="943">
        <v>80.4</v>
      </c>
      <c r="H42" s="943">
        <v>80</v>
      </c>
      <c r="I42" s="945">
        <v>79.6</v>
      </c>
      <c r="J42" s="289"/>
      <c r="K42" s="289"/>
    </row>
    <row r="43" spans="1:11" s="204" customFormat="1" ht="15" customHeight="1">
      <c r="A43" s="206" t="s">
        <v>1206</v>
      </c>
      <c r="B43" s="946">
        <v>186.5</v>
      </c>
      <c r="C43" s="946">
        <v>189.4</v>
      </c>
      <c r="D43" s="946">
        <v>194.8</v>
      </c>
      <c r="E43" s="947">
        <v>1.6</v>
      </c>
      <c r="F43" s="947">
        <v>2.9</v>
      </c>
      <c r="G43" s="946">
        <v>77.9</v>
      </c>
      <c r="H43" s="946">
        <v>78.3</v>
      </c>
      <c r="I43" s="948">
        <v>80.3</v>
      </c>
      <c r="J43" s="289"/>
      <c r="K43" s="289"/>
    </row>
    <row r="44" spans="1:11" s="204" customFormat="1" ht="22.5" customHeight="1">
      <c r="A44" s="203" t="s">
        <v>1207</v>
      </c>
      <c r="B44" s="943">
        <v>225.7</v>
      </c>
      <c r="C44" s="943">
        <v>229.1</v>
      </c>
      <c r="D44" s="943">
        <v>232.1</v>
      </c>
      <c r="E44" s="944">
        <v>1.5</v>
      </c>
      <c r="F44" s="944">
        <v>1.3</v>
      </c>
      <c r="G44" s="943">
        <v>94.3</v>
      </c>
      <c r="H44" s="943">
        <v>94.7</v>
      </c>
      <c r="I44" s="945">
        <v>95.6</v>
      </c>
      <c r="J44" s="289"/>
      <c r="K44" s="289"/>
    </row>
    <row r="45" spans="1:11" s="204" customFormat="1" ht="15" customHeight="1">
      <c r="A45" s="203" t="s">
        <v>1208</v>
      </c>
      <c r="B45" s="943">
        <v>244.7</v>
      </c>
      <c r="C45" s="943">
        <v>247.1</v>
      </c>
      <c r="D45" s="943">
        <v>244.3</v>
      </c>
      <c r="E45" s="944">
        <v>1</v>
      </c>
      <c r="F45" s="944">
        <v>-1.1</v>
      </c>
      <c r="G45" s="943">
        <v>102.3</v>
      </c>
      <c r="H45" s="943">
        <v>102.1</v>
      </c>
      <c r="I45" s="945">
        <v>100.7</v>
      </c>
      <c r="J45" s="289"/>
      <c r="K45" s="289"/>
    </row>
    <row r="46" spans="1:11" s="204" customFormat="1" ht="15" customHeight="1">
      <c r="A46" s="203" t="s">
        <v>1235</v>
      </c>
      <c r="B46" s="943">
        <v>217.8</v>
      </c>
      <c r="C46" s="943">
        <v>212.3</v>
      </c>
      <c r="D46" s="943">
        <v>229.3</v>
      </c>
      <c r="E46" s="944">
        <v>-2.5</v>
      </c>
      <c r="F46" s="944">
        <v>8</v>
      </c>
      <c r="G46" s="943">
        <v>91</v>
      </c>
      <c r="H46" s="943">
        <v>87.8</v>
      </c>
      <c r="I46" s="945">
        <v>94.5</v>
      </c>
      <c r="J46" s="289"/>
      <c r="K46" s="289"/>
    </row>
    <row r="47" spans="1:11" s="204" customFormat="1" ht="15" customHeight="1">
      <c r="A47" s="203" t="s">
        <v>1236</v>
      </c>
      <c r="B47" s="943">
        <v>194.9</v>
      </c>
      <c r="C47" s="943">
        <v>192.4</v>
      </c>
      <c r="D47" s="943">
        <v>194</v>
      </c>
      <c r="E47" s="944">
        <v>-1.3</v>
      </c>
      <c r="F47" s="944">
        <v>0.8</v>
      </c>
      <c r="G47" s="943">
        <v>81.4</v>
      </c>
      <c r="H47" s="943">
        <v>79.5</v>
      </c>
      <c r="I47" s="945">
        <v>79.9</v>
      </c>
      <c r="J47" s="289"/>
      <c r="K47" s="289"/>
    </row>
    <row r="48" spans="1:11" s="204" customFormat="1" ht="15" customHeight="1" thickBot="1">
      <c r="A48" s="203" t="s">
        <v>1237</v>
      </c>
      <c r="B48" s="943">
        <v>179.4</v>
      </c>
      <c r="C48" s="943">
        <v>177</v>
      </c>
      <c r="D48" s="943">
        <v>182.3</v>
      </c>
      <c r="E48" s="944">
        <v>-1.3</v>
      </c>
      <c r="F48" s="944">
        <v>3</v>
      </c>
      <c r="G48" s="943">
        <v>75</v>
      </c>
      <c r="H48" s="943">
        <v>73.2</v>
      </c>
      <c r="I48" s="945">
        <v>75.1</v>
      </c>
      <c r="J48" s="289"/>
      <c r="K48" s="289"/>
    </row>
    <row r="49" spans="1:9" s="195" customFormat="1" ht="15" customHeight="1">
      <c r="A49" s="226" t="s">
        <v>977</v>
      </c>
      <c r="B49" s="226"/>
      <c r="C49" s="226"/>
      <c r="D49" s="226"/>
      <c r="E49" s="280"/>
      <c r="F49" s="226"/>
      <c r="G49" s="226"/>
      <c r="H49" s="226"/>
      <c r="I49" s="226"/>
    </row>
  </sheetData>
  <mergeCells count="5">
    <mergeCell ref="A7:A8"/>
    <mergeCell ref="D3:I3"/>
    <mergeCell ref="B7:D7"/>
    <mergeCell ref="E7:F7"/>
    <mergeCell ref="G7:I7"/>
  </mergeCells>
  <printOptions/>
  <pageMargins left="0.7086614173228347" right="0.03937007874015748" top="0.5511811023622047" bottom="0.15748031496062992" header="0.2755905511811024" footer="0.5118110236220472"/>
  <pageSetup horizontalDpi="600" verticalDpi="600" orientation="portrait" paperSize="9" scale="95" r:id="rId3"/>
  <headerFooter alignWithMargins="0">
    <oddHeader>&amp;R&amp;D&amp;T</oddHeader>
  </headerFooter>
  <legacyDrawing r:id="rId2"/>
</worksheet>
</file>

<file path=xl/worksheets/sheet18.xml><?xml version="1.0" encoding="utf-8"?>
<worksheet xmlns="http://schemas.openxmlformats.org/spreadsheetml/2006/main" xmlns:r="http://schemas.openxmlformats.org/officeDocument/2006/relationships">
  <dimension ref="A1:AW58"/>
  <sheetViews>
    <sheetView workbookViewId="0" topLeftCell="A1">
      <selection activeCell="A1" sqref="A1"/>
    </sheetView>
  </sheetViews>
  <sheetFormatPr defaultColWidth="9.00390625" defaultRowHeight="13.5"/>
  <cols>
    <col min="1" max="1" width="2.875" style="291" customWidth="1"/>
    <col min="2" max="2" width="23.75390625" style="291" customWidth="1"/>
    <col min="3" max="10" width="10.625" style="291" customWidth="1"/>
    <col min="11" max="14" width="8.125" style="291" customWidth="1"/>
    <col min="15" max="15" width="9.625" style="291" customWidth="1"/>
    <col min="16" max="17" width="8.125" style="291" customWidth="1"/>
    <col min="18" max="19" width="8.625" style="291" customWidth="1"/>
    <col min="20" max="21" width="8.125" style="291" customWidth="1"/>
    <col min="22" max="35" width="10.625" style="291" customWidth="1"/>
    <col min="36" max="42" width="11.625" style="291" customWidth="1"/>
    <col min="43" max="46" width="10.625" style="291" customWidth="1"/>
    <col min="47" max="47" width="12.625" style="291" customWidth="1"/>
    <col min="48" max="49" width="10.625" style="291" customWidth="1"/>
    <col min="50" max="16384" width="9.00390625" style="291" customWidth="1"/>
  </cols>
  <sheetData>
    <row r="1" spans="1:9" ht="18" customHeight="1">
      <c r="A1" s="290" t="s">
        <v>50</v>
      </c>
      <c r="D1" s="292"/>
      <c r="G1" s="293"/>
      <c r="H1" s="293"/>
      <c r="I1" s="293"/>
    </row>
    <row r="2" spans="1:49" ht="15" customHeight="1" thickBot="1">
      <c r="A2" s="294" t="s">
        <v>42</v>
      </c>
      <c r="B2" s="294"/>
      <c r="C2" s="294"/>
      <c r="D2" s="294"/>
      <c r="E2" s="294"/>
      <c r="F2" s="294"/>
      <c r="G2" s="294"/>
      <c r="H2" s="294"/>
      <c r="I2" s="294"/>
      <c r="J2" s="294"/>
      <c r="K2" s="294"/>
      <c r="L2" s="294"/>
      <c r="M2" s="294"/>
      <c r="N2" s="294"/>
      <c r="O2" s="294"/>
      <c r="P2" s="294"/>
      <c r="Q2" s="294"/>
      <c r="R2" s="294"/>
      <c r="S2" s="294"/>
      <c r="T2" s="294"/>
      <c r="U2" s="295" t="s">
        <v>1246</v>
      </c>
      <c r="V2" s="294" t="s">
        <v>0</v>
      </c>
      <c r="W2" s="294"/>
      <c r="X2" s="294"/>
      <c r="Y2" s="294"/>
      <c r="Z2" s="294"/>
      <c r="AA2" s="294"/>
      <c r="AB2" s="294"/>
      <c r="AC2" s="294"/>
      <c r="AD2" s="294"/>
      <c r="AE2" s="294"/>
      <c r="AF2" s="294"/>
      <c r="AG2" s="294"/>
      <c r="AH2" s="294"/>
      <c r="AI2" s="295" t="s">
        <v>1247</v>
      </c>
      <c r="AJ2" s="294" t="s">
        <v>0</v>
      </c>
      <c r="AK2" s="292"/>
      <c r="AN2" s="293"/>
      <c r="AO2" s="293"/>
      <c r="AP2" s="293"/>
      <c r="AW2" s="295" t="s">
        <v>1247</v>
      </c>
    </row>
    <row r="3" spans="1:49" ht="15" customHeight="1" thickTop="1">
      <c r="A3" s="1147" t="s">
        <v>1248</v>
      </c>
      <c r="B3" s="1148"/>
      <c r="C3" s="296" t="s">
        <v>1002</v>
      </c>
      <c r="D3" s="297" t="s">
        <v>1003</v>
      </c>
      <c r="E3" s="297" t="s">
        <v>1249</v>
      </c>
      <c r="F3" s="297" t="s">
        <v>1250</v>
      </c>
      <c r="G3" s="297" t="s">
        <v>1251</v>
      </c>
      <c r="H3" s="297" t="s">
        <v>1252</v>
      </c>
      <c r="I3" s="297" t="s">
        <v>1253</v>
      </c>
      <c r="J3" s="297" t="s">
        <v>1254</v>
      </c>
      <c r="K3" s="297" t="s">
        <v>1255</v>
      </c>
      <c r="L3" s="298">
        <v>10</v>
      </c>
      <c r="M3" s="298">
        <v>11</v>
      </c>
      <c r="N3" s="298">
        <v>12</v>
      </c>
      <c r="O3" s="298">
        <v>13</v>
      </c>
      <c r="P3" s="298">
        <v>14</v>
      </c>
      <c r="Q3" s="298">
        <v>15</v>
      </c>
      <c r="R3" s="298">
        <v>16</v>
      </c>
      <c r="S3" s="298">
        <v>17</v>
      </c>
      <c r="T3" s="298">
        <v>18</v>
      </c>
      <c r="U3" s="298">
        <v>19</v>
      </c>
      <c r="V3" s="296">
        <v>20</v>
      </c>
      <c r="W3" s="299" t="s">
        <v>1256</v>
      </c>
      <c r="X3" s="296" t="s">
        <v>1257</v>
      </c>
      <c r="Y3" s="299" t="s">
        <v>1258</v>
      </c>
      <c r="Z3" s="296" t="s">
        <v>1259</v>
      </c>
      <c r="AA3" s="299" t="s">
        <v>1260</v>
      </c>
      <c r="AB3" s="296" t="s">
        <v>1261</v>
      </c>
      <c r="AC3" s="299" t="s">
        <v>1262</v>
      </c>
      <c r="AD3" s="296" t="s">
        <v>1263</v>
      </c>
      <c r="AE3" s="298" t="s">
        <v>1264</v>
      </c>
      <c r="AF3" s="298" t="s">
        <v>1265</v>
      </c>
      <c r="AG3" s="298" t="s">
        <v>1266</v>
      </c>
      <c r="AH3" s="298" t="s">
        <v>1267</v>
      </c>
      <c r="AI3" s="300">
        <v>33</v>
      </c>
      <c r="AJ3" s="301">
        <v>34</v>
      </c>
      <c r="AK3" s="298">
        <v>35</v>
      </c>
      <c r="AL3" s="298">
        <v>36</v>
      </c>
      <c r="AM3" s="298">
        <v>37</v>
      </c>
      <c r="AN3" s="298">
        <v>38</v>
      </c>
      <c r="AO3" s="298">
        <v>39</v>
      </c>
      <c r="AP3" s="298">
        <v>40</v>
      </c>
      <c r="AQ3" s="298">
        <v>41</v>
      </c>
      <c r="AR3" s="298">
        <v>42</v>
      </c>
      <c r="AS3" s="298">
        <v>43</v>
      </c>
      <c r="AT3" s="298">
        <v>44</v>
      </c>
      <c r="AU3" s="298">
        <v>45</v>
      </c>
      <c r="AV3" s="298">
        <v>46</v>
      </c>
      <c r="AW3" s="300">
        <v>47</v>
      </c>
    </row>
    <row r="4" spans="1:49" ht="36" customHeight="1">
      <c r="A4" s="1149"/>
      <c r="B4" s="1150"/>
      <c r="C4" s="302" t="s">
        <v>1027</v>
      </c>
      <c r="D4" s="302" t="s">
        <v>1268</v>
      </c>
      <c r="E4" s="302" t="s">
        <v>1269</v>
      </c>
      <c r="F4" s="302" t="s">
        <v>1270</v>
      </c>
      <c r="G4" s="302" t="s">
        <v>1271</v>
      </c>
      <c r="H4" s="302" t="s">
        <v>1272</v>
      </c>
      <c r="I4" s="302" t="s">
        <v>1004</v>
      </c>
      <c r="J4" s="302" t="s">
        <v>1005</v>
      </c>
      <c r="K4" s="302" t="s">
        <v>1273</v>
      </c>
      <c r="L4" s="302" t="s">
        <v>1274</v>
      </c>
      <c r="M4" s="302" t="s">
        <v>1275</v>
      </c>
      <c r="N4" s="302" t="s">
        <v>1276</v>
      </c>
      <c r="O4" s="302" t="s">
        <v>1</v>
      </c>
      <c r="P4" s="302" t="s">
        <v>2</v>
      </c>
      <c r="Q4" s="302" t="s">
        <v>1277</v>
      </c>
      <c r="R4" s="302" t="s">
        <v>1278</v>
      </c>
      <c r="S4" s="302" t="s">
        <v>1279</v>
      </c>
      <c r="T4" s="302" t="s">
        <v>1006</v>
      </c>
      <c r="U4" s="302" t="s">
        <v>1007</v>
      </c>
      <c r="V4" s="302" t="s">
        <v>1280</v>
      </c>
      <c r="W4" s="302" t="s">
        <v>1281</v>
      </c>
      <c r="X4" s="302" t="s">
        <v>1282</v>
      </c>
      <c r="Y4" s="302" t="s">
        <v>1283</v>
      </c>
      <c r="Z4" s="302" t="s">
        <v>1284</v>
      </c>
      <c r="AA4" s="302" t="s">
        <v>1285</v>
      </c>
      <c r="AB4" s="302" t="s">
        <v>1286</v>
      </c>
      <c r="AC4" s="302" t="s">
        <v>1287</v>
      </c>
      <c r="AD4" s="302" t="s">
        <v>1288</v>
      </c>
      <c r="AE4" s="302" t="s">
        <v>1289</v>
      </c>
      <c r="AF4" s="302" t="s">
        <v>1290</v>
      </c>
      <c r="AG4" s="302" t="s">
        <v>1291</v>
      </c>
      <c r="AH4" s="302" t="s">
        <v>1292</v>
      </c>
      <c r="AI4" s="303" t="s">
        <v>1293</v>
      </c>
      <c r="AJ4" s="304" t="s">
        <v>3</v>
      </c>
      <c r="AK4" s="302" t="s">
        <v>1008</v>
      </c>
      <c r="AL4" s="302" t="s">
        <v>1009</v>
      </c>
      <c r="AM4" s="302" t="s">
        <v>4</v>
      </c>
      <c r="AN4" s="302" t="s">
        <v>5</v>
      </c>
      <c r="AO4" s="302" t="s">
        <v>1294</v>
      </c>
      <c r="AP4" s="302" t="s">
        <v>6</v>
      </c>
      <c r="AQ4" s="302" t="s">
        <v>7</v>
      </c>
      <c r="AR4" s="305" t="s">
        <v>1295</v>
      </c>
      <c r="AS4" s="305" t="s">
        <v>1296</v>
      </c>
      <c r="AT4" s="305" t="s">
        <v>1297</v>
      </c>
      <c r="AU4" s="306" t="s">
        <v>8</v>
      </c>
      <c r="AV4" s="305" t="s">
        <v>1298</v>
      </c>
      <c r="AW4" s="307" t="s">
        <v>1299</v>
      </c>
    </row>
    <row r="5" spans="1:49" s="293" customFormat="1" ht="15" customHeight="1">
      <c r="A5" s="308" t="s">
        <v>1300</v>
      </c>
      <c r="B5" s="309" t="s">
        <v>1027</v>
      </c>
      <c r="C5" s="310">
        <v>33921</v>
      </c>
      <c r="D5" s="310">
        <v>3</v>
      </c>
      <c r="E5" s="310">
        <v>77502</v>
      </c>
      <c r="F5" s="310">
        <v>539</v>
      </c>
      <c r="G5" s="310">
        <v>8734</v>
      </c>
      <c r="H5" s="310">
        <v>607</v>
      </c>
      <c r="I5" s="310">
        <v>6</v>
      </c>
      <c r="J5" s="310">
        <v>0</v>
      </c>
      <c r="K5" s="310">
        <v>0</v>
      </c>
      <c r="L5" s="310">
        <v>2</v>
      </c>
      <c r="M5" s="310">
        <v>0</v>
      </c>
      <c r="N5" s="310">
        <v>0</v>
      </c>
      <c r="O5" s="310">
        <v>0</v>
      </c>
      <c r="P5" s="310">
        <v>0</v>
      </c>
      <c r="Q5" s="310">
        <v>0</v>
      </c>
      <c r="R5" s="310">
        <v>1588</v>
      </c>
      <c r="S5" s="310">
        <v>1628</v>
      </c>
      <c r="T5" s="310">
        <v>0</v>
      </c>
      <c r="U5" s="310">
        <v>0</v>
      </c>
      <c r="V5" s="310">
        <v>92</v>
      </c>
      <c r="W5" s="310">
        <v>0</v>
      </c>
      <c r="X5" s="310">
        <v>0</v>
      </c>
      <c r="Y5" s="310">
        <v>3</v>
      </c>
      <c r="Z5" s="310">
        <v>0</v>
      </c>
      <c r="AA5" s="310">
        <v>22</v>
      </c>
      <c r="AB5" s="310">
        <v>246</v>
      </c>
      <c r="AC5" s="310">
        <v>1682</v>
      </c>
      <c r="AD5" s="310">
        <v>92</v>
      </c>
      <c r="AE5" s="310">
        <v>3</v>
      </c>
      <c r="AF5" s="310">
        <v>8538</v>
      </c>
      <c r="AG5" s="310">
        <v>0</v>
      </c>
      <c r="AH5" s="310">
        <v>0</v>
      </c>
      <c r="AI5" s="311">
        <v>135208</v>
      </c>
      <c r="AJ5" s="312">
        <v>744</v>
      </c>
      <c r="AK5" s="310">
        <v>33118</v>
      </c>
      <c r="AL5" s="310">
        <v>0</v>
      </c>
      <c r="AM5" s="310">
        <v>0</v>
      </c>
      <c r="AN5" s="310">
        <v>4333</v>
      </c>
      <c r="AO5" s="310">
        <v>7689</v>
      </c>
      <c r="AP5" s="310">
        <v>45884</v>
      </c>
      <c r="AQ5" s="310">
        <v>181092</v>
      </c>
      <c r="AR5" s="310">
        <v>186236</v>
      </c>
      <c r="AS5" s="310">
        <v>232120</v>
      </c>
      <c r="AT5" s="310">
        <v>367328</v>
      </c>
      <c r="AU5" s="310">
        <v>-51841</v>
      </c>
      <c r="AV5" s="310">
        <v>180279</v>
      </c>
      <c r="AW5" s="311">
        <v>315487</v>
      </c>
    </row>
    <row r="6" spans="1:49" s="293" customFormat="1" ht="15" customHeight="1">
      <c r="A6" s="308" t="s">
        <v>1301</v>
      </c>
      <c r="B6" s="309" t="s">
        <v>1268</v>
      </c>
      <c r="C6" s="313">
        <v>2</v>
      </c>
      <c r="D6" s="313">
        <v>35</v>
      </c>
      <c r="E6" s="313">
        <v>0</v>
      </c>
      <c r="F6" s="313">
        <v>0</v>
      </c>
      <c r="G6" s="313">
        <v>23</v>
      </c>
      <c r="H6" s="313">
        <v>182</v>
      </c>
      <c r="I6" s="313">
        <v>1058</v>
      </c>
      <c r="J6" s="313">
        <v>7197</v>
      </c>
      <c r="K6" s="313">
        <v>14</v>
      </c>
      <c r="L6" s="313">
        <v>772</v>
      </c>
      <c r="M6" s="313">
        <v>8</v>
      </c>
      <c r="N6" s="313">
        <v>9</v>
      </c>
      <c r="O6" s="313">
        <v>4</v>
      </c>
      <c r="P6" s="313">
        <v>3</v>
      </c>
      <c r="Q6" s="313">
        <v>1</v>
      </c>
      <c r="R6" s="313">
        <v>566</v>
      </c>
      <c r="S6" s="313">
        <v>13438</v>
      </c>
      <c r="T6" s="313">
        <v>14696</v>
      </c>
      <c r="U6" s="313">
        <v>0</v>
      </c>
      <c r="V6" s="313">
        <v>0</v>
      </c>
      <c r="W6" s="313">
        <v>0</v>
      </c>
      <c r="X6" s="313">
        <v>0</v>
      </c>
      <c r="Y6" s="313">
        <v>0</v>
      </c>
      <c r="Z6" s="313">
        <v>0</v>
      </c>
      <c r="AA6" s="313">
        <v>11</v>
      </c>
      <c r="AB6" s="313">
        <v>27</v>
      </c>
      <c r="AC6" s="313">
        <v>1</v>
      </c>
      <c r="AD6" s="313">
        <v>0</v>
      </c>
      <c r="AE6" s="313">
        <v>0</v>
      </c>
      <c r="AF6" s="313">
        <v>3</v>
      </c>
      <c r="AG6" s="313">
        <v>0</v>
      </c>
      <c r="AH6" s="313">
        <v>9</v>
      </c>
      <c r="AI6" s="314">
        <v>38059</v>
      </c>
      <c r="AJ6" s="315">
        <v>-3</v>
      </c>
      <c r="AK6" s="313">
        <v>-57</v>
      </c>
      <c r="AL6" s="313">
        <v>0</v>
      </c>
      <c r="AM6" s="313">
        <v>0</v>
      </c>
      <c r="AN6" s="313">
        <v>-59</v>
      </c>
      <c r="AO6" s="313">
        <v>-146</v>
      </c>
      <c r="AP6" s="313">
        <v>-265</v>
      </c>
      <c r="AQ6" s="313">
        <v>37794</v>
      </c>
      <c r="AR6" s="313">
        <v>1235</v>
      </c>
      <c r="AS6" s="313">
        <v>970</v>
      </c>
      <c r="AT6" s="313">
        <v>39029</v>
      </c>
      <c r="AU6" s="313">
        <v>-17663</v>
      </c>
      <c r="AV6" s="313">
        <v>-16693</v>
      </c>
      <c r="AW6" s="314">
        <v>21366</v>
      </c>
    </row>
    <row r="7" spans="1:49" s="293" customFormat="1" ht="15" customHeight="1">
      <c r="A7" s="308" t="s">
        <v>1249</v>
      </c>
      <c r="B7" s="309" t="s">
        <v>1269</v>
      </c>
      <c r="C7" s="313">
        <v>14346</v>
      </c>
      <c r="D7" s="313">
        <v>0</v>
      </c>
      <c r="E7" s="313">
        <v>67955</v>
      </c>
      <c r="F7" s="313">
        <v>130</v>
      </c>
      <c r="G7" s="313">
        <v>44</v>
      </c>
      <c r="H7" s="313">
        <v>1144</v>
      </c>
      <c r="I7" s="313">
        <v>0</v>
      </c>
      <c r="J7" s="313">
        <v>15</v>
      </c>
      <c r="K7" s="313">
        <v>0</v>
      </c>
      <c r="L7" s="313">
        <v>0</v>
      </c>
      <c r="M7" s="313">
        <v>0</v>
      </c>
      <c r="N7" s="313">
        <v>0</v>
      </c>
      <c r="O7" s="313">
        <v>0</v>
      </c>
      <c r="P7" s="313">
        <v>0</v>
      </c>
      <c r="Q7" s="313">
        <v>0</v>
      </c>
      <c r="R7" s="313">
        <v>3255</v>
      </c>
      <c r="S7" s="313">
        <v>0</v>
      </c>
      <c r="T7" s="313">
        <v>0</v>
      </c>
      <c r="U7" s="313">
        <v>0</v>
      </c>
      <c r="V7" s="313">
        <v>95</v>
      </c>
      <c r="W7" s="313">
        <v>0</v>
      </c>
      <c r="X7" s="313">
        <v>0</v>
      </c>
      <c r="Y7" s="313">
        <v>15</v>
      </c>
      <c r="Z7" s="313">
        <v>0</v>
      </c>
      <c r="AA7" s="313">
        <v>99</v>
      </c>
      <c r="AB7" s="313">
        <v>156</v>
      </c>
      <c r="AC7" s="313">
        <v>5952</v>
      </c>
      <c r="AD7" s="313">
        <v>65</v>
      </c>
      <c r="AE7" s="313">
        <v>0</v>
      </c>
      <c r="AF7" s="313">
        <v>50907</v>
      </c>
      <c r="AG7" s="313">
        <v>0</v>
      </c>
      <c r="AH7" s="313">
        <v>18</v>
      </c>
      <c r="AI7" s="314">
        <v>144196</v>
      </c>
      <c r="AJ7" s="315">
        <v>10593</v>
      </c>
      <c r="AK7" s="313">
        <v>268631</v>
      </c>
      <c r="AL7" s="313">
        <v>4390</v>
      </c>
      <c r="AM7" s="313">
        <v>0</v>
      </c>
      <c r="AN7" s="313">
        <v>0</v>
      </c>
      <c r="AO7" s="313">
        <v>1774</v>
      </c>
      <c r="AP7" s="313">
        <v>285388</v>
      </c>
      <c r="AQ7" s="313">
        <v>429584</v>
      </c>
      <c r="AR7" s="313">
        <v>242459</v>
      </c>
      <c r="AS7" s="313">
        <v>527847</v>
      </c>
      <c r="AT7" s="313">
        <v>672043</v>
      </c>
      <c r="AU7" s="313">
        <v>-319597</v>
      </c>
      <c r="AV7" s="313">
        <v>208250</v>
      </c>
      <c r="AW7" s="314">
        <v>352446</v>
      </c>
    </row>
    <row r="8" spans="1:49" s="293" customFormat="1" ht="15" customHeight="1">
      <c r="A8" s="308" t="s">
        <v>1250</v>
      </c>
      <c r="B8" s="309" t="s">
        <v>1270</v>
      </c>
      <c r="C8" s="313">
        <v>1037</v>
      </c>
      <c r="D8" s="313">
        <v>93</v>
      </c>
      <c r="E8" s="313">
        <v>437</v>
      </c>
      <c r="F8" s="313">
        <v>33763</v>
      </c>
      <c r="G8" s="313">
        <v>455</v>
      </c>
      <c r="H8" s="313">
        <v>131</v>
      </c>
      <c r="I8" s="313">
        <v>67</v>
      </c>
      <c r="J8" s="313">
        <v>196</v>
      </c>
      <c r="K8" s="313">
        <v>26</v>
      </c>
      <c r="L8" s="313">
        <v>102</v>
      </c>
      <c r="M8" s="313">
        <v>102</v>
      </c>
      <c r="N8" s="313">
        <v>380</v>
      </c>
      <c r="O8" s="313">
        <v>2705</v>
      </c>
      <c r="P8" s="313">
        <v>100</v>
      </c>
      <c r="Q8" s="313">
        <v>102</v>
      </c>
      <c r="R8" s="313">
        <v>1015</v>
      </c>
      <c r="S8" s="313">
        <v>1608</v>
      </c>
      <c r="T8" s="313">
        <v>30</v>
      </c>
      <c r="U8" s="313">
        <v>87</v>
      </c>
      <c r="V8" s="313">
        <v>2127</v>
      </c>
      <c r="W8" s="313">
        <v>551</v>
      </c>
      <c r="X8" s="313">
        <v>5</v>
      </c>
      <c r="Y8" s="313">
        <v>517</v>
      </c>
      <c r="Z8" s="313">
        <v>120</v>
      </c>
      <c r="AA8" s="313">
        <v>836</v>
      </c>
      <c r="AB8" s="313">
        <v>53</v>
      </c>
      <c r="AC8" s="313">
        <v>1253</v>
      </c>
      <c r="AD8" s="313">
        <v>839</v>
      </c>
      <c r="AE8" s="313">
        <v>437</v>
      </c>
      <c r="AF8" s="313">
        <v>1895</v>
      </c>
      <c r="AG8" s="313">
        <v>306</v>
      </c>
      <c r="AH8" s="313">
        <v>294</v>
      </c>
      <c r="AI8" s="314">
        <v>51669</v>
      </c>
      <c r="AJ8" s="315">
        <v>1014</v>
      </c>
      <c r="AK8" s="313">
        <v>44943</v>
      </c>
      <c r="AL8" s="313">
        <v>0</v>
      </c>
      <c r="AM8" s="313">
        <v>5</v>
      </c>
      <c r="AN8" s="313">
        <v>8055</v>
      </c>
      <c r="AO8" s="313">
        <v>-2451</v>
      </c>
      <c r="AP8" s="313">
        <v>51566</v>
      </c>
      <c r="AQ8" s="313">
        <v>103235</v>
      </c>
      <c r="AR8" s="313">
        <v>124075</v>
      </c>
      <c r="AS8" s="313">
        <v>175641</v>
      </c>
      <c r="AT8" s="313">
        <v>227310</v>
      </c>
      <c r="AU8" s="313">
        <v>-92490</v>
      </c>
      <c r="AV8" s="313">
        <v>83151</v>
      </c>
      <c r="AW8" s="314">
        <v>134820</v>
      </c>
    </row>
    <row r="9" spans="1:49" s="293" customFormat="1" ht="15" customHeight="1">
      <c r="A9" s="308" t="s">
        <v>1251</v>
      </c>
      <c r="B9" s="309" t="s">
        <v>1271</v>
      </c>
      <c r="C9" s="313">
        <v>6590</v>
      </c>
      <c r="D9" s="313">
        <v>54</v>
      </c>
      <c r="E9" s="313">
        <v>8350</v>
      </c>
      <c r="F9" s="313">
        <v>1524</v>
      </c>
      <c r="G9" s="313">
        <v>24150</v>
      </c>
      <c r="H9" s="313">
        <v>3831</v>
      </c>
      <c r="I9" s="313">
        <v>2</v>
      </c>
      <c r="J9" s="313">
        <v>3963</v>
      </c>
      <c r="K9" s="313">
        <v>91</v>
      </c>
      <c r="L9" s="313">
        <v>407</v>
      </c>
      <c r="M9" s="313">
        <v>410</v>
      </c>
      <c r="N9" s="313">
        <v>682</v>
      </c>
      <c r="O9" s="313">
        <v>9627</v>
      </c>
      <c r="P9" s="313">
        <v>134</v>
      </c>
      <c r="Q9" s="313">
        <v>428</v>
      </c>
      <c r="R9" s="313">
        <v>11256</v>
      </c>
      <c r="S9" s="313">
        <v>43650</v>
      </c>
      <c r="T9" s="313">
        <v>148</v>
      </c>
      <c r="U9" s="313">
        <v>210</v>
      </c>
      <c r="V9" s="313">
        <v>6154</v>
      </c>
      <c r="W9" s="313">
        <v>1902</v>
      </c>
      <c r="X9" s="313">
        <v>304</v>
      </c>
      <c r="Y9" s="313">
        <v>914</v>
      </c>
      <c r="Z9" s="313">
        <v>446</v>
      </c>
      <c r="AA9" s="313">
        <v>796</v>
      </c>
      <c r="AB9" s="313">
        <v>1415</v>
      </c>
      <c r="AC9" s="313">
        <v>1791</v>
      </c>
      <c r="AD9" s="313">
        <v>653</v>
      </c>
      <c r="AE9" s="313">
        <v>1309</v>
      </c>
      <c r="AF9" s="313">
        <v>2975</v>
      </c>
      <c r="AG9" s="313">
        <v>7576</v>
      </c>
      <c r="AH9" s="313">
        <v>690</v>
      </c>
      <c r="AI9" s="314">
        <v>142432</v>
      </c>
      <c r="AJ9" s="315">
        <v>1394</v>
      </c>
      <c r="AK9" s="313">
        <v>6547</v>
      </c>
      <c r="AL9" s="313">
        <v>15</v>
      </c>
      <c r="AM9" s="313">
        <v>157</v>
      </c>
      <c r="AN9" s="313">
        <v>1591</v>
      </c>
      <c r="AO9" s="313">
        <v>-2803</v>
      </c>
      <c r="AP9" s="313">
        <v>6901</v>
      </c>
      <c r="AQ9" s="313">
        <v>149333</v>
      </c>
      <c r="AR9" s="313">
        <v>74098</v>
      </c>
      <c r="AS9" s="313">
        <v>80999</v>
      </c>
      <c r="AT9" s="313">
        <v>223431</v>
      </c>
      <c r="AU9" s="313">
        <v>-114241</v>
      </c>
      <c r="AV9" s="313">
        <v>-33242</v>
      </c>
      <c r="AW9" s="314">
        <v>109190</v>
      </c>
    </row>
    <row r="10" spans="1:49" s="293" customFormat="1" ht="15" customHeight="1">
      <c r="A10" s="316"/>
      <c r="B10" s="309"/>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4"/>
      <c r="AJ10" s="315"/>
      <c r="AK10" s="313"/>
      <c r="AL10" s="313"/>
      <c r="AM10" s="313"/>
      <c r="AN10" s="313"/>
      <c r="AO10" s="313"/>
      <c r="AP10" s="313"/>
      <c r="AQ10" s="313"/>
      <c r="AR10" s="313"/>
      <c r="AS10" s="313"/>
      <c r="AT10" s="313"/>
      <c r="AU10" s="313"/>
      <c r="AV10" s="313"/>
      <c r="AW10" s="314"/>
    </row>
    <row r="11" spans="1:49" s="293" customFormat="1" ht="15" customHeight="1">
      <c r="A11" s="308" t="s">
        <v>1252</v>
      </c>
      <c r="B11" s="309" t="s">
        <v>1272</v>
      </c>
      <c r="C11" s="313">
        <v>17948</v>
      </c>
      <c r="D11" s="313">
        <v>125</v>
      </c>
      <c r="E11" s="313">
        <v>3364</v>
      </c>
      <c r="F11" s="313">
        <v>9049</v>
      </c>
      <c r="G11" s="313">
        <v>2670</v>
      </c>
      <c r="H11" s="313">
        <v>28440</v>
      </c>
      <c r="I11" s="313">
        <v>295</v>
      </c>
      <c r="J11" s="313">
        <v>4567</v>
      </c>
      <c r="K11" s="313">
        <v>83</v>
      </c>
      <c r="L11" s="313">
        <v>987</v>
      </c>
      <c r="M11" s="313">
        <v>770</v>
      </c>
      <c r="N11" s="313">
        <v>1585</v>
      </c>
      <c r="O11" s="313">
        <v>11086</v>
      </c>
      <c r="P11" s="313">
        <v>984</v>
      </c>
      <c r="Q11" s="313">
        <v>336</v>
      </c>
      <c r="R11" s="313">
        <v>18642</v>
      </c>
      <c r="S11" s="313">
        <v>2985</v>
      </c>
      <c r="T11" s="313">
        <v>113</v>
      </c>
      <c r="U11" s="313">
        <v>954</v>
      </c>
      <c r="V11" s="313">
        <v>8</v>
      </c>
      <c r="W11" s="313">
        <v>9</v>
      </c>
      <c r="X11" s="313">
        <v>12</v>
      </c>
      <c r="Y11" s="313">
        <v>143</v>
      </c>
      <c r="Z11" s="313">
        <v>101</v>
      </c>
      <c r="AA11" s="313">
        <v>326</v>
      </c>
      <c r="AB11" s="313">
        <v>1444</v>
      </c>
      <c r="AC11" s="313">
        <v>47818</v>
      </c>
      <c r="AD11" s="313">
        <v>87</v>
      </c>
      <c r="AE11" s="313">
        <v>1175</v>
      </c>
      <c r="AF11" s="313">
        <v>3423</v>
      </c>
      <c r="AG11" s="313">
        <v>1038</v>
      </c>
      <c r="AH11" s="313">
        <v>693</v>
      </c>
      <c r="AI11" s="314">
        <v>161260</v>
      </c>
      <c r="AJ11" s="315">
        <v>1825</v>
      </c>
      <c r="AK11" s="313">
        <v>24713</v>
      </c>
      <c r="AL11" s="313">
        <v>0</v>
      </c>
      <c r="AM11" s="313">
        <v>0</v>
      </c>
      <c r="AN11" s="313">
        <v>0</v>
      </c>
      <c r="AO11" s="313">
        <v>1689</v>
      </c>
      <c r="AP11" s="313">
        <v>28227</v>
      </c>
      <c r="AQ11" s="313">
        <v>189487</v>
      </c>
      <c r="AR11" s="313">
        <v>113853</v>
      </c>
      <c r="AS11" s="313">
        <v>142080</v>
      </c>
      <c r="AT11" s="313">
        <v>303340</v>
      </c>
      <c r="AU11" s="313">
        <v>-171873</v>
      </c>
      <c r="AV11" s="313">
        <v>-29793</v>
      </c>
      <c r="AW11" s="314">
        <v>131467</v>
      </c>
    </row>
    <row r="12" spans="1:49" s="293" customFormat="1" ht="15" customHeight="1">
      <c r="A12" s="308" t="s">
        <v>1253</v>
      </c>
      <c r="B12" s="309" t="s">
        <v>1302</v>
      </c>
      <c r="C12" s="313">
        <v>2375</v>
      </c>
      <c r="D12" s="313">
        <v>145</v>
      </c>
      <c r="E12" s="313">
        <v>1404</v>
      </c>
      <c r="F12" s="313">
        <v>344</v>
      </c>
      <c r="G12" s="313">
        <v>308</v>
      </c>
      <c r="H12" s="313">
        <v>776</v>
      </c>
      <c r="I12" s="313">
        <v>1634</v>
      </c>
      <c r="J12" s="313">
        <v>1963</v>
      </c>
      <c r="K12" s="313">
        <v>401</v>
      </c>
      <c r="L12" s="313">
        <v>235</v>
      </c>
      <c r="M12" s="313">
        <v>258</v>
      </c>
      <c r="N12" s="313">
        <v>377</v>
      </c>
      <c r="O12" s="313">
        <v>1516</v>
      </c>
      <c r="P12" s="313">
        <v>185</v>
      </c>
      <c r="Q12" s="313">
        <v>65</v>
      </c>
      <c r="R12" s="313">
        <v>2012</v>
      </c>
      <c r="S12" s="313">
        <v>12979</v>
      </c>
      <c r="T12" s="313">
        <v>4603</v>
      </c>
      <c r="U12" s="313">
        <v>683</v>
      </c>
      <c r="V12" s="313">
        <v>1222</v>
      </c>
      <c r="W12" s="313">
        <v>253</v>
      </c>
      <c r="X12" s="313">
        <v>220</v>
      </c>
      <c r="Y12" s="313">
        <v>67450</v>
      </c>
      <c r="Z12" s="313">
        <v>195</v>
      </c>
      <c r="AA12" s="313">
        <v>2182</v>
      </c>
      <c r="AB12" s="313">
        <v>1880</v>
      </c>
      <c r="AC12" s="313">
        <v>2045</v>
      </c>
      <c r="AD12" s="313">
        <v>214</v>
      </c>
      <c r="AE12" s="313">
        <v>446</v>
      </c>
      <c r="AF12" s="313">
        <v>3530</v>
      </c>
      <c r="AG12" s="313">
        <v>0</v>
      </c>
      <c r="AH12" s="313">
        <v>312</v>
      </c>
      <c r="AI12" s="314">
        <v>112212</v>
      </c>
      <c r="AJ12" s="315">
        <v>129</v>
      </c>
      <c r="AK12" s="313">
        <v>40823</v>
      </c>
      <c r="AL12" s="313">
        <v>0</v>
      </c>
      <c r="AM12" s="313">
        <v>0</v>
      </c>
      <c r="AN12" s="313">
        <v>0</v>
      </c>
      <c r="AO12" s="313">
        <v>214</v>
      </c>
      <c r="AP12" s="313">
        <v>41166</v>
      </c>
      <c r="AQ12" s="313">
        <v>153378</v>
      </c>
      <c r="AR12" s="313">
        <v>316</v>
      </c>
      <c r="AS12" s="313">
        <v>41482</v>
      </c>
      <c r="AT12" s="313">
        <v>153694</v>
      </c>
      <c r="AU12" s="313">
        <v>-146065</v>
      </c>
      <c r="AV12" s="313">
        <v>-104583</v>
      </c>
      <c r="AW12" s="314">
        <v>7629</v>
      </c>
    </row>
    <row r="13" spans="1:49" s="293" customFormat="1" ht="15" customHeight="1">
      <c r="A13" s="308" t="s">
        <v>1254</v>
      </c>
      <c r="B13" s="309" t="s">
        <v>1303</v>
      </c>
      <c r="C13" s="313">
        <v>448</v>
      </c>
      <c r="D13" s="313">
        <v>0</v>
      </c>
      <c r="E13" s="313">
        <v>1991</v>
      </c>
      <c r="F13" s="313">
        <v>103</v>
      </c>
      <c r="G13" s="313">
        <v>1107</v>
      </c>
      <c r="H13" s="313">
        <v>1676</v>
      </c>
      <c r="I13" s="313">
        <v>115</v>
      </c>
      <c r="J13" s="313">
        <v>7477</v>
      </c>
      <c r="K13" s="313">
        <v>222</v>
      </c>
      <c r="L13" s="313">
        <v>174</v>
      </c>
      <c r="M13" s="313">
        <v>278</v>
      </c>
      <c r="N13" s="313">
        <v>1368</v>
      </c>
      <c r="O13" s="313">
        <v>12058</v>
      </c>
      <c r="P13" s="313">
        <v>207</v>
      </c>
      <c r="Q13" s="313">
        <v>716</v>
      </c>
      <c r="R13" s="313">
        <v>879</v>
      </c>
      <c r="S13" s="313">
        <v>68562</v>
      </c>
      <c r="T13" s="313">
        <v>10</v>
      </c>
      <c r="U13" s="313">
        <v>197</v>
      </c>
      <c r="V13" s="313">
        <v>271</v>
      </c>
      <c r="W13" s="313">
        <v>6</v>
      </c>
      <c r="X13" s="313">
        <v>30</v>
      </c>
      <c r="Y13" s="313">
        <v>37</v>
      </c>
      <c r="Z13" s="313">
        <v>0</v>
      </c>
      <c r="AA13" s="313">
        <v>86</v>
      </c>
      <c r="AB13" s="313">
        <v>489</v>
      </c>
      <c r="AC13" s="313">
        <v>472</v>
      </c>
      <c r="AD13" s="313">
        <v>57</v>
      </c>
      <c r="AE13" s="313">
        <v>432</v>
      </c>
      <c r="AF13" s="313">
        <v>1254</v>
      </c>
      <c r="AG13" s="313">
        <v>52</v>
      </c>
      <c r="AH13" s="313">
        <v>310</v>
      </c>
      <c r="AI13" s="314">
        <v>101084</v>
      </c>
      <c r="AJ13" s="315">
        <v>271</v>
      </c>
      <c r="AK13" s="313">
        <v>2747</v>
      </c>
      <c r="AL13" s="313">
        <v>0</v>
      </c>
      <c r="AM13" s="313">
        <v>0</v>
      </c>
      <c r="AN13" s="313">
        <v>0</v>
      </c>
      <c r="AO13" s="313">
        <v>-234</v>
      </c>
      <c r="AP13" s="313">
        <v>2784</v>
      </c>
      <c r="AQ13" s="313">
        <v>103868</v>
      </c>
      <c r="AR13" s="313">
        <v>71612</v>
      </c>
      <c r="AS13" s="313">
        <v>74396</v>
      </c>
      <c r="AT13" s="313">
        <v>175480</v>
      </c>
      <c r="AU13" s="313">
        <v>-70083</v>
      </c>
      <c r="AV13" s="313">
        <v>4313</v>
      </c>
      <c r="AW13" s="314">
        <v>105397</v>
      </c>
    </row>
    <row r="14" spans="1:49" s="293" customFormat="1" ht="15" customHeight="1">
      <c r="A14" s="308" t="s">
        <v>1255</v>
      </c>
      <c r="B14" s="309" t="s">
        <v>1273</v>
      </c>
      <c r="C14" s="313">
        <v>19</v>
      </c>
      <c r="D14" s="313">
        <v>16</v>
      </c>
      <c r="E14" s="313">
        <v>0</v>
      </c>
      <c r="F14" s="313">
        <v>4</v>
      </c>
      <c r="G14" s="313">
        <v>669</v>
      </c>
      <c r="H14" s="313">
        <v>1</v>
      </c>
      <c r="I14" s="313">
        <v>0</v>
      </c>
      <c r="J14" s="313">
        <v>496</v>
      </c>
      <c r="K14" s="313">
        <v>5114</v>
      </c>
      <c r="L14" s="313">
        <v>99</v>
      </c>
      <c r="M14" s="313">
        <v>13568</v>
      </c>
      <c r="N14" s="313">
        <v>16928</v>
      </c>
      <c r="O14" s="313">
        <v>9467</v>
      </c>
      <c r="P14" s="313">
        <v>3939</v>
      </c>
      <c r="Q14" s="313">
        <v>376</v>
      </c>
      <c r="R14" s="313">
        <v>1516</v>
      </c>
      <c r="S14" s="313">
        <v>10714</v>
      </c>
      <c r="T14" s="313">
        <v>0</v>
      </c>
      <c r="U14" s="313">
        <v>32</v>
      </c>
      <c r="V14" s="313">
        <v>0</v>
      </c>
      <c r="W14" s="313">
        <v>0</v>
      </c>
      <c r="X14" s="313">
        <v>0</v>
      </c>
      <c r="Y14" s="313">
        <v>18</v>
      </c>
      <c r="Z14" s="313">
        <v>0</v>
      </c>
      <c r="AA14" s="313">
        <v>6</v>
      </c>
      <c r="AB14" s="313">
        <v>0</v>
      </c>
      <c r="AC14" s="313">
        <v>2</v>
      </c>
      <c r="AD14" s="313">
        <v>0</v>
      </c>
      <c r="AE14" s="313">
        <v>33</v>
      </c>
      <c r="AF14" s="313">
        <v>9</v>
      </c>
      <c r="AG14" s="313">
        <v>0</v>
      </c>
      <c r="AH14" s="313">
        <v>230</v>
      </c>
      <c r="AI14" s="314">
        <v>63256</v>
      </c>
      <c r="AJ14" s="315">
        <v>0</v>
      </c>
      <c r="AK14" s="313">
        <v>-89</v>
      </c>
      <c r="AL14" s="313">
        <v>0</v>
      </c>
      <c r="AM14" s="313">
        <v>-58</v>
      </c>
      <c r="AN14" s="313">
        <v>-348</v>
      </c>
      <c r="AO14" s="313">
        <v>-172</v>
      </c>
      <c r="AP14" s="313">
        <v>-667</v>
      </c>
      <c r="AQ14" s="313">
        <v>62589</v>
      </c>
      <c r="AR14" s="313">
        <v>14708</v>
      </c>
      <c r="AS14" s="313">
        <v>14041</v>
      </c>
      <c r="AT14" s="313">
        <v>77297</v>
      </c>
      <c r="AU14" s="313">
        <v>-56283</v>
      </c>
      <c r="AV14" s="313">
        <v>-42242</v>
      </c>
      <c r="AW14" s="314">
        <v>21014</v>
      </c>
    </row>
    <row r="15" spans="1:49" s="293" customFormat="1" ht="15" customHeight="1">
      <c r="A15" s="308" t="s">
        <v>1304</v>
      </c>
      <c r="B15" s="309" t="s">
        <v>1274</v>
      </c>
      <c r="C15" s="313">
        <v>0</v>
      </c>
      <c r="D15" s="313">
        <v>0</v>
      </c>
      <c r="E15" s="313">
        <v>611</v>
      </c>
      <c r="F15" s="313">
        <v>0</v>
      </c>
      <c r="G15" s="313">
        <v>202</v>
      </c>
      <c r="H15" s="313">
        <v>626</v>
      </c>
      <c r="I15" s="313">
        <v>0</v>
      </c>
      <c r="J15" s="313">
        <v>562</v>
      </c>
      <c r="K15" s="313">
        <v>19</v>
      </c>
      <c r="L15" s="313">
        <v>12189</v>
      </c>
      <c r="M15" s="313">
        <v>4900</v>
      </c>
      <c r="N15" s="313">
        <v>5345</v>
      </c>
      <c r="O15" s="313">
        <v>36810</v>
      </c>
      <c r="P15" s="313">
        <v>2477</v>
      </c>
      <c r="Q15" s="313">
        <v>934</v>
      </c>
      <c r="R15" s="313">
        <v>1571</v>
      </c>
      <c r="S15" s="313">
        <v>4320</v>
      </c>
      <c r="T15" s="313">
        <v>25</v>
      </c>
      <c r="U15" s="313">
        <v>9</v>
      </c>
      <c r="V15" s="313">
        <v>6</v>
      </c>
      <c r="W15" s="313">
        <v>0</v>
      </c>
      <c r="X15" s="313">
        <v>0</v>
      </c>
      <c r="Y15" s="313">
        <v>0</v>
      </c>
      <c r="Z15" s="313">
        <v>0</v>
      </c>
      <c r="AA15" s="313">
        <v>53</v>
      </c>
      <c r="AB15" s="313">
        <v>0</v>
      </c>
      <c r="AC15" s="313">
        <v>387</v>
      </c>
      <c r="AD15" s="313">
        <v>5</v>
      </c>
      <c r="AE15" s="313">
        <v>49</v>
      </c>
      <c r="AF15" s="313">
        <v>153</v>
      </c>
      <c r="AG15" s="313">
        <v>9</v>
      </c>
      <c r="AH15" s="313">
        <v>125</v>
      </c>
      <c r="AI15" s="314">
        <v>71387</v>
      </c>
      <c r="AJ15" s="315">
        <v>9</v>
      </c>
      <c r="AK15" s="313">
        <v>656</v>
      </c>
      <c r="AL15" s="313">
        <v>0</v>
      </c>
      <c r="AM15" s="313">
        <v>0</v>
      </c>
      <c r="AN15" s="313">
        <v>-338</v>
      </c>
      <c r="AO15" s="313">
        <v>589</v>
      </c>
      <c r="AP15" s="313">
        <v>916</v>
      </c>
      <c r="AQ15" s="313">
        <v>72303</v>
      </c>
      <c r="AR15" s="313">
        <v>31444</v>
      </c>
      <c r="AS15" s="313">
        <v>32360</v>
      </c>
      <c r="AT15" s="313">
        <v>103747</v>
      </c>
      <c r="AU15" s="313">
        <v>-67144</v>
      </c>
      <c r="AV15" s="313">
        <v>-34784</v>
      </c>
      <c r="AW15" s="314">
        <v>36603</v>
      </c>
    </row>
    <row r="16" spans="1:49" s="293" customFormat="1" ht="15" customHeight="1">
      <c r="A16" s="316"/>
      <c r="B16" s="309"/>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4"/>
      <c r="AJ16" s="315"/>
      <c r="AK16" s="313"/>
      <c r="AL16" s="313"/>
      <c r="AM16" s="313"/>
      <c r="AN16" s="313"/>
      <c r="AO16" s="313"/>
      <c r="AP16" s="313"/>
      <c r="AQ16" s="313"/>
      <c r="AR16" s="313"/>
      <c r="AS16" s="313"/>
      <c r="AT16" s="313"/>
      <c r="AU16" s="313"/>
      <c r="AV16" s="313"/>
      <c r="AW16" s="314"/>
    </row>
    <row r="17" spans="1:49" s="293" customFormat="1" ht="15" customHeight="1">
      <c r="A17" s="316">
        <v>11</v>
      </c>
      <c r="B17" s="309" t="s">
        <v>1275</v>
      </c>
      <c r="C17" s="313">
        <v>334</v>
      </c>
      <c r="D17" s="313">
        <v>310</v>
      </c>
      <c r="E17" s="313">
        <v>8113</v>
      </c>
      <c r="F17" s="313">
        <v>371</v>
      </c>
      <c r="G17" s="313">
        <v>1686</v>
      </c>
      <c r="H17" s="313">
        <v>1692</v>
      </c>
      <c r="I17" s="313">
        <v>32</v>
      </c>
      <c r="J17" s="313">
        <v>756</v>
      </c>
      <c r="K17" s="313">
        <v>117</v>
      </c>
      <c r="L17" s="313">
        <v>158</v>
      </c>
      <c r="M17" s="313">
        <v>4528</v>
      </c>
      <c r="N17" s="313">
        <v>9217</v>
      </c>
      <c r="O17" s="313">
        <v>16224</v>
      </c>
      <c r="P17" s="313">
        <v>1019</v>
      </c>
      <c r="Q17" s="313">
        <v>748</v>
      </c>
      <c r="R17" s="313">
        <v>2072</v>
      </c>
      <c r="S17" s="313">
        <v>54800</v>
      </c>
      <c r="T17" s="313">
        <v>82</v>
      </c>
      <c r="U17" s="313">
        <v>49</v>
      </c>
      <c r="V17" s="313">
        <v>1591</v>
      </c>
      <c r="W17" s="313">
        <v>27</v>
      </c>
      <c r="X17" s="313">
        <v>135</v>
      </c>
      <c r="Y17" s="313">
        <v>349</v>
      </c>
      <c r="Z17" s="313">
        <v>47</v>
      </c>
      <c r="AA17" s="313">
        <v>1775</v>
      </c>
      <c r="AB17" s="313">
        <v>24</v>
      </c>
      <c r="AC17" s="313">
        <v>106</v>
      </c>
      <c r="AD17" s="313">
        <v>79</v>
      </c>
      <c r="AE17" s="313">
        <v>351</v>
      </c>
      <c r="AF17" s="313">
        <v>842</v>
      </c>
      <c r="AG17" s="313">
        <v>3</v>
      </c>
      <c r="AH17" s="313">
        <v>216</v>
      </c>
      <c r="AI17" s="314">
        <v>107853</v>
      </c>
      <c r="AJ17" s="315">
        <v>279</v>
      </c>
      <c r="AK17" s="313">
        <v>3536</v>
      </c>
      <c r="AL17" s="313">
        <v>3</v>
      </c>
      <c r="AM17" s="313">
        <v>99</v>
      </c>
      <c r="AN17" s="313">
        <v>2038</v>
      </c>
      <c r="AO17" s="313">
        <v>-1018</v>
      </c>
      <c r="AP17" s="313">
        <v>4937</v>
      </c>
      <c r="AQ17" s="313">
        <v>112790</v>
      </c>
      <c r="AR17" s="313">
        <v>60362</v>
      </c>
      <c r="AS17" s="313">
        <v>65299</v>
      </c>
      <c r="AT17" s="313">
        <v>173152</v>
      </c>
      <c r="AU17" s="313">
        <v>-93304</v>
      </c>
      <c r="AV17" s="313">
        <v>-28005</v>
      </c>
      <c r="AW17" s="314">
        <v>79848</v>
      </c>
    </row>
    <row r="18" spans="1:49" s="293" customFormat="1" ht="15" customHeight="1">
      <c r="A18" s="316">
        <v>12</v>
      </c>
      <c r="B18" s="309" t="s">
        <v>1276</v>
      </c>
      <c r="C18" s="313">
        <v>3</v>
      </c>
      <c r="D18" s="313">
        <v>85</v>
      </c>
      <c r="E18" s="313">
        <v>0</v>
      </c>
      <c r="F18" s="313">
        <v>0</v>
      </c>
      <c r="G18" s="313">
        <v>474</v>
      </c>
      <c r="H18" s="313">
        <v>9</v>
      </c>
      <c r="I18" s="313">
        <v>1</v>
      </c>
      <c r="J18" s="313">
        <v>72</v>
      </c>
      <c r="K18" s="313">
        <v>57</v>
      </c>
      <c r="L18" s="313">
        <v>42</v>
      </c>
      <c r="M18" s="313">
        <v>107</v>
      </c>
      <c r="N18" s="313">
        <v>52026</v>
      </c>
      <c r="O18" s="313">
        <v>4325</v>
      </c>
      <c r="P18" s="313">
        <v>1316</v>
      </c>
      <c r="Q18" s="313">
        <v>461</v>
      </c>
      <c r="R18" s="313">
        <v>337</v>
      </c>
      <c r="S18" s="313">
        <v>4084</v>
      </c>
      <c r="T18" s="313">
        <v>0</v>
      </c>
      <c r="U18" s="313">
        <v>288</v>
      </c>
      <c r="V18" s="313">
        <v>4</v>
      </c>
      <c r="W18" s="313">
        <v>0</v>
      </c>
      <c r="X18" s="313">
        <v>0</v>
      </c>
      <c r="Y18" s="313">
        <v>16</v>
      </c>
      <c r="Z18" s="313">
        <v>1</v>
      </c>
      <c r="AA18" s="313">
        <v>117</v>
      </c>
      <c r="AB18" s="313">
        <v>0</v>
      </c>
      <c r="AC18" s="313">
        <v>0</v>
      </c>
      <c r="AD18" s="313">
        <v>0</v>
      </c>
      <c r="AE18" s="313">
        <v>5459</v>
      </c>
      <c r="AF18" s="313">
        <v>159</v>
      </c>
      <c r="AG18" s="313">
        <v>738</v>
      </c>
      <c r="AH18" s="313">
        <v>0</v>
      </c>
      <c r="AI18" s="314">
        <v>70181</v>
      </c>
      <c r="AJ18" s="315">
        <v>16</v>
      </c>
      <c r="AK18" s="313">
        <v>604</v>
      </c>
      <c r="AL18" s="313">
        <v>0</v>
      </c>
      <c r="AM18" s="313">
        <v>10242</v>
      </c>
      <c r="AN18" s="313">
        <v>171237</v>
      </c>
      <c r="AO18" s="313">
        <v>254</v>
      </c>
      <c r="AP18" s="313">
        <v>182353</v>
      </c>
      <c r="AQ18" s="313">
        <v>252534</v>
      </c>
      <c r="AR18" s="313">
        <v>249921</v>
      </c>
      <c r="AS18" s="313">
        <v>432274</v>
      </c>
      <c r="AT18" s="313">
        <v>502455</v>
      </c>
      <c r="AU18" s="313">
        <v>-232524</v>
      </c>
      <c r="AV18" s="313">
        <v>199750</v>
      </c>
      <c r="AW18" s="314">
        <v>269931</v>
      </c>
    </row>
    <row r="19" spans="1:49" s="293" customFormat="1" ht="15" customHeight="1">
      <c r="A19" s="316">
        <v>13</v>
      </c>
      <c r="B19" s="309" t="s">
        <v>1305</v>
      </c>
      <c r="C19" s="313">
        <v>19</v>
      </c>
      <c r="D19" s="313">
        <v>5</v>
      </c>
      <c r="E19" s="313">
        <v>0</v>
      </c>
      <c r="F19" s="313">
        <v>2</v>
      </c>
      <c r="G19" s="313">
        <v>39</v>
      </c>
      <c r="H19" s="313">
        <v>12</v>
      </c>
      <c r="I19" s="313">
        <v>0</v>
      </c>
      <c r="J19" s="313">
        <v>1</v>
      </c>
      <c r="K19" s="313">
        <v>0</v>
      </c>
      <c r="L19" s="313">
        <v>34</v>
      </c>
      <c r="M19" s="313">
        <v>204</v>
      </c>
      <c r="N19" s="313">
        <v>14501</v>
      </c>
      <c r="O19" s="313">
        <v>469878</v>
      </c>
      <c r="P19" s="313">
        <v>4424</v>
      </c>
      <c r="Q19" s="313">
        <v>5404</v>
      </c>
      <c r="R19" s="313">
        <v>997</v>
      </c>
      <c r="S19" s="313">
        <v>7208</v>
      </c>
      <c r="T19" s="313">
        <v>4</v>
      </c>
      <c r="U19" s="313">
        <v>13</v>
      </c>
      <c r="V19" s="313">
        <v>295</v>
      </c>
      <c r="W19" s="313">
        <v>52</v>
      </c>
      <c r="X19" s="313">
        <v>6</v>
      </c>
      <c r="Y19" s="313">
        <v>153</v>
      </c>
      <c r="Z19" s="313">
        <v>176</v>
      </c>
      <c r="AA19" s="313">
        <v>3394</v>
      </c>
      <c r="AB19" s="313">
        <v>610</v>
      </c>
      <c r="AC19" s="313">
        <v>44</v>
      </c>
      <c r="AD19" s="313">
        <v>3</v>
      </c>
      <c r="AE19" s="313">
        <v>4457</v>
      </c>
      <c r="AF19" s="313">
        <v>326</v>
      </c>
      <c r="AG19" s="313">
        <v>184</v>
      </c>
      <c r="AH19" s="313">
        <v>114</v>
      </c>
      <c r="AI19" s="314">
        <v>512559</v>
      </c>
      <c r="AJ19" s="315">
        <v>10028</v>
      </c>
      <c r="AK19" s="313">
        <v>64966</v>
      </c>
      <c r="AL19" s="313">
        <v>0</v>
      </c>
      <c r="AM19" s="313">
        <v>38838</v>
      </c>
      <c r="AN19" s="313">
        <v>182117</v>
      </c>
      <c r="AO19" s="313">
        <v>8890</v>
      </c>
      <c r="AP19" s="313">
        <v>304839</v>
      </c>
      <c r="AQ19" s="313">
        <v>817398</v>
      </c>
      <c r="AR19" s="313">
        <v>1095650</v>
      </c>
      <c r="AS19" s="313">
        <v>1400489</v>
      </c>
      <c r="AT19" s="313">
        <v>1913048</v>
      </c>
      <c r="AU19" s="313">
        <v>-695486</v>
      </c>
      <c r="AV19" s="313">
        <v>705003</v>
      </c>
      <c r="AW19" s="314">
        <v>1217562</v>
      </c>
    </row>
    <row r="20" spans="1:49" s="293" customFormat="1" ht="15" customHeight="1">
      <c r="A20" s="316">
        <v>14</v>
      </c>
      <c r="B20" s="309" t="s">
        <v>1306</v>
      </c>
      <c r="C20" s="313">
        <v>42</v>
      </c>
      <c r="D20" s="313">
        <v>0</v>
      </c>
      <c r="E20" s="313">
        <v>0</v>
      </c>
      <c r="F20" s="313">
        <v>0</v>
      </c>
      <c r="G20" s="313">
        <v>0</v>
      </c>
      <c r="H20" s="313">
        <v>0</v>
      </c>
      <c r="I20" s="313">
        <v>0</v>
      </c>
      <c r="J20" s="313">
        <v>0</v>
      </c>
      <c r="K20" s="313">
        <v>0</v>
      </c>
      <c r="L20" s="313">
        <v>0</v>
      </c>
      <c r="M20" s="313">
        <v>0</v>
      </c>
      <c r="N20" s="313">
        <v>0</v>
      </c>
      <c r="O20" s="313">
        <v>0</v>
      </c>
      <c r="P20" s="313">
        <v>29557</v>
      </c>
      <c r="Q20" s="313">
        <v>0</v>
      </c>
      <c r="R20" s="313">
        <v>0</v>
      </c>
      <c r="S20" s="313">
        <v>0</v>
      </c>
      <c r="T20" s="313">
        <v>0</v>
      </c>
      <c r="U20" s="313">
        <v>0</v>
      </c>
      <c r="V20" s="313">
        <v>0</v>
      </c>
      <c r="W20" s="313">
        <v>0</v>
      </c>
      <c r="X20" s="313">
        <v>0</v>
      </c>
      <c r="Y20" s="313">
        <v>1854</v>
      </c>
      <c r="Z20" s="313">
        <v>0</v>
      </c>
      <c r="AA20" s="313">
        <v>8160</v>
      </c>
      <c r="AB20" s="313">
        <v>1</v>
      </c>
      <c r="AC20" s="313">
        <v>0</v>
      </c>
      <c r="AD20" s="313">
        <v>0</v>
      </c>
      <c r="AE20" s="313">
        <v>14063</v>
      </c>
      <c r="AF20" s="313">
        <v>13</v>
      </c>
      <c r="AG20" s="313">
        <v>0</v>
      </c>
      <c r="AH20" s="313">
        <v>0</v>
      </c>
      <c r="AI20" s="314">
        <v>53690</v>
      </c>
      <c r="AJ20" s="315">
        <v>0</v>
      </c>
      <c r="AK20" s="313">
        <v>41775</v>
      </c>
      <c r="AL20" s="313">
        <v>0</v>
      </c>
      <c r="AM20" s="313">
        <v>1193</v>
      </c>
      <c r="AN20" s="313">
        <v>8932</v>
      </c>
      <c r="AO20" s="313">
        <v>-227</v>
      </c>
      <c r="AP20" s="313">
        <v>51673</v>
      </c>
      <c r="AQ20" s="313">
        <v>105363</v>
      </c>
      <c r="AR20" s="313">
        <v>82833</v>
      </c>
      <c r="AS20" s="313">
        <v>134506</v>
      </c>
      <c r="AT20" s="313">
        <v>188196</v>
      </c>
      <c r="AU20" s="313">
        <v>-95036</v>
      </c>
      <c r="AV20" s="313">
        <v>39470</v>
      </c>
      <c r="AW20" s="314">
        <v>93160</v>
      </c>
    </row>
    <row r="21" spans="1:49" s="293" customFormat="1" ht="15" customHeight="1">
      <c r="A21" s="316">
        <v>15</v>
      </c>
      <c r="B21" s="309" t="s">
        <v>1277</v>
      </c>
      <c r="C21" s="313">
        <v>21</v>
      </c>
      <c r="D21" s="313">
        <v>0</v>
      </c>
      <c r="E21" s="313">
        <v>0</v>
      </c>
      <c r="F21" s="313">
        <v>0</v>
      </c>
      <c r="G21" s="313">
        <v>3</v>
      </c>
      <c r="H21" s="313">
        <v>4</v>
      </c>
      <c r="I21" s="313">
        <v>0</v>
      </c>
      <c r="J21" s="313">
        <v>0</v>
      </c>
      <c r="K21" s="313">
        <v>0</v>
      </c>
      <c r="L21" s="313">
        <v>0</v>
      </c>
      <c r="M21" s="313">
        <v>2</v>
      </c>
      <c r="N21" s="313">
        <v>1286</v>
      </c>
      <c r="O21" s="313">
        <v>657</v>
      </c>
      <c r="P21" s="313">
        <v>43</v>
      </c>
      <c r="Q21" s="313">
        <v>6880</v>
      </c>
      <c r="R21" s="313">
        <v>13</v>
      </c>
      <c r="S21" s="313">
        <v>57</v>
      </c>
      <c r="T21" s="313">
        <v>0</v>
      </c>
      <c r="U21" s="313">
        <v>5</v>
      </c>
      <c r="V21" s="313">
        <v>737</v>
      </c>
      <c r="W21" s="313">
        <v>20</v>
      </c>
      <c r="X21" s="313">
        <v>0</v>
      </c>
      <c r="Y21" s="313">
        <v>5</v>
      </c>
      <c r="Z21" s="313">
        <v>3</v>
      </c>
      <c r="AA21" s="313">
        <v>258</v>
      </c>
      <c r="AB21" s="313">
        <v>3</v>
      </c>
      <c r="AC21" s="313">
        <v>2319</v>
      </c>
      <c r="AD21" s="313">
        <v>1</v>
      </c>
      <c r="AE21" s="313">
        <v>150</v>
      </c>
      <c r="AF21" s="313">
        <v>114</v>
      </c>
      <c r="AG21" s="313">
        <v>0</v>
      </c>
      <c r="AH21" s="313">
        <v>0</v>
      </c>
      <c r="AI21" s="314">
        <v>12581</v>
      </c>
      <c r="AJ21" s="315">
        <v>144</v>
      </c>
      <c r="AK21" s="313">
        <v>7941</v>
      </c>
      <c r="AL21" s="313">
        <v>2</v>
      </c>
      <c r="AM21" s="313">
        <v>1499</v>
      </c>
      <c r="AN21" s="313">
        <v>8816</v>
      </c>
      <c r="AO21" s="313">
        <v>-724</v>
      </c>
      <c r="AP21" s="313">
        <v>17678</v>
      </c>
      <c r="AQ21" s="313">
        <v>30259</v>
      </c>
      <c r="AR21" s="313">
        <v>56305</v>
      </c>
      <c r="AS21" s="313">
        <v>73983</v>
      </c>
      <c r="AT21" s="313">
        <v>86564</v>
      </c>
      <c r="AU21" s="313">
        <v>-29140</v>
      </c>
      <c r="AV21" s="313">
        <v>44843</v>
      </c>
      <c r="AW21" s="314">
        <v>57424</v>
      </c>
    </row>
    <row r="22" spans="1:49" s="293" customFormat="1" ht="15" customHeight="1">
      <c r="A22" s="316"/>
      <c r="B22" s="309"/>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4"/>
      <c r="AJ22" s="315"/>
      <c r="AK22" s="313"/>
      <c r="AL22" s="313"/>
      <c r="AM22" s="313"/>
      <c r="AN22" s="313"/>
      <c r="AO22" s="313"/>
      <c r="AP22" s="313"/>
      <c r="AQ22" s="313"/>
      <c r="AR22" s="313"/>
      <c r="AS22" s="313"/>
      <c r="AT22" s="313"/>
      <c r="AU22" s="313"/>
      <c r="AV22" s="313"/>
      <c r="AW22" s="314"/>
    </row>
    <row r="23" spans="1:49" s="293" customFormat="1" ht="15" customHeight="1">
      <c r="A23" s="316">
        <v>16</v>
      </c>
      <c r="B23" s="309" t="s">
        <v>1278</v>
      </c>
      <c r="C23" s="313">
        <v>2344</v>
      </c>
      <c r="D23" s="313">
        <v>207</v>
      </c>
      <c r="E23" s="313">
        <v>10222</v>
      </c>
      <c r="F23" s="313">
        <v>6212</v>
      </c>
      <c r="G23" s="313">
        <v>3320</v>
      </c>
      <c r="H23" s="313">
        <v>5348</v>
      </c>
      <c r="I23" s="313">
        <v>27</v>
      </c>
      <c r="J23" s="313">
        <v>3614</v>
      </c>
      <c r="K23" s="313">
        <v>615</v>
      </c>
      <c r="L23" s="313">
        <v>1915</v>
      </c>
      <c r="M23" s="313">
        <v>707</v>
      </c>
      <c r="N23" s="313">
        <v>6823</v>
      </c>
      <c r="O23" s="313">
        <v>46763</v>
      </c>
      <c r="P23" s="313">
        <v>4019</v>
      </c>
      <c r="Q23" s="313">
        <v>2920</v>
      </c>
      <c r="R23" s="313">
        <v>35831</v>
      </c>
      <c r="S23" s="313">
        <v>14375</v>
      </c>
      <c r="T23" s="313">
        <v>2653</v>
      </c>
      <c r="U23" s="313">
        <v>2358</v>
      </c>
      <c r="V23" s="313">
        <v>9060</v>
      </c>
      <c r="W23" s="313">
        <v>9708</v>
      </c>
      <c r="X23" s="313">
        <v>248</v>
      </c>
      <c r="Y23" s="313">
        <v>2236</v>
      </c>
      <c r="Z23" s="313">
        <v>2449</v>
      </c>
      <c r="AA23" s="313">
        <v>11573</v>
      </c>
      <c r="AB23" s="313">
        <v>10799</v>
      </c>
      <c r="AC23" s="313">
        <v>3620</v>
      </c>
      <c r="AD23" s="313">
        <v>3149</v>
      </c>
      <c r="AE23" s="313">
        <v>10219</v>
      </c>
      <c r="AF23" s="313">
        <v>6486</v>
      </c>
      <c r="AG23" s="313">
        <v>2546</v>
      </c>
      <c r="AH23" s="313">
        <v>783</v>
      </c>
      <c r="AI23" s="314">
        <v>223149</v>
      </c>
      <c r="AJ23" s="315">
        <v>3423</v>
      </c>
      <c r="AK23" s="313">
        <v>46980</v>
      </c>
      <c r="AL23" s="313">
        <v>364</v>
      </c>
      <c r="AM23" s="313">
        <v>10521</v>
      </c>
      <c r="AN23" s="313">
        <v>55518</v>
      </c>
      <c r="AO23" s="313">
        <v>-1515</v>
      </c>
      <c r="AP23" s="313">
        <v>115291</v>
      </c>
      <c r="AQ23" s="313">
        <v>338440</v>
      </c>
      <c r="AR23" s="313">
        <v>160057</v>
      </c>
      <c r="AS23" s="313">
        <v>275348</v>
      </c>
      <c r="AT23" s="313">
        <v>498497</v>
      </c>
      <c r="AU23" s="313">
        <v>-283856</v>
      </c>
      <c r="AV23" s="313">
        <v>-8508</v>
      </c>
      <c r="AW23" s="314">
        <v>214641</v>
      </c>
    </row>
    <row r="24" spans="1:49" s="293" customFormat="1" ht="15" customHeight="1">
      <c r="A24" s="316">
        <v>17</v>
      </c>
      <c r="B24" s="309" t="s">
        <v>1279</v>
      </c>
      <c r="C24" s="313">
        <v>1819</v>
      </c>
      <c r="D24" s="313">
        <v>85</v>
      </c>
      <c r="E24" s="313">
        <v>566</v>
      </c>
      <c r="F24" s="313">
        <v>444</v>
      </c>
      <c r="G24" s="313">
        <v>395</v>
      </c>
      <c r="H24" s="313">
        <v>491</v>
      </c>
      <c r="I24" s="313">
        <v>81</v>
      </c>
      <c r="J24" s="313">
        <v>1059</v>
      </c>
      <c r="K24" s="313">
        <v>140</v>
      </c>
      <c r="L24" s="313">
        <v>253</v>
      </c>
      <c r="M24" s="313">
        <v>643</v>
      </c>
      <c r="N24" s="313">
        <v>689</v>
      </c>
      <c r="O24" s="313">
        <v>3938</v>
      </c>
      <c r="P24" s="313">
        <v>103</v>
      </c>
      <c r="Q24" s="313">
        <v>130</v>
      </c>
      <c r="R24" s="313">
        <v>581</v>
      </c>
      <c r="S24" s="313">
        <v>1500</v>
      </c>
      <c r="T24" s="313">
        <v>5586</v>
      </c>
      <c r="U24" s="313">
        <v>1744</v>
      </c>
      <c r="V24" s="313">
        <v>3077</v>
      </c>
      <c r="W24" s="313">
        <v>1286</v>
      </c>
      <c r="X24" s="313">
        <v>18562</v>
      </c>
      <c r="Y24" s="313">
        <v>1700</v>
      </c>
      <c r="Z24" s="313">
        <v>1238</v>
      </c>
      <c r="AA24" s="313">
        <v>5151</v>
      </c>
      <c r="AB24" s="313">
        <v>3587</v>
      </c>
      <c r="AC24" s="313">
        <v>1701</v>
      </c>
      <c r="AD24" s="313">
        <v>79</v>
      </c>
      <c r="AE24" s="313">
        <v>599</v>
      </c>
      <c r="AF24" s="313">
        <v>2530</v>
      </c>
      <c r="AG24" s="313">
        <v>0</v>
      </c>
      <c r="AH24" s="313">
        <v>0</v>
      </c>
      <c r="AI24" s="314">
        <v>59757</v>
      </c>
      <c r="AJ24" s="315">
        <v>0</v>
      </c>
      <c r="AK24" s="313">
        <v>0</v>
      </c>
      <c r="AL24" s="313">
        <v>0</v>
      </c>
      <c r="AM24" s="313">
        <v>428718</v>
      </c>
      <c r="AN24" s="313">
        <v>354755</v>
      </c>
      <c r="AO24" s="313">
        <v>0</v>
      </c>
      <c r="AP24" s="313">
        <v>783473</v>
      </c>
      <c r="AQ24" s="313">
        <v>843230</v>
      </c>
      <c r="AR24" s="313">
        <v>0</v>
      </c>
      <c r="AS24" s="313">
        <v>783473</v>
      </c>
      <c r="AT24" s="313">
        <v>843230</v>
      </c>
      <c r="AU24" s="313">
        <v>0</v>
      </c>
      <c r="AV24" s="313">
        <v>783473</v>
      </c>
      <c r="AW24" s="314">
        <v>843230</v>
      </c>
    </row>
    <row r="25" spans="1:49" s="293" customFormat="1" ht="15" customHeight="1">
      <c r="A25" s="316">
        <v>18</v>
      </c>
      <c r="B25" s="309" t="s">
        <v>1307</v>
      </c>
      <c r="C25" s="313">
        <v>1696</v>
      </c>
      <c r="D25" s="313">
        <v>362</v>
      </c>
      <c r="E25" s="313">
        <v>3888</v>
      </c>
      <c r="F25" s="313">
        <v>1275</v>
      </c>
      <c r="G25" s="313">
        <v>1795</v>
      </c>
      <c r="H25" s="313">
        <v>5037</v>
      </c>
      <c r="I25" s="313">
        <v>161</v>
      </c>
      <c r="J25" s="313">
        <v>5230</v>
      </c>
      <c r="K25" s="313">
        <v>916</v>
      </c>
      <c r="L25" s="313">
        <v>1181</v>
      </c>
      <c r="M25" s="313">
        <v>1466</v>
      </c>
      <c r="N25" s="313">
        <v>2713</v>
      </c>
      <c r="O25" s="313">
        <v>15317</v>
      </c>
      <c r="P25" s="313">
        <v>986</v>
      </c>
      <c r="Q25" s="313">
        <v>642</v>
      </c>
      <c r="R25" s="313">
        <v>3556</v>
      </c>
      <c r="S25" s="313">
        <v>2965</v>
      </c>
      <c r="T25" s="313">
        <v>3900</v>
      </c>
      <c r="U25" s="313">
        <v>3743</v>
      </c>
      <c r="V25" s="313">
        <v>8060</v>
      </c>
      <c r="W25" s="313">
        <v>1297</v>
      </c>
      <c r="X25" s="313">
        <v>829</v>
      </c>
      <c r="Y25" s="313">
        <v>3283</v>
      </c>
      <c r="Z25" s="313">
        <v>1729</v>
      </c>
      <c r="AA25" s="313">
        <v>4903</v>
      </c>
      <c r="AB25" s="313">
        <v>7753</v>
      </c>
      <c r="AC25" s="313">
        <v>5557</v>
      </c>
      <c r="AD25" s="313">
        <v>161</v>
      </c>
      <c r="AE25" s="313">
        <v>1544</v>
      </c>
      <c r="AF25" s="313">
        <v>9800</v>
      </c>
      <c r="AG25" s="313">
        <v>0</v>
      </c>
      <c r="AH25" s="313">
        <v>161</v>
      </c>
      <c r="AI25" s="314">
        <v>101906</v>
      </c>
      <c r="AJ25" s="315">
        <v>12</v>
      </c>
      <c r="AK25" s="313">
        <v>44013</v>
      </c>
      <c r="AL25" s="313">
        <v>0</v>
      </c>
      <c r="AM25" s="313">
        <v>0</v>
      </c>
      <c r="AN25" s="313">
        <v>0</v>
      </c>
      <c r="AO25" s="313">
        <v>0</v>
      </c>
      <c r="AP25" s="313">
        <v>44025</v>
      </c>
      <c r="AQ25" s="313">
        <v>145931</v>
      </c>
      <c r="AR25" s="313">
        <v>0</v>
      </c>
      <c r="AS25" s="313">
        <v>44025</v>
      </c>
      <c r="AT25" s="313">
        <v>145931</v>
      </c>
      <c r="AU25" s="313">
        <v>-41584</v>
      </c>
      <c r="AV25" s="313">
        <v>2441</v>
      </c>
      <c r="AW25" s="314">
        <v>104347</v>
      </c>
    </row>
    <row r="26" spans="1:49" s="293" customFormat="1" ht="15" customHeight="1">
      <c r="A26" s="316">
        <v>19</v>
      </c>
      <c r="B26" s="309" t="s">
        <v>1308</v>
      </c>
      <c r="C26" s="313">
        <v>210</v>
      </c>
      <c r="D26" s="313">
        <v>89</v>
      </c>
      <c r="E26" s="313">
        <v>1319</v>
      </c>
      <c r="F26" s="313">
        <v>347</v>
      </c>
      <c r="G26" s="313">
        <v>192</v>
      </c>
      <c r="H26" s="313">
        <v>1043</v>
      </c>
      <c r="I26" s="313">
        <v>9</v>
      </c>
      <c r="J26" s="313">
        <v>463</v>
      </c>
      <c r="K26" s="313">
        <v>57</v>
      </c>
      <c r="L26" s="313">
        <v>96</v>
      </c>
      <c r="M26" s="313">
        <v>139</v>
      </c>
      <c r="N26" s="313">
        <v>817</v>
      </c>
      <c r="O26" s="313">
        <v>1751</v>
      </c>
      <c r="P26" s="313">
        <v>83</v>
      </c>
      <c r="Q26" s="313">
        <v>98</v>
      </c>
      <c r="R26" s="313">
        <v>365</v>
      </c>
      <c r="S26" s="313">
        <v>2101</v>
      </c>
      <c r="T26" s="313">
        <v>785</v>
      </c>
      <c r="U26" s="313">
        <v>5858</v>
      </c>
      <c r="V26" s="313">
        <v>2508</v>
      </c>
      <c r="W26" s="313">
        <v>1383</v>
      </c>
      <c r="X26" s="313">
        <v>185</v>
      </c>
      <c r="Y26" s="313">
        <v>1698</v>
      </c>
      <c r="Z26" s="313">
        <v>1215</v>
      </c>
      <c r="AA26" s="313">
        <v>9368</v>
      </c>
      <c r="AB26" s="313">
        <v>4291</v>
      </c>
      <c r="AC26" s="313">
        <v>4791</v>
      </c>
      <c r="AD26" s="313">
        <v>171</v>
      </c>
      <c r="AE26" s="313">
        <v>398</v>
      </c>
      <c r="AF26" s="313">
        <v>12616</v>
      </c>
      <c r="AG26" s="313">
        <v>0</v>
      </c>
      <c r="AH26" s="313">
        <v>505</v>
      </c>
      <c r="AI26" s="314">
        <v>54951</v>
      </c>
      <c r="AJ26" s="315">
        <v>28</v>
      </c>
      <c r="AK26" s="313">
        <v>19800</v>
      </c>
      <c r="AL26" s="313">
        <v>4426</v>
      </c>
      <c r="AM26" s="313">
        <v>0</v>
      </c>
      <c r="AN26" s="313">
        <v>0</v>
      </c>
      <c r="AO26" s="313">
        <v>0</v>
      </c>
      <c r="AP26" s="313">
        <v>24254</v>
      </c>
      <c r="AQ26" s="313">
        <v>79205</v>
      </c>
      <c r="AR26" s="313">
        <v>0</v>
      </c>
      <c r="AS26" s="313">
        <v>24254</v>
      </c>
      <c r="AT26" s="313">
        <v>79205</v>
      </c>
      <c r="AU26" s="313">
        <v>0</v>
      </c>
      <c r="AV26" s="313">
        <v>24254</v>
      </c>
      <c r="AW26" s="314">
        <v>79205</v>
      </c>
    </row>
    <row r="27" spans="1:49" s="293" customFormat="1" ht="15" customHeight="1">
      <c r="A27" s="316">
        <v>20</v>
      </c>
      <c r="B27" s="309" t="s">
        <v>1280</v>
      </c>
      <c r="C27" s="313">
        <v>12644</v>
      </c>
      <c r="D27" s="313">
        <v>265</v>
      </c>
      <c r="E27" s="313">
        <v>32381</v>
      </c>
      <c r="F27" s="313">
        <v>8645</v>
      </c>
      <c r="G27" s="313">
        <v>7830</v>
      </c>
      <c r="H27" s="313">
        <v>5549</v>
      </c>
      <c r="I27" s="313">
        <v>535</v>
      </c>
      <c r="J27" s="313">
        <v>4516</v>
      </c>
      <c r="K27" s="313">
        <v>1005</v>
      </c>
      <c r="L27" s="313">
        <v>1926</v>
      </c>
      <c r="M27" s="313">
        <v>3429</v>
      </c>
      <c r="N27" s="313">
        <v>14780</v>
      </c>
      <c r="O27" s="313">
        <v>64882</v>
      </c>
      <c r="P27" s="313">
        <v>4828</v>
      </c>
      <c r="Q27" s="313">
        <v>3629</v>
      </c>
      <c r="R27" s="313">
        <v>13100</v>
      </c>
      <c r="S27" s="313">
        <v>43893</v>
      </c>
      <c r="T27" s="313">
        <v>1797</v>
      </c>
      <c r="U27" s="313">
        <v>1175</v>
      </c>
      <c r="V27" s="313">
        <v>8324</v>
      </c>
      <c r="W27" s="313">
        <v>2147</v>
      </c>
      <c r="X27" s="313">
        <v>419</v>
      </c>
      <c r="Y27" s="313">
        <v>23676</v>
      </c>
      <c r="Z27" s="313">
        <v>773</v>
      </c>
      <c r="AA27" s="313">
        <v>4908</v>
      </c>
      <c r="AB27" s="313">
        <v>4760</v>
      </c>
      <c r="AC27" s="313">
        <v>19653</v>
      </c>
      <c r="AD27" s="313">
        <v>1366</v>
      </c>
      <c r="AE27" s="313">
        <v>8345</v>
      </c>
      <c r="AF27" s="313">
        <v>26494</v>
      </c>
      <c r="AG27" s="313">
        <v>4579</v>
      </c>
      <c r="AH27" s="313">
        <v>812</v>
      </c>
      <c r="AI27" s="314">
        <v>333065</v>
      </c>
      <c r="AJ27" s="315">
        <v>15693</v>
      </c>
      <c r="AK27" s="313">
        <v>386615</v>
      </c>
      <c r="AL27" s="313">
        <v>45</v>
      </c>
      <c r="AM27" s="313">
        <v>8158</v>
      </c>
      <c r="AN27" s="313">
        <v>94911</v>
      </c>
      <c r="AO27" s="313">
        <v>996</v>
      </c>
      <c r="AP27" s="313">
        <v>506418</v>
      </c>
      <c r="AQ27" s="313">
        <v>839483</v>
      </c>
      <c r="AR27" s="313">
        <v>197239</v>
      </c>
      <c r="AS27" s="313">
        <v>703657</v>
      </c>
      <c r="AT27" s="313">
        <v>1036722</v>
      </c>
      <c r="AU27" s="313">
        <v>-458424</v>
      </c>
      <c r="AV27" s="313">
        <v>245233</v>
      </c>
      <c r="AW27" s="314">
        <v>578298</v>
      </c>
    </row>
    <row r="28" spans="1:49" s="293" customFormat="1" ht="15" customHeight="1">
      <c r="A28" s="316"/>
      <c r="B28" s="309"/>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4"/>
      <c r="AJ28" s="315"/>
      <c r="AK28" s="313"/>
      <c r="AL28" s="313"/>
      <c r="AM28" s="313"/>
      <c r="AN28" s="313"/>
      <c r="AO28" s="313"/>
      <c r="AP28" s="313"/>
      <c r="AQ28" s="313"/>
      <c r="AR28" s="313"/>
      <c r="AS28" s="313"/>
      <c r="AT28" s="313"/>
      <c r="AU28" s="313"/>
      <c r="AV28" s="313"/>
      <c r="AW28" s="314"/>
    </row>
    <row r="29" spans="1:49" s="293" customFormat="1" ht="15" customHeight="1">
      <c r="A29" s="316">
        <v>21</v>
      </c>
      <c r="B29" s="309" t="s">
        <v>1281</v>
      </c>
      <c r="C29" s="313">
        <v>12413</v>
      </c>
      <c r="D29" s="313">
        <v>666</v>
      </c>
      <c r="E29" s="313">
        <v>2648</v>
      </c>
      <c r="F29" s="313">
        <v>3177</v>
      </c>
      <c r="G29" s="313">
        <v>1819</v>
      </c>
      <c r="H29" s="313">
        <v>2295</v>
      </c>
      <c r="I29" s="313">
        <v>36</v>
      </c>
      <c r="J29" s="313">
        <v>2769</v>
      </c>
      <c r="K29" s="313">
        <v>243</v>
      </c>
      <c r="L29" s="313">
        <v>515</v>
      </c>
      <c r="M29" s="313">
        <v>1137</v>
      </c>
      <c r="N29" s="313">
        <v>3460</v>
      </c>
      <c r="O29" s="313">
        <v>11289</v>
      </c>
      <c r="P29" s="313">
        <v>542</v>
      </c>
      <c r="Q29" s="313">
        <v>1268</v>
      </c>
      <c r="R29" s="313">
        <v>3158</v>
      </c>
      <c r="S29" s="313">
        <v>8498</v>
      </c>
      <c r="T29" s="313">
        <v>3827</v>
      </c>
      <c r="U29" s="313">
        <v>791</v>
      </c>
      <c r="V29" s="313">
        <v>29676</v>
      </c>
      <c r="W29" s="313">
        <v>18320</v>
      </c>
      <c r="X29" s="313">
        <v>28228</v>
      </c>
      <c r="Y29" s="313">
        <v>21550</v>
      </c>
      <c r="Z29" s="313">
        <v>3715</v>
      </c>
      <c r="AA29" s="313">
        <v>1116</v>
      </c>
      <c r="AB29" s="313">
        <v>2454</v>
      </c>
      <c r="AC29" s="313">
        <v>4245</v>
      </c>
      <c r="AD29" s="313">
        <v>680</v>
      </c>
      <c r="AE29" s="313">
        <v>11794</v>
      </c>
      <c r="AF29" s="313">
        <v>12277</v>
      </c>
      <c r="AG29" s="313">
        <v>0</v>
      </c>
      <c r="AH29" s="313">
        <v>9457</v>
      </c>
      <c r="AI29" s="314">
        <v>204063</v>
      </c>
      <c r="AJ29" s="315">
        <v>2</v>
      </c>
      <c r="AK29" s="313">
        <v>107445</v>
      </c>
      <c r="AL29" s="313">
        <v>0</v>
      </c>
      <c r="AM29" s="313">
        <v>0</v>
      </c>
      <c r="AN29" s="313">
        <v>0</v>
      </c>
      <c r="AO29" s="313">
        <v>0</v>
      </c>
      <c r="AP29" s="313">
        <v>107447</v>
      </c>
      <c r="AQ29" s="313">
        <v>311510</v>
      </c>
      <c r="AR29" s="313">
        <v>0</v>
      </c>
      <c r="AS29" s="313">
        <v>107447</v>
      </c>
      <c r="AT29" s="313">
        <v>311510</v>
      </c>
      <c r="AU29" s="313">
        <v>-22081</v>
      </c>
      <c r="AV29" s="313">
        <v>85366</v>
      </c>
      <c r="AW29" s="314">
        <v>289429</v>
      </c>
    </row>
    <row r="30" spans="1:49" s="293" customFormat="1" ht="15" customHeight="1">
      <c r="A30" s="316">
        <v>22</v>
      </c>
      <c r="B30" s="309" t="s">
        <v>1282</v>
      </c>
      <c r="C30" s="313">
        <v>49</v>
      </c>
      <c r="D30" s="313">
        <v>93</v>
      </c>
      <c r="E30" s="313">
        <v>521</v>
      </c>
      <c r="F30" s="313">
        <v>503</v>
      </c>
      <c r="G30" s="313">
        <v>338</v>
      </c>
      <c r="H30" s="313">
        <v>503</v>
      </c>
      <c r="I30" s="313">
        <v>17</v>
      </c>
      <c r="J30" s="313">
        <v>234</v>
      </c>
      <c r="K30" s="313">
        <v>49</v>
      </c>
      <c r="L30" s="313">
        <v>76</v>
      </c>
      <c r="M30" s="313">
        <v>247</v>
      </c>
      <c r="N30" s="313">
        <v>609</v>
      </c>
      <c r="O30" s="313">
        <v>1570</v>
      </c>
      <c r="P30" s="313">
        <v>46</v>
      </c>
      <c r="Q30" s="313">
        <v>145</v>
      </c>
      <c r="R30" s="313">
        <v>495</v>
      </c>
      <c r="S30" s="313">
        <v>1553</v>
      </c>
      <c r="T30" s="313">
        <v>733</v>
      </c>
      <c r="U30" s="313">
        <v>104</v>
      </c>
      <c r="V30" s="313">
        <v>9532</v>
      </c>
      <c r="W30" s="313">
        <v>3837</v>
      </c>
      <c r="X30" s="313">
        <v>1184</v>
      </c>
      <c r="Y30" s="313">
        <v>2203</v>
      </c>
      <c r="Z30" s="313">
        <v>2132</v>
      </c>
      <c r="AA30" s="313">
        <v>361</v>
      </c>
      <c r="AB30" s="313">
        <v>2065</v>
      </c>
      <c r="AC30" s="313">
        <v>1264</v>
      </c>
      <c r="AD30" s="313">
        <v>673</v>
      </c>
      <c r="AE30" s="313">
        <v>1542</v>
      </c>
      <c r="AF30" s="313">
        <v>4591</v>
      </c>
      <c r="AG30" s="313">
        <v>0</v>
      </c>
      <c r="AH30" s="313">
        <v>202</v>
      </c>
      <c r="AI30" s="314">
        <v>37471</v>
      </c>
      <c r="AJ30" s="315">
        <v>0</v>
      </c>
      <c r="AK30" s="313">
        <v>511269</v>
      </c>
      <c r="AL30" s="313">
        <v>196</v>
      </c>
      <c r="AM30" s="313">
        <v>0</v>
      </c>
      <c r="AN30" s="313">
        <v>0</v>
      </c>
      <c r="AO30" s="313">
        <v>0</v>
      </c>
      <c r="AP30" s="313">
        <v>511465</v>
      </c>
      <c r="AQ30" s="313">
        <v>548936</v>
      </c>
      <c r="AR30" s="313">
        <v>0</v>
      </c>
      <c r="AS30" s="313">
        <v>511465</v>
      </c>
      <c r="AT30" s="313">
        <v>548936</v>
      </c>
      <c r="AU30" s="313">
        <v>0</v>
      </c>
      <c r="AV30" s="313">
        <v>511465</v>
      </c>
      <c r="AW30" s="314">
        <v>548936</v>
      </c>
    </row>
    <row r="31" spans="1:49" s="293" customFormat="1" ht="15" customHeight="1">
      <c r="A31" s="316">
        <v>23</v>
      </c>
      <c r="B31" s="309" t="s">
        <v>1283</v>
      </c>
      <c r="C31" s="313">
        <v>16573</v>
      </c>
      <c r="D31" s="313">
        <v>7829</v>
      </c>
      <c r="E31" s="313">
        <v>12950</v>
      </c>
      <c r="F31" s="313">
        <v>3206</v>
      </c>
      <c r="G31" s="313">
        <v>4365</v>
      </c>
      <c r="H31" s="313">
        <v>3419</v>
      </c>
      <c r="I31" s="313">
        <v>351</v>
      </c>
      <c r="J31" s="313">
        <v>6083</v>
      </c>
      <c r="K31" s="313">
        <v>571</v>
      </c>
      <c r="L31" s="313">
        <v>892</v>
      </c>
      <c r="M31" s="313">
        <v>2293</v>
      </c>
      <c r="N31" s="313">
        <v>4965</v>
      </c>
      <c r="O31" s="313">
        <v>18829</v>
      </c>
      <c r="P31" s="313">
        <v>987</v>
      </c>
      <c r="Q31" s="313">
        <v>986</v>
      </c>
      <c r="R31" s="313">
        <v>8136</v>
      </c>
      <c r="S31" s="313">
        <v>43270</v>
      </c>
      <c r="T31" s="313">
        <v>2867</v>
      </c>
      <c r="U31" s="313">
        <v>2666</v>
      </c>
      <c r="V31" s="313">
        <v>34134</v>
      </c>
      <c r="W31" s="313">
        <v>8786</v>
      </c>
      <c r="X31" s="313">
        <v>1137</v>
      </c>
      <c r="Y31" s="313">
        <v>16429</v>
      </c>
      <c r="Z31" s="313">
        <v>4045</v>
      </c>
      <c r="AA31" s="313">
        <v>13459</v>
      </c>
      <c r="AB31" s="313">
        <v>5652</v>
      </c>
      <c r="AC31" s="313">
        <v>6657</v>
      </c>
      <c r="AD31" s="313">
        <v>1315</v>
      </c>
      <c r="AE31" s="313">
        <v>4779</v>
      </c>
      <c r="AF31" s="313">
        <v>15218</v>
      </c>
      <c r="AG31" s="313">
        <v>873</v>
      </c>
      <c r="AH31" s="313">
        <v>2234</v>
      </c>
      <c r="AI31" s="314">
        <v>255956</v>
      </c>
      <c r="AJ31" s="315">
        <v>3981</v>
      </c>
      <c r="AK31" s="313">
        <v>102124</v>
      </c>
      <c r="AL31" s="313">
        <v>823</v>
      </c>
      <c r="AM31" s="313">
        <v>626</v>
      </c>
      <c r="AN31" s="313">
        <v>6722</v>
      </c>
      <c r="AO31" s="313">
        <v>243</v>
      </c>
      <c r="AP31" s="313">
        <v>114519</v>
      </c>
      <c r="AQ31" s="313">
        <v>370475</v>
      </c>
      <c r="AR31" s="313">
        <v>77673</v>
      </c>
      <c r="AS31" s="313">
        <v>192192</v>
      </c>
      <c r="AT31" s="313">
        <v>448148</v>
      </c>
      <c r="AU31" s="313">
        <v>-111318</v>
      </c>
      <c r="AV31" s="313">
        <v>80874</v>
      </c>
      <c r="AW31" s="314">
        <v>336830</v>
      </c>
    </row>
    <row r="32" spans="1:49" s="293" customFormat="1" ht="15" customHeight="1">
      <c r="A32" s="316">
        <v>24</v>
      </c>
      <c r="B32" s="309" t="s">
        <v>1284</v>
      </c>
      <c r="C32" s="313">
        <v>79</v>
      </c>
      <c r="D32" s="313">
        <v>74</v>
      </c>
      <c r="E32" s="313">
        <v>564</v>
      </c>
      <c r="F32" s="313">
        <v>618</v>
      </c>
      <c r="G32" s="313">
        <v>295</v>
      </c>
      <c r="H32" s="313">
        <v>2154</v>
      </c>
      <c r="I32" s="313">
        <v>21</v>
      </c>
      <c r="J32" s="313">
        <v>290</v>
      </c>
      <c r="K32" s="313">
        <v>50</v>
      </c>
      <c r="L32" s="313">
        <v>221</v>
      </c>
      <c r="M32" s="313">
        <v>454</v>
      </c>
      <c r="N32" s="313">
        <v>991</v>
      </c>
      <c r="O32" s="313">
        <v>4285</v>
      </c>
      <c r="P32" s="313">
        <v>131</v>
      </c>
      <c r="Q32" s="313">
        <v>231</v>
      </c>
      <c r="R32" s="313">
        <v>896</v>
      </c>
      <c r="S32" s="313">
        <v>7617</v>
      </c>
      <c r="T32" s="313">
        <v>346</v>
      </c>
      <c r="U32" s="313">
        <v>499</v>
      </c>
      <c r="V32" s="313">
        <v>14456</v>
      </c>
      <c r="W32" s="313">
        <v>8049</v>
      </c>
      <c r="X32" s="313">
        <v>314</v>
      </c>
      <c r="Y32" s="313">
        <v>2630</v>
      </c>
      <c r="Z32" s="313">
        <v>22592</v>
      </c>
      <c r="AA32" s="313">
        <v>4834</v>
      </c>
      <c r="AB32" s="313">
        <v>3297</v>
      </c>
      <c r="AC32" s="313">
        <v>1894</v>
      </c>
      <c r="AD32" s="313">
        <v>1093</v>
      </c>
      <c r="AE32" s="313">
        <v>12590</v>
      </c>
      <c r="AF32" s="313">
        <v>5057</v>
      </c>
      <c r="AG32" s="313">
        <v>0</v>
      </c>
      <c r="AH32" s="313">
        <v>957</v>
      </c>
      <c r="AI32" s="314">
        <v>97579</v>
      </c>
      <c r="AJ32" s="315">
        <v>1588</v>
      </c>
      <c r="AK32" s="313">
        <v>57701</v>
      </c>
      <c r="AL32" s="313">
        <v>0</v>
      </c>
      <c r="AM32" s="313">
        <v>0</v>
      </c>
      <c r="AN32" s="313">
        <v>0</v>
      </c>
      <c r="AO32" s="313">
        <v>0</v>
      </c>
      <c r="AP32" s="313">
        <v>59289</v>
      </c>
      <c r="AQ32" s="313">
        <v>156868</v>
      </c>
      <c r="AR32" s="313">
        <v>886</v>
      </c>
      <c r="AS32" s="313">
        <v>60175</v>
      </c>
      <c r="AT32" s="313">
        <v>157754</v>
      </c>
      <c r="AU32" s="313">
        <v>-675</v>
      </c>
      <c r="AV32" s="313">
        <v>59500</v>
      </c>
      <c r="AW32" s="314">
        <v>157079</v>
      </c>
    </row>
    <row r="33" spans="1:49" s="293" customFormat="1" ht="15" customHeight="1">
      <c r="A33" s="316">
        <v>25</v>
      </c>
      <c r="B33" s="309" t="s">
        <v>1285</v>
      </c>
      <c r="C33" s="313">
        <v>0</v>
      </c>
      <c r="D33" s="313">
        <v>0</v>
      </c>
      <c r="E33" s="313">
        <v>0</v>
      </c>
      <c r="F33" s="313">
        <v>0</v>
      </c>
      <c r="G33" s="313">
        <v>0</v>
      </c>
      <c r="H33" s="313">
        <v>0</v>
      </c>
      <c r="I33" s="313">
        <v>0</v>
      </c>
      <c r="J33" s="313">
        <v>0</v>
      </c>
      <c r="K33" s="313">
        <v>0</v>
      </c>
      <c r="L33" s="313">
        <v>0</v>
      </c>
      <c r="M33" s="313">
        <v>0</v>
      </c>
      <c r="N33" s="313">
        <v>0</v>
      </c>
      <c r="O33" s="313">
        <v>0</v>
      </c>
      <c r="P33" s="313">
        <v>0</v>
      </c>
      <c r="Q33" s="313">
        <v>0</v>
      </c>
      <c r="R33" s="313">
        <v>0</v>
      </c>
      <c r="S33" s="313">
        <v>0</v>
      </c>
      <c r="T33" s="313">
        <v>0</v>
      </c>
      <c r="U33" s="313">
        <v>0</v>
      </c>
      <c r="V33" s="313">
        <v>0</v>
      </c>
      <c r="W33" s="313">
        <v>0</v>
      </c>
      <c r="X33" s="313">
        <v>0</v>
      </c>
      <c r="Y33" s="313">
        <v>0</v>
      </c>
      <c r="Z33" s="313">
        <v>0</v>
      </c>
      <c r="AA33" s="313">
        <v>0</v>
      </c>
      <c r="AB33" s="313">
        <v>0</v>
      </c>
      <c r="AC33" s="313">
        <v>0</v>
      </c>
      <c r="AD33" s="313">
        <v>0</v>
      </c>
      <c r="AE33" s="313">
        <v>0</v>
      </c>
      <c r="AF33" s="313">
        <v>0</v>
      </c>
      <c r="AG33" s="313">
        <v>0</v>
      </c>
      <c r="AH33" s="313">
        <v>6828</v>
      </c>
      <c r="AI33" s="314">
        <v>6828</v>
      </c>
      <c r="AJ33" s="315">
        <v>0</v>
      </c>
      <c r="AK33" s="313">
        <v>6262</v>
      </c>
      <c r="AL33" s="313">
        <v>374918</v>
      </c>
      <c r="AM33" s="313">
        <v>0</v>
      </c>
      <c r="AN33" s="313">
        <v>0</v>
      </c>
      <c r="AO33" s="313">
        <v>0</v>
      </c>
      <c r="AP33" s="313">
        <v>381180</v>
      </c>
      <c r="AQ33" s="313">
        <v>388008</v>
      </c>
      <c r="AR33" s="313">
        <v>0</v>
      </c>
      <c r="AS33" s="313">
        <v>381180</v>
      </c>
      <c r="AT33" s="313">
        <v>388008</v>
      </c>
      <c r="AU33" s="313">
        <v>0</v>
      </c>
      <c r="AV33" s="313">
        <v>381180</v>
      </c>
      <c r="AW33" s="314">
        <v>388008</v>
      </c>
    </row>
    <row r="34" spans="1:49" s="293" customFormat="1" ht="15" customHeight="1">
      <c r="A34" s="316"/>
      <c r="B34" s="309"/>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4"/>
      <c r="AJ34" s="315"/>
      <c r="AK34" s="313"/>
      <c r="AL34" s="313"/>
      <c r="AM34" s="313"/>
      <c r="AN34" s="313"/>
      <c r="AO34" s="313"/>
      <c r="AP34" s="313"/>
      <c r="AQ34" s="313"/>
      <c r="AR34" s="313"/>
      <c r="AS34" s="313"/>
      <c r="AT34" s="313"/>
      <c r="AU34" s="313"/>
      <c r="AV34" s="313"/>
      <c r="AW34" s="314"/>
    </row>
    <row r="35" spans="1:49" s="293" customFormat="1" ht="15" customHeight="1">
      <c r="A35" s="316">
        <v>26</v>
      </c>
      <c r="B35" s="309" t="s">
        <v>1286</v>
      </c>
      <c r="C35" s="313">
        <v>109</v>
      </c>
      <c r="D35" s="313">
        <v>7</v>
      </c>
      <c r="E35" s="313">
        <v>1466</v>
      </c>
      <c r="F35" s="313">
        <v>545</v>
      </c>
      <c r="G35" s="313">
        <v>325</v>
      </c>
      <c r="H35" s="313">
        <v>14340</v>
      </c>
      <c r="I35" s="313">
        <v>30</v>
      </c>
      <c r="J35" s="313">
        <v>3499</v>
      </c>
      <c r="K35" s="313">
        <v>113</v>
      </c>
      <c r="L35" s="313">
        <v>1177</v>
      </c>
      <c r="M35" s="313">
        <v>556</v>
      </c>
      <c r="N35" s="313">
        <v>5609</v>
      </c>
      <c r="O35" s="313">
        <v>65675</v>
      </c>
      <c r="P35" s="313">
        <v>1962</v>
      </c>
      <c r="Q35" s="313">
        <v>1987</v>
      </c>
      <c r="R35" s="313">
        <v>1962</v>
      </c>
      <c r="S35" s="313">
        <v>1181</v>
      </c>
      <c r="T35" s="313">
        <v>1775</v>
      </c>
      <c r="U35" s="313">
        <v>11</v>
      </c>
      <c r="V35" s="313">
        <v>806</v>
      </c>
      <c r="W35" s="313">
        <v>199</v>
      </c>
      <c r="X35" s="313">
        <v>0</v>
      </c>
      <c r="Y35" s="313">
        <v>320</v>
      </c>
      <c r="Z35" s="313">
        <v>3008</v>
      </c>
      <c r="AA35" s="313">
        <v>75</v>
      </c>
      <c r="AB35" s="313">
        <v>0</v>
      </c>
      <c r="AC35" s="313">
        <v>57</v>
      </c>
      <c r="AD35" s="313">
        <v>0</v>
      </c>
      <c r="AE35" s="313">
        <v>389</v>
      </c>
      <c r="AF35" s="313">
        <v>124</v>
      </c>
      <c r="AG35" s="313">
        <v>0</v>
      </c>
      <c r="AH35" s="313">
        <v>250</v>
      </c>
      <c r="AI35" s="314">
        <v>107557</v>
      </c>
      <c r="AJ35" s="315">
        <v>0</v>
      </c>
      <c r="AK35" s="313">
        <v>37922</v>
      </c>
      <c r="AL35" s="313">
        <v>213294</v>
      </c>
      <c r="AM35" s="313">
        <v>0</v>
      </c>
      <c r="AN35" s="313">
        <v>0</v>
      </c>
      <c r="AO35" s="313">
        <v>0</v>
      </c>
      <c r="AP35" s="313">
        <v>251216</v>
      </c>
      <c r="AQ35" s="313">
        <v>358773</v>
      </c>
      <c r="AR35" s="313">
        <v>880</v>
      </c>
      <c r="AS35" s="313">
        <v>252096</v>
      </c>
      <c r="AT35" s="313">
        <v>359653</v>
      </c>
      <c r="AU35" s="313">
        <v>-10301</v>
      </c>
      <c r="AV35" s="313">
        <v>241795</v>
      </c>
      <c r="AW35" s="314">
        <v>349352</v>
      </c>
    </row>
    <row r="36" spans="1:49" s="293" customFormat="1" ht="15" customHeight="1">
      <c r="A36" s="316">
        <v>27</v>
      </c>
      <c r="B36" s="317" t="s">
        <v>9</v>
      </c>
      <c r="C36" s="313">
        <v>0</v>
      </c>
      <c r="D36" s="313">
        <v>0</v>
      </c>
      <c r="E36" s="313">
        <v>0</v>
      </c>
      <c r="F36" s="313">
        <v>0</v>
      </c>
      <c r="G36" s="313">
        <v>0</v>
      </c>
      <c r="H36" s="313">
        <v>8</v>
      </c>
      <c r="I36" s="313">
        <v>0</v>
      </c>
      <c r="J36" s="313">
        <v>0</v>
      </c>
      <c r="K36" s="313">
        <v>0</v>
      </c>
      <c r="L36" s="313">
        <v>0</v>
      </c>
      <c r="M36" s="313">
        <v>0</v>
      </c>
      <c r="N36" s="313">
        <v>0</v>
      </c>
      <c r="O36" s="313">
        <v>4</v>
      </c>
      <c r="P36" s="313">
        <v>0</v>
      </c>
      <c r="Q36" s="313">
        <v>0</v>
      </c>
      <c r="R36" s="313">
        <v>0</v>
      </c>
      <c r="S36" s="313">
        <v>0</v>
      </c>
      <c r="T36" s="313">
        <v>0</v>
      </c>
      <c r="U36" s="313">
        <v>3</v>
      </c>
      <c r="V36" s="313">
        <v>12</v>
      </c>
      <c r="W36" s="313">
        <v>16</v>
      </c>
      <c r="X36" s="313">
        <v>0</v>
      </c>
      <c r="Y36" s="313">
        <v>5</v>
      </c>
      <c r="Z36" s="313">
        <v>10</v>
      </c>
      <c r="AA36" s="313">
        <v>4</v>
      </c>
      <c r="AB36" s="313">
        <v>2</v>
      </c>
      <c r="AC36" s="313">
        <v>5580</v>
      </c>
      <c r="AD36" s="313">
        <v>0</v>
      </c>
      <c r="AE36" s="313">
        <v>0</v>
      </c>
      <c r="AF36" s="313">
        <v>18</v>
      </c>
      <c r="AG36" s="313">
        <v>0</v>
      </c>
      <c r="AH36" s="313">
        <v>0</v>
      </c>
      <c r="AI36" s="314">
        <v>5662</v>
      </c>
      <c r="AJ36" s="315">
        <v>4079</v>
      </c>
      <c r="AK36" s="313">
        <v>86964</v>
      </c>
      <c r="AL36" s="313">
        <v>265062</v>
      </c>
      <c r="AM36" s="313">
        <v>0</v>
      </c>
      <c r="AN36" s="313">
        <v>0</v>
      </c>
      <c r="AO36" s="313">
        <v>0</v>
      </c>
      <c r="AP36" s="313">
        <v>356105</v>
      </c>
      <c r="AQ36" s="313">
        <v>361767</v>
      </c>
      <c r="AR36" s="313">
        <v>0</v>
      </c>
      <c r="AS36" s="313">
        <v>356105</v>
      </c>
      <c r="AT36" s="313">
        <v>361767</v>
      </c>
      <c r="AU36" s="313">
        <v>0</v>
      </c>
      <c r="AV36" s="313">
        <v>356105</v>
      </c>
      <c r="AW36" s="314">
        <v>361767</v>
      </c>
    </row>
    <row r="37" spans="1:49" s="293" customFormat="1" ht="15" customHeight="1">
      <c r="A37" s="316">
        <v>28</v>
      </c>
      <c r="B37" s="309" t="s">
        <v>1288</v>
      </c>
      <c r="C37" s="313">
        <v>25</v>
      </c>
      <c r="D37" s="313">
        <v>41</v>
      </c>
      <c r="E37" s="313">
        <v>497</v>
      </c>
      <c r="F37" s="313">
        <v>291</v>
      </c>
      <c r="G37" s="313">
        <v>134</v>
      </c>
      <c r="H37" s="313">
        <v>648</v>
      </c>
      <c r="I37" s="313">
        <v>11</v>
      </c>
      <c r="J37" s="313">
        <v>181</v>
      </c>
      <c r="K37" s="313">
        <v>43</v>
      </c>
      <c r="L37" s="313">
        <v>30</v>
      </c>
      <c r="M37" s="313">
        <v>161</v>
      </c>
      <c r="N37" s="313">
        <v>836</v>
      </c>
      <c r="O37" s="313">
        <v>1950</v>
      </c>
      <c r="P37" s="313">
        <v>42</v>
      </c>
      <c r="Q37" s="313">
        <v>74</v>
      </c>
      <c r="R37" s="313">
        <v>272</v>
      </c>
      <c r="S37" s="313">
        <v>1200</v>
      </c>
      <c r="T37" s="313">
        <v>271</v>
      </c>
      <c r="U37" s="313">
        <v>907</v>
      </c>
      <c r="V37" s="313">
        <v>670</v>
      </c>
      <c r="W37" s="313">
        <v>1711</v>
      </c>
      <c r="X37" s="313">
        <v>123</v>
      </c>
      <c r="Y37" s="313">
        <v>690</v>
      </c>
      <c r="Z37" s="313">
        <v>286</v>
      </c>
      <c r="AA37" s="313">
        <v>4</v>
      </c>
      <c r="AB37" s="313">
        <v>637</v>
      </c>
      <c r="AC37" s="313">
        <v>530</v>
      </c>
      <c r="AD37" s="313">
        <v>0</v>
      </c>
      <c r="AE37" s="313">
        <v>1015</v>
      </c>
      <c r="AF37" s="313">
        <v>2652</v>
      </c>
      <c r="AG37" s="313">
        <v>0</v>
      </c>
      <c r="AH37" s="313">
        <v>30</v>
      </c>
      <c r="AI37" s="314">
        <v>15962</v>
      </c>
      <c r="AJ37" s="315">
        <v>0</v>
      </c>
      <c r="AK37" s="313">
        <v>39856</v>
      </c>
      <c r="AL37" s="313">
        <v>0</v>
      </c>
      <c r="AM37" s="313">
        <v>0</v>
      </c>
      <c r="AN37" s="313">
        <v>0</v>
      </c>
      <c r="AO37" s="313">
        <v>0</v>
      </c>
      <c r="AP37" s="313">
        <v>39856</v>
      </c>
      <c r="AQ37" s="313">
        <v>55818</v>
      </c>
      <c r="AR37" s="313">
        <v>0</v>
      </c>
      <c r="AS37" s="313">
        <v>39856</v>
      </c>
      <c r="AT37" s="313">
        <v>55818</v>
      </c>
      <c r="AU37" s="313">
        <v>0</v>
      </c>
      <c r="AV37" s="313">
        <v>39856</v>
      </c>
      <c r="AW37" s="314">
        <v>55818</v>
      </c>
    </row>
    <row r="38" spans="1:49" s="293" customFormat="1" ht="15" customHeight="1">
      <c r="A38" s="316">
        <v>29</v>
      </c>
      <c r="B38" s="309" t="s">
        <v>1289</v>
      </c>
      <c r="C38" s="313">
        <v>3037</v>
      </c>
      <c r="D38" s="313">
        <v>495</v>
      </c>
      <c r="E38" s="313">
        <v>7181</v>
      </c>
      <c r="F38" s="313">
        <v>2895</v>
      </c>
      <c r="G38" s="313">
        <v>2042</v>
      </c>
      <c r="H38" s="313">
        <v>4661</v>
      </c>
      <c r="I38" s="313">
        <v>318</v>
      </c>
      <c r="J38" s="313">
        <v>3906</v>
      </c>
      <c r="K38" s="313">
        <v>465</v>
      </c>
      <c r="L38" s="313">
        <v>774</v>
      </c>
      <c r="M38" s="313">
        <v>2204</v>
      </c>
      <c r="N38" s="313">
        <v>8485</v>
      </c>
      <c r="O38" s="313">
        <v>49903</v>
      </c>
      <c r="P38" s="313">
        <v>1430</v>
      </c>
      <c r="Q38" s="313">
        <v>1373</v>
      </c>
      <c r="R38" s="313">
        <v>5697</v>
      </c>
      <c r="S38" s="313">
        <v>84996</v>
      </c>
      <c r="T38" s="313">
        <v>6546</v>
      </c>
      <c r="U38" s="313">
        <v>2862</v>
      </c>
      <c r="V38" s="313">
        <v>26057</v>
      </c>
      <c r="W38" s="313">
        <v>27736</v>
      </c>
      <c r="X38" s="313">
        <v>6262</v>
      </c>
      <c r="Y38" s="313">
        <v>49165</v>
      </c>
      <c r="Z38" s="313">
        <v>11543</v>
      </c>
      <c r="AA38" s="313">
        <v>23767</v>
      </c>
      <c r="AB38" s="313">
        <v>10295</v>
      </c>
      <c r="AC38" s="313">
        <v>13581</v>
      </c>
      <c r="AD38" s="313">
        <v>2274</v>
      </c>
      <c r="AE38" s="313">
        <v>16872</v>
      </c>
      <c r="AF38" s="313">
        <v>9389</v>
      </c>
      <c r="AG38" s="313">
        <v>0</v>
      </c>
      <c r="AH38" s="313">
        <v>1960</v>
      </c>
      <c r="AI38" s="314">
        <v>388171</v>
      </c>
      <c r="AJ38" s="315">
        <v>822</v>
      </c>
      <c r="AK38" s="313">
        <v>47618</v>
      </c>
      <c r="AL38" s="313">
        <v>0</v>
      </c>
      <c r="AM38" s="313">
        <v>2827</v>
      </c>
      <c r="AN38" s="313">
        <v>13332</v>
      </c>
      <c r="AO38" s="313">
        <v>0</v>
      </c>
      <c r="AP38" s="313">
        <v>64599</v>
      </c>
      <c r="AQ38" s="313">
        <v>452770</v>
      </c>
      <c r="AR38" s="313">
        <v>12775</v>
      </c>
      <c r="AS38" s="313">
        <v>77374</v>
      </c>
      <c r="AT38" s="313">
        <v>465545</v>
      </c>
      <c r="AU38" s="313">
        <v>-191222</v>
      </c>
      <c r="AV38" s="313">
        <v>-113848</v>
      </c>
      <c r="AW38" s="314">
        <v>274323</v>
      </c>
    </row>
    <row r="39" spans="1:49" s="293" customFormat="1" ht="15" customHeight="1">
      <c r="A39" s="316">
        <v>30</v>
      </c>
      <c r="B39" s="309" t="s">
        <v>1290</v>
      </c>
      <c r="C39" s="313">
        <v>35</v>
      </c>
      <c r="D39" s="313">
        <v>5</v>
      </c>
      <c r="E39" s="313">
        <v>63</v>
      </c>
      <c r="F39" s="313">
        <v>35</v>
      </c>
      <c r="G39" s="313">
        <v>19</v>
      </c>
      <c r="H39" s="313">
        <v>33</v>
      </c>
      <c r="I39" s="313">
        <v>1</v>
      </c>
      <c r="J39" s="313">
        <v>26</v>
      </c>
      <c r="K39" s="313">
        <v>3</v>
      </c>
      <c r="L39" s="313">
        <v>8</v>
      </c>
      <c r="M39" s="313">
        <v>12</v>
      </c>
      <c r="N39" s="313">
        <v>60</v>
      </c>
      <c r="O39" s="313">
        <v>311</v>
      </c>
      <c r="P39" s="313">
        <v>13</v>
      </c>
      <c r="Q39" s="313">
        <v>12</v>
      </c>
      <c r="R39" s="313">
        <v>79</v>
      </c>
      <c r="S39" s="313">
        <v>359</v>
      </c>
      <c r="T39" s="313">
        <v>49</v>
      </c>
      <c r="U39" s="313">
        <v>46</v>
      </c>
      <c r="V39" s="313">
        <v>1100</v>
      </c>
      <c r="W39" s="313">
        <v>307</v>
      </c>
      <c r="X39" s="313">
        <v>293</v>
      </c>
      <c r="Y39" s="313">
        <v>220</v>
      </c>
      <c r="Z39" s="313">
        <v>4443</v>
      </c>
      <c r="AA39" s="313">
        <v>716</v>
      </c>
      <c r="AB39" s="313">
        <v>364</v>
      </c>
      <c r="AC39" s="313">
        <v>5825</v>
      </c>
      <c r="AD39" s="313">
        <v>250</v>
      </c>
      <c r="AE39" s="313">
        <v>1152</v>
      </c>
      <c r="AF39" s="313">
        <v>6364</v>
      </c>
      <c r="AG39" s="313">
        <v>0</v>
      </c>
      <c r="AH39" s="313">
        <v>323</v>
      </c>
      <c r="AI39" s="314">
        <v>22526</v>
      </c>
      <c r="AJ39" s="315">
        <v>97772</v>
      </c>
      <c r="AK39" s="313">
        <v>333840</v>
      </c>
      <c r="AL39" s="313">
        <v>0</v>
      </c>
      <c r="AM39" s="313">
        <v>0</v>
      </c>
      <c r="AN39" s="313">
        <v>0</v>
      </c>
      <c r="AO39" s="313">
        <v>0</v>
      </c>
      <c r="AP39" s="313">
        <v>431612</v>
      </c>
      <c r="AQ39" s="313">
        <v>454138</v>
      </c>
      <c r="AR39" s="313">
        <v>72017</v>
      </c>
      <c r="AS39" s="313">
        <v>503629</v>
      </c>
      <c r="AT39" s="313">
        <v>526155</v>
      </c>
      <c r="AU39" s="313">
        <v>-94857</v>
      </c>
      <c r="AV39" s="313">
        <v>408772</v>
      </c>
      <c r="AW39" s="314">
        <v>431298</v>
      </c>
    </row>
    <row r="40" spans="1:49" s="293" customFormat="1" ht="15" customHeight="1">
      <c r="A40" s="316"/>
      <c r="B40" s="309"/>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4"/>
      <c r="AJ40" s="315"/>
      <c r="AK40" s="313"/>
      <c r="AL40" s="313"/>
      <c r="AM40" s="313"/>
      <c r="AN40" s="313"/>
      <c r="AO40" s="313"/>
      <c r="AP40" s="313"/>
      <c r="AQ40" s="313"/>
      <c r="AR40" s="313"/>
      <c r="AS40" s="313"/>
      <c r="AT40" s="313"/>
      <c r="AU40" s="313"/>
      <c r="AV40" s="313"/>
      <c r="AW40" s="314"/>
    </row>
    <row r="41" spans="1:49" s="293" customFormat="1" ht="15" customHeight="1">
      <c r="A41" s="316">
        <v>31</v>
      </c>
      <c r="B41" s="309" t="s">
        <v>1291</v>
      </c>
      <c r="C41" s="313">
        <v>88</v>
      </c>
      <c r="D41" s="313">
        <v>26</v>
      </c>
      <c r="E41" s="313">
        <v>667</v>
      </c>
      <c r="F41" s="313">
        <v>343</v>
      </c>
      <c r="G41" s="313">
        <v>146</v>
      </c>
      <c r="H41" s="313">
        <v>132</v>
      </c>
      <c r="I41" s="313">
        <v>5</v>
      </c>
      <c r="J41" s="313">
        <v>145</v>
      </c>
      <c r="K41" s="313">
        <v>26</v>
      </c>
      <c r="L41" s="313">
        <v>36</v>
      </c>
      <c r="M41" s="313">
        <v>165</v>
      </c>
      <c r="N41" s="313">
        <v>495</v>
      </c>
      <c r="O41" s="313">
        <v>2005</v>
      </c>
      <c r="P41" s="313">
        <v>76</v>
      </c>
      <c r="Q41" s="313">
        <v>57</v>
      </c>
      <c r="R41" s="313">
        <v>350</v>
      </c>
      <c r="S41" s="313">
        <v>414</v>
      </c>
      <c r="T41" s="313">
        <v>143</v>
      </c>
      <c r="U41" s="313">
        <v>168</v>
      </c>
      <c r="V41" s="313">
        <v>3032</v>
      </c>
      <c r="W41" s="313">
        <v>2037</v>
      </c>
      <c r="X41" s="313">
        <v>115</v>
      </c>
      <c r="Y41" s="313">
        <v>729</v>
      </c>
      <c r="Z41" s="313">
        <v>431</v>
      </c>
      <c r="AA41" s="313">
        <v>1130</v>
      </c>
      <c r="AB41" s="313">
        <v>1561</v>
      </c>
      <c r="AC41" s="313">
        <v>1121</v>
      </c>
      <c r="AD41" s="313">
        <v>283</v>
      </c>
      <c r="AE41" s="313">
        <v>803</v>
      </c>
      <c r="AF41" s="313">
        <v>1171</v>
      </c>
      <c r="AG41" s="313">
        <v>0</v>
      </c>
      <c r="AH41" s="313">
        <v>7</v>
      </c>
      <c r="AI41" s="314">
        <v>17907</v>
      </c>
      <c r="AJ41" s="315">
        <v>0</v>
      </c>
      <c r="AK41" s="313">
        <v>0</v>
      </c>
      <c r="AL41" s="313">
        <v>0</v>
      </c>
      <c r="AM41" s="313">
        <v>0</v>
      </c>
      <c r="AN41" s="313">
        <v>0</v>
      </c>
      <c r="AO41" s="313">
        <v>0</v>
      </c>
      <c r="AP41" s="313">
        <v>0</v>
      </c>
      <c r="AQ41" s="313">
        <v>17907</v>
      </c>
      <c r="AR41" s="313">
        <v>0</v>
      </c>
      <c r="AS41" s="313">
        <v>0</v>
      </c>
      <c r="AT41" s="313">
        <v>17907</v>
      </c>
      <c r="AU41" s="313">
        <v>0</v>
      </c>
      <c r="AV41" s="313">
        <v>0</v>
      </c>
      <c r="AW41" s="314">
        <v>17907</v>
      </c>
    </row>
    <row r="42" spans="1:49" s="293" customFormat="1" ht="15" customHeight="1">
      <c r="A42" s="316">
        <v>32</v>
      </c>
      <c r="B42" s="309" t="s">
        <v>1292</v>
      </c>
      <c r="C42" s="313">
        <v>1569</v>
      </c>
      <c r="D42" s="313">
        <v>242</v>
      </c>
      <c r="E42" s="313">
        <v>1358</v>
      </c>
      <c r="F42" s="313">
        <v>1264</v>
      </c>
      <c r="G42" s="313">
        <v>663</v>
      </c>
      <c r="H42" s="313">
        <v>1053</v>
      </c>
      <c r="I42" s="313">
        <v>67</v>
      </c>
      <c r="J42" s="313">
        <v>366</v>
      </c>
      <c r="K42" s="313">
        <v>246</v>
      </c>
      <c r="L42" s="313">
        <v>297</v>
      </c>
      <c r="M42" s="313">
        <v>830</v>
      </c>
      <c r="N42" s="313">
        <v>2753</v>
      </c>
      <c r="O42" s="313">
        <v>3886</v>
      </c>
      <c r="P42" s="313">
        <v>91</v>
      </c>
      <c r="Q42" s="313">
        <v>208</v>
      </c>
      <c r="R42" s="313">
        <v>1430</v>
      </c>
      <c r="S42" s="313">
        <v>3208</v>
      </c>
      <c r="T42" s="313">
        <v>467</v>
      </c>
      <c r="U42" s="313">
        <v>497</v>
      </c>
      <c r="V42" s="313">
        <v>3243</v>
      </c>
      <c r="W42" s="313">
        <v>2870</v>
      </c>
      <c r="X42" s="313">
        <v>2118</v>
      </c>
      <c r="Y42" s="313">
        <v>1433</v>
      </c>
      <c r="Z42" s="313">
        <v>853</v>
      </c>
      <c r="AA42" s="313">
        <v>195</v>
      </c>
      <c r="AB42" s="313">
        <v>452</v>
      </c>
      <c r="AC42" s="313">
        <v>800</v>
      </c>
      <c r="AD42" s="313">
        <v>290</v>
      </c>
      <c r="AE42" s="313">
        <v>1010</v>
      </c>
      <c r="AF42" s="313">
        <v>1576</v>
      </c>
      <c r="AG42" s="313">
        <v>3</v>
      </c>
      <c r="AH42" s="313">
        <v>0</v>
      </c>
      <c r="AI42" s="314">
        <v>35338</v>
      </c>
      <c r="AJ42" s="315">
        <v>0</v>
      </c>
      <c r="AK42" s="313">
        <v>306</v>
      </c>
      <c r="AL42" s="313">
        <v>0</v>
      </c>
      <c r="AM42" s="313">
        <v>0</v>
      </c>
      <c r="AN42" s="313">
        <v>0</v>
      </c>
      <c r="AO42" s="313">
        <v>0</v>
      </c>
      <c r="AP42" s="313">
        <v>306</v>
      </c>
      <c r="AQ42" s="313">
        <v>35644</v>
      </c>
      <c r="AR42" s="313">
        <v>4300</v>
      </c>
      <c r="AS42" s="313">
        <v>4606</v>
      </c>
      <c r="AT42" s="313">
        <v>39944</v>
      </c>
      <c r="AU42" s="313">
        <v>0</v>
      </c>
      <c r="AV42" s="313">
        <v>4606</v>
      </c>
      <c r="AW42" s="314">
        <v>39944</v>
      </c>
    </row>
    <row r="43" spans="1:49" s="293" customFormat="1" ht="15" customHeight="1">
      <c r="A43" s="318"/>
      <c r="B43" s="319"/>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4"/>
      <c r="AJ43" s="315"/>
      <c r="AK43" s="313"/>
      <c r="AL43" s="313"/>
      <c r="AM43" s="313"/>
      <c r="AN43" s="313"/>
      <c r="AO43" s="313"/>
      <c r="AP43" s="313"/>
      <c r="AQ43" s="313"/>
      <c r="AR43" s="313"/>
      <c r="AS43" s="313"/>
      <c r="AT43" s="313"/>
      <c r="AU43" s="313"/>
      <c r="AV43" s="313"/>
      <c r="AW43" s="314"/>
    </row>
    <row r="44" spans="1:49" s="293" customFormat="1" ht="15" customHeight="1" thickBot="1">
      <c r="A44" s="318">
        <v>33</v>
      </c>
      <c r="B44" s="319" t="s">
        <v>1293</v>
      </c>
      <c r="C44" s="320">
        <v>129795</v>
      </c>
      <c r="D44" s="320">
        <v>11357</v>
      </c>
      <c r="E44" s="320">
        <v>246018</v>
      </c>
      <c r="F44" s="320">
        <v>75629</v>
      </c>
      <c r="G44" s="320">
        <v>64242</v>
      </c>
      <c r="H44" s="320">
        <v>85845</v>
      </c>
      <c r="I44" s="320">
        <v>4880</v>
      </c>
      <c r="J44" s="320">
        <v>59646</v>
      </c>
      <c r="K44" s="320">
        <v>10686</v>
      </c>
      <c r="L44" s="320">
        <v>24598</v>
      </c>
      <c r="M44" s="320">
        <v>39578</v>
      </c>
      <c r="N44" s="320">
        <v>157789</v>
      </c>
      <c r="O44" s="320">
        <v>866715</v>
      </c>
      <c r="P44" s="320">
        <v>59727</v>
      </c>
      <c r="Q44" s="320">
        <v>30211</v>
      </c>
      <c r="R44" s="320">
        <v>121627</v>
      </c>
      <c r="S44" s="320">
        <v>443163</v>
      </c>
      <c r="T44" s="320">
        <v>51456</v>
      </c>
      <c r="U44" s="320">
        <v>25959</v>
      </c>
      <c r="V44" s="320">
        <v>166349</v>
      </c>
      <c r="W44" s="320">
        <v>92509</v>
      </c>
      <c r="X44" s="320">
        <v>60729</v>
      </c>
      <c r="Y44" s="320">
        <v>199441</v>
      </c>
      <c r="Z44" s="320">
        <v>61551</v>
      </c>
      <c r="AA44" s="320">
        <v>99685</v>
      </c>
      <c r="AB44" s="320">
        <v>64317</v>
      </c>
      <c r="AC44" s="320">
        <v>140748</v>
      </c>
      <c r="AD44" s="320">
        <v>13879</v>
      </c>
      <c r="AE44" s="320">
        <v>101415</v>
      </c>
      <c r="AF44" s="320">
        <v>190504</v>
      </c>
      <c r="AG44" s="320">
        <v>17907</v>
      </c>
      <c r="AH44" s="320">
        <v>27520</v>
      </c>
      <c r="AI44" s="321">
        <v>3745475</v>
      </c>
      <c r="AJ44" s="322">
        <v>153843</v>
      </c>
      <c r="AK44" s="323">
        <v>2369569</v>
      </c>
      <c r="AL44" s="323">
        <v>863538</v>
      </c>
      <c r="AM44" s="323">
        <v>502825</v>
      </c>
      <c r="AN44" s="323">
        <v>911612</v>
      </c>
      <c r="AO44" s="323">
        <v>13048</v>
      </c>
      <c r="AP44" s="323">
        <v>4814435</v>
      </c>
      <c r="AQ44" s="323">
        <v>8559910</v>
      </c>
      <c r="AR44" s="323">
        <v>2930934</v>
      </c>
      <c r="AS44" s="323">
        <v>7745369</v>
      </c>
      <c r="AT44" s="323">
        <v>11490844</v>
      </c>
      <c r="AU44" s="323">
        <v>-3467088</v>
      </c>
      <c r="AV44" s="323">
        <v>4278281</v>
      </c>
      <c r="AW44" s="324">
        <v>8023756</v>
      </c>
    </row>
    <row r="45" spans="1:38" s="293" customFormat="1" ht="15" customHeight="1">
      <c r="A45" s="325"/>
      <c r="B45" s="309"/>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4"/>
      <c r="AJ45" s="326" t="s">
        <v>10</v>
      </c>
      <c r="AK45" s="326"/>
      <c r="AL45" s="327"/>
    </row>
    <row r="46" spans="1:40" s="293" customFormat="1" ht="15" customHeight="1">
      <c r="A46" s="325">
        <v>34</v>
      </c>
      <c r="B46" s="309" t="s">
        <v>1309</v>
      </c>
      <c r="C46" s="313">
        <v>511</v>
      </c>
      <c r="D46" s="313">
        <v>1089</v>
      </c>
      <c r="E46" s="313">
        <v>5676</v>
      </c>
      <c r="F46" s="313">
        <v>2364</v>
      </c>
      <c r="G46" s="313">
        <v>2148</v>
      </c>
      <c r="H46" s="313">
        <v>3185</v>
      </c>
      <c r="I46" s="313">
        <v>207</v>
      </c>
      <c r="J46" s="313">
        <v>2213</v>
      </c>
      <c r="K46" s="313">
        <v>465</v>
      </c>
      <c r="L46" s="313">
        <v>372</v>
      </c>
      <c r="M46" s="313">
        <v>2141</v>
      </c>
      <c r="N46" s="313">
        <v>6045</v>
      </c>
      <c r="O46" s="313">
        <v>27253</v>
      </c>
      <c r="P46" s="313">
        <v>984</v>
      </c>
      <c r="Q46" s="313">
        <v>1118</v>
      </c>
      <c r="R46" s="313">
        <v>5808</v>
      </c>
      <c r="S46" s="313">
        <v>13967</v>
      </c>
      <c r="T46" s="313">
        <v>1856</v>
      </c>
      <c r="U46" s="313">
        <v>1738</v>
      </c>
      <c r="V46" s="313">
        <v>12891</v>
      </c>
      <c r="W46" s="313">
        <v>9735</v>
      </c>
      <c r="X46" s="313">
        <v>795</v>
      </c>
      <c r="Y46" s="313">
        <v>5376</v>
      </c>
      <c r="Z46" s="313">
        <v>9467</v>
      </c>
      <c r="AA46" s="313">
        <v>6425</v>
      </c>
      <c r="AB46" s="313">
        <v>3279</v>
      </c>
      <c r="AC46" s="313">
        <v>5665</v>
      </c>
      <c r="AD46" s="313">
        <v>1796</v>
      </c>
      <c r="AE46" s="313">
        <v>7352</v>
      </c>
      <c r="AF46" s="313">
        <v>11009</v>
      </c>
      <c r="AG46" s="313">
        <v>0</v>
      </c>
      <c r="AH46" s="313">
        <v>913</v>
      </c>
      <c r="AI46" s="314">
        <v>153843</v>
      </c>
      <c r="AJ46" s="326"/>
      <c r="AK46" s="326"/>
      <c r="AL46" s="326"/>
      <c r="AM46" s="326"/>
      <c r="AN46" s="326"/>
    </row>
    <row r="47" spans="1:45" s="293" customFormat="1" ht="15" customHeight="1">
      <c r="A47" s="325">
        <v>35</v>
      </c>
      <c r="B47" s="309" t="s">
        <v>1310</v>
      </c>
      <c r="C47" s="313">
        <v>18258</v>
      </c>
      <c r="D47" s="313">
        <v>3543</v>
      </c>
      <c r="E47" s="313">
        <v>44045</v>
      </c>
      <c r="F47" s="313">
        <v>30080</v>
      </c>
      <c r="G47" s="313">
        <v>21532</v>
      </c>
      <c r="H47" s="313">
        <v>10324</v>
      </c>
      <c r="I47" s="313">
        <v>631</v>
      </c>
      <c r="J47" s="313">
        <v>19283</v>
      </c>
      <c r="K47" s="313">
        <v>5753</v>
      </c>
      <c r="L47" s="313">
        <v>5345</v>
      </c>
      <c r="M47" s="313">
        <v>21205</v>
      </c>
      <c r="N47" s="313">
        <v>49892</v>
      </c>
      <c r="O47" s="313">
        <v>118061</v>
      </c>
      <c r="P47" s="313">
        <v>21678</v>
      </c>
      <c r="Q47" s="313">
        <v>9560</v>
      </c>
      <c r="R47" s="313">
        <v>44157</v>
      </c>
      <c r="S47" s="313">
        <v>291397</v>
      </c>
      <c r="T47" s="313">
        <v>11240</v>
      </c>
      <c r="U47" s="313">
        <v>28867</v>
      </c>
      <c r="V47" s="313">
        <v>289741</v>
      </c>
      <c r="W47" s="313">
        <v>98451</v>
      </c>
      <c r="X47" s="313">
        <v>8139</v>
      </c>
      <c r="Y47" s="313">
        <v>104180</v>
      </c>
      <c r="Z47" s="313">
        <v>42383</v>
      </c>
      <c r="AA47" s="313">
        <v>177682</v>
      </c>
      <c r="AB47" s="313">
        <v>211038</v>
      </c>
      <c r="AC47" s="313">
        <v>190760</v>
      </c>
      <c r="AD47" s="313">
        <v>36028</v>
      </c>
      <c r="AE47" s="313">
        <v>113254</v>
      </c>
      <c r="AF47" s="313">
        <v>122607</v>
      </c>
      <c r="AG47" s="313">
        <v>0</v>
      </c>
      <c r="AH47" s="313">
        <v>2621</v>
      </c>
      <c r="AI47" s="314">
        <v>2151735</v>
      </c>
      <c r="AJ47" s="328" t="s">
        <v>1311</v>
      </c>
      <c r="AK47" s="329"/>
      <c r="AM47" s="329"/>
      <c r="AN47" s="329"/>
      <c r="AO47" s="330"/>
      <c r="AP47" s="330"/>
      <c r="AQ47" s="331" t="s">
        <v>1010</v>
      </c>
      <c r="AR47" s="330"/>
      <c r="AS47" s="330"/>
    </row>
    <row r="48" spans="1:45" s="293" customFormat="1" ht="15" customHeight="1">
      <c r="A48" s="325">
        <v>36</v>
      </c>
      <c r="B48" s="309" t="s">
        <v>1312</v>
      </c>
      <c r="C48" s="313">
        <v>114833</v>
      </c>
      <c r="D48" s="313">
        <v>2900</v>
      </c>
      <c r="E48" s="313">
        <v>44626</v>
      </c>
      <c r="F48" s="313">
        <v>20238</v>
      </c>
      <c r="G48" s="313">
        <v>15102</v>
      </c>
      <c r="H48" s="313">
        <v>19628</v>
      </c>
      <c r="I48" s="313">
        <v>1239</v>
      </c>
      <c r="J48" s="313">
        <v>12477</v>
      </c>
      <c r="K48" s="313">
        <v>2377</v>
      </c>
      <c r="L48" s="313">
        <v>3341</v>
      </c>
      <c r="M48" s="313">
        <v>10562</v>
      </c>
      <c r="N48" s="313">
        <v>39332</v>
      </c>
      <c r="O48" s="313">
        <v>124844</v>
      </c>
      <c r="P48" s="313">
        <v>3448</v>
      </c>
      <c r="Q48" s="313">
        <v>14332</v>
      </c>
      <c r="R48" s="313">
        <v>28626</v>
      </c>
      <c r="S48" s="313">
        <v>16492</v>
      </c>
      <c r="T48" s="313">
        <v>14557</v>
      </c>
      <c r="U48" s="313">
        <v>9958</v>
      </c>
      <c r="V48" s="313">
        <v>52001</v>
      </c>
      <c r="W48" s="313">
        <v>62283</v>
      </c>
      <c r="X48" s="313">
        <v>264565</v>
      </c>
      <c r="Y48" s="313">
        <v>7503</v>
      </c>
      <c r="Z48" s="313">
        <v>10289</v>
      </c>
      <c r="AA48" s="313">
        <v>0</v>
      </c>
      <c r="AB48" s="313">
        <v>921</v>
      </c>
      <c r="AC48" s="313">
        <v>16052</v>
      </c>
      <c r="AD48" s="313">
        <v>2786</v>
      </c>
      <c r="AE48" s="313">
        <v>17886</v>
      </c>
      <c r="AF48" s="313">
        <v>57890</v>
      </c>
      <c r="AG48" s="313">
        <v>0</v>
      </c>
      <c r="AH48" s="313">
        <v>4233</v>
      </c>
      <c r="AI48" s="314">
        <v>995321</v>
      </c>
      <c r="AJ48" s="328" t="s">
        <v>1313</v>
      </c>
      <c r="AK48" s="329"/>
      <c r="AL48" s="329"/>
      <c r="AM48" s="329"/>
      <c r="AN48" s="329"/>
      <c r="AO48" s="330"/>
      <c r="AP48" s="330"/>
      <c r="AQ48" s="331" t="s">
        <v>1314</v>
      </c>
      <c r="AR48" s="330"/>
      <c r="AS48" s="330"/>
    </row>
    <row r="49" spans="1:45" s="293" customFormat="1" ht="15" customHeight="1">
      <c r="A49" s="325">
        <v>37</v>
      </c>
      <c r="B49" s="309" t="s">
        <v>1315</v>
      </c>
      <c r="C49" s="313">
        <v>38682</v>
      </c>
      <c r="D49" s="313">
        <v>1437</v>
      </c>
      <c r="E49" s="313">
        <v>8684</v>
      </c>
      <c r="F49" s="313">
        <v>2554</v>
      </c>
      <c r="G49" s="313">
        <v>2427</v>
      </c>
      <c r="H49" s="313">
        <v>9043</v>
      </c>
      <c r="I49" s="313">
        <v>26</v>
      </c>
      <c r="J49" s="313">
        <v>8751</v>
      </c>
      <c r="K49" s="313">
        <v>995</v>
      </c>
      <c r="L49" s="313">
        <v>2038</v>
      </c>
      <c r="M49" s="313">
        <v>3589</v>
      </c>
      <c r="N49" s="313">
        <v>11800</v>
      </c>
      <c r="O49" s="313">
        <v>63226</v>
      </c>
      <c r="P49" s="313">
        <v>5825</v>
      </c>
      <c r="Q49" s="313">
        <v>946</v>
      </c>
      <c r="R49" s="313">
        <v>8132</v>
      </c>
      <c r="S49" s="313">
        <v>45959</v>
      </c>
      <c r="T49" s="313">
        <v>17767</v>
      </c>
      <c r="U49" s="313">
        <v>10660</v>
      </c>
      <c r="V49" s="313">
        <v>30079</v>
      </c>
      <c r="W49" s="313">
        <v>26645</v>
      </c>
      <c r="X49" s="313">
        <v>184257</v>
      </c>
      <c r="Y49" s="313">
        <v>13495</v>
      </c>
      <c r="Z49" s="313">
        <v>28169</v>
      </c>
      <c r="AA49" s="313">
        <v>103626</v>
      </c>
      <c r="AB49" s="313">
        <v>64029</v>
      </c>
      <c r="AC49" s="313">
        <v>20388</v>
      </c>
      <c r="AD49" s="313">
        <v>2362</v>
      </c>
      <c r="AE49" s="313">
        <v>24942</v>
      </c>
      <c r="AF49" s="313">
        <v>32856</v>
      </c>
      <c r="AG49" s="313">
        <v>0</v>
      </c>
      <c r="AH49" s="313">
        <v>4111</v>
      </c>
      <c r="AI49" s="314">
        <v>777500</v>
      </c>
      <c r="AJ49" s="328" t="s">
        <v>11</v>
      </c>
      <c r="AK49" s="329"/>
      <c r="AL49" s="329"/>
      <c r="AM49" s="329"/>
      <c r="AN49" s="329"/>
      <c r="AO49" s="330"/>
      <c r="AP49" s="330"/>
      <c r="AQ49" s="331" t="s">
        <v>1011</v>
      </c>
      <c r="AR49" s="330"/>
      <c r="AS49" s="330"/>
    </row>
    <row r="50" spans="1:45" s="341" customFormat="1" ht="22.5" customHeight="1">
      <c r="A50" s="332">
        <v>38</v>
      </c>
      <c r="B50" s="333" t="s">
        <v>12</v>
      </c>
      <c r="C50" s="334">
        <v>15824</v>
      </c>
      <c r="D50" s="334">
        <v>1065</v>
      </c>
      <c r="E50" s="334">
        <v>11666</v>
      </c>
      <c r="F50" s="334">
        <v>4050</v>
      </c>
      <c r="G50" s="334">
        <v>3817</v>
      </c>
      <c r="H50" s="334">
        <v>3468</v>
      </c>
      <c r="I50" s="334">
        <v>649</v>
      </c>
      <c r="J50" s="334">
        <v>3065</v>
      </c>
      <c r="K50" s="334">
        <v>747</v>
      </c>
      <c r="L50" s="334">
        <v>917</v>
      </c>
      <c r="M50" s="334">
        <v>2813</v>
      </c>
      <c r="N50" s="334">
        <v>5177</v>
      </c>
      <c r="O50" s="334">
        <v>17753</v>
      </c>
      <c r="P50" s="334">
        <v>1530</v>
      </c>
      <c r="Q50" s="334">
        <v>1291</v>
      </c>
      <c r="R50" s="334">
        <v>6393</v>
      </c>
      <c r="S50" s="334">
        <v>35358</v>
      </c>
      <c r="T50" s="334">
        <v>7653</v>
      </c>
      <c r="U50" s="334">
        <v>4194</v>
      </c>
      <c r="V50" s="334">
        <v>28374</v>
      </c>
      <c r="W50" s="334">
        <v>10736</v>
      </c>
      <c r="X50" s="334">
        <v>31172</v>
      </c>
      <c r="Y50" s="334">
        <v>7707</v>
      </c>
      <c r="Z50" s="334">
        <v>5277</v>
      </c>
      <c r="AA50" s="334">
        <v>590</v>
      </c>
      <c r="AB50" s="334">
        <v>6004</v>
      </c>
      <c r="AC50" s="334">
        <v>4558</v>
      </c>
      <c r="AD50" s="334">
        <v>999</v>
      </c>
      <c r="AE50" s="334">
        <v>9861</v>
      </c>
      <c r="AF50" s="334">
        <v>16624</v>
      </c>
      <c r="AG50" s="334">
        <v>0</v>
      </c>
      <c r="AH50" s="334">
        <v>567</v>
      </c>
      <c r="AI50" s="335">
        <v>249899</v>
      </c>
      <c r="AJ50" s="336" t="s">
        <v>1012</v>
      </c>
      <c r="AK50" s="337"/>
      <c r="AL50" s="338"/>
      <c r="AM50" s="337"/>
      <c r="AN50" s="337"/>
      <c r="AO50" s="339"/>
      <c r="AP50" s="339"/>
      <c r="AQ50" s="340" t="s">
        <v>1013</v>
      </c>
      <c r="AR50" s="339"/>
      <c r="AS50" s="339"/>
    </row>
    <row r="51" spans="1:45" s="293" customFormat="1" ht="15" customHeight="1">
      <c r="A51" s="325">
        <v>39</v>
      </c>
      <c r="B51" s="309" t="s">
        <v>13</v>
      </c>
      <c r="C51" s="313">
        <v>-2416</v>
      </c>
      <c r="D51" s="313">
        <v>-25</v>
      </c>
      <c r="E51" s="313">
        <v>-8269</v>
      </c>
      <c r="F51" s="313">
        <v>-95</v>
      </c>
      <c r="G51" s="313">
        <v>-78</v>
      </c>
      <c r="H51" s="313">
        <v>-26</v>
      </c>
      <c r="I51" s="313">
        <v>-3</v>
      </c>
      <c r="J51" s="313">
        <v>-38</v>
      </c>
      <c r="K51" s="313">
        <v>-9</v>
      </c>
      <c r="L51" s="313">
        <v>-8</v>
      </c>
      <c r="M51" s="313">
        <v>-40</v>
      </c>
      <c r="N51" s="313">
        <v>-104</v>
      </c>
      <c r="O51" s="313">
        <v>-290</v>
      </c>
      <c r="P51" s="313">
        <v>-32</v>
      </c>
      <c r="Q51" s="313">
        <v>-34</v>
      </c>
      <c r="R51" s="313">
        <v>-102</v>
      </c>
      <c r="S51" s="313">
        <v>-3106</v>
      </c>
      <c r="T51" s="313">
        <v>-182</v>
      </c>
      <c r="U51" s="313">
        <v>-2171</v>
      </c>
      <c r="V51" s="313">
        <v>-1137</v>
      </c>
      <c r="W51" s="313">
        <v>-10930</v>
      </c>
      <c r="X51" s="313">
        <v>-721</v>
      </c>
      <c r="Y51" s="313">
        <v>-872</v>
      </c>
      <c r="Z51" s="313">
        <v>-57</v>
      </c>
      <c r="AA51" s="313">
        <v>0</v>
      </c>
      <c r="AB51" s="313">
        <v>-236</v>
      </c>
      <c r="AC51" s="313">
        <v>-16404</v>
      </c>
      <c r="AD51" s="313">
        <v>-2032</v>
      </c>
      <c r="AE51" s="313">
        <v>-387</v>
      </c>
      <c r="AF51" s="313">
        <v>-192</v>
      </c>
      <c r="AG51" s="313">
        <v>0</v>
      </c>
      <c r="AH51" s="313">
        <v>-21</v>
      </c>
      <c r="AI51" s="314">
        <v>-50017</v>
      </c>
      <c r="AJ51" s="328" t="s">
        <v>1014</v>
      </c>
      <c r="AK51" s="329"/>
      <c r="AL51" s="329"/>
      <c r="AM51" s="329"/>
      <c r="AN51" s="329"/>
      <c r="AO51" s="330"/>
      <c r="AP51" s="330"/>
      <c r="AQ51" s="331" t="s">
        <v>14</v>
      </c>
      <c r="AR51" s="330"/>
      <c r="AS51" s="330"/>
    </row>
    <row r="52" spans="1:45" s="293" customFormat="1" ht="15" customHeight="1">
      <c r="A52" s="325"/>
      <c r="B52" s="309"/>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4"/>
      <c r="AJ52" s="328" t="s">
        <v>15</v>
      </c>
      <c r="AK52" s="329"/>
      <c r="AL52" s="329"/>
      <c r="AM52" s="329"/>
      <c r="AN52" s="329"/>
      <c r="AO52" s="330"/>
      <c r="AP52" s="330"/>
      <c r="AQ52" s="331" t="s">
        <v>1015</v>
      </c>
      <c r="AR52" s="330"/>
      <c r="AS52" s="330"/>
    </row>
    <row r="53" spans="1:45" s="293" customFormat="1" ht="15" customHeight="1">
      <c r="A53" s="342">
        <v>46</v>
      </c>
      <c r="B53" s="343" t="s">
        <v>1316</v>
      </c>
      <c r="C53" s="320">
        <v>185692</v>
      </c>
      <c r="D53" s="320">
        <v>10009</v>
      </c>
      <c r="E53" s="320">
        <v>106428</v>
      </c>
      <c r="F53" s="320">
        <v>59191</v>
      </c>
      <c r="G53" s="320">
        <v>44948</v>
      </c>
      <c r="H53" s="320">
        <v>45622</v>
      </c>
      <c r="I53" s="320">
        <v>2749</v>
      </c>
      <c r="J53" s="320">
        <v>45751</v>
      </c>
      <c r="K53" s="320">
        <v>10328</v>
      </c>
      <c r="L53" s="320">
        <v>12005</v>
      </c>
      <c r="M53" s="320">
        <v>40270</v>
      </c>
      <c r="N53" s="320">
        <v>112142</v>
      </c>
      <c r="O53" s="320">
        <v>350847</v>
      </c>
      <c r="P53" s="320">
        <v>33433</v>
      </c>
      <c r="Q53" s="320">
        <v>27213</v>
      </c>
      <c r="R53" s="320">
        <v>93014</v>
      </c>
      <c r="S53" s="320">
        <v>400067</v>
      </c>
      <c r="T53" s="320">
        <v>52891</v>
      </c>
      <c r="U53" s="320">
        <v>53246</v>
      </c>
      <c r="V53" s="320">
        <v>411949</v>
      </c>
      <c r="W53" s="320">
        <v>196920</v>
      </c>
      <c r="X53" s="320">
        <v>488207</v>
      </c>
      <c r="Y53" s="320">
        <v>137389</v>
      </c>
      <c r="Z53" s="320">
        <v>95528</v>
      </c>
      <c r="AA53" s="320">
        <v>288323</v>
      </c>
      <c r="AB53" s="320">
        <v>285035</v>
      </c>
      <c r="AC53" s="320">
        <v>221019</v>
      </c>
      <c r="AD53" s="320">
        <v>41939</v>
      </c>
      <c r="AE53" s="320">
        <v>172908</v>
      </c>
      <c r="AF53" s="320">
        <v>240794</v>
      </c>
      <c r="AG53" s="320">
        <v>0</v>
      </c>
      <c r="AH53" s="320">
        <v>12424</v>
      </c>
      <c r="AI53" s="321">
        <v>4278281</v>
      </c>
      <c r="AJ53" s="328" t="s">
        <v>16</v>
      </c>
      <c r="AK53" s="329"/>
      <c r="AL53" s="329"/>
      <c r="AM53" s="329"/>
      <c r="AN53" s="329"/>
      <c r="AO53" s="330"/>
      <c r="AP53" s="330"/>
      <c r="AQ53" s="331" t="s">
        <v>1016</v>
      </c>
      <c r="AR53" s="330"/>
      <c r="AS53" s="330"/>
    </row>
    <row r="54" spans="1:45" s="293" customFormat="1" ht="15" customHeight="1">
      <c r="A54" s="325"/>
      <c r="B54" s="309"/>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4"/>
      <c r="AJ54" s="328" t="s">
        <v>17</v>
      </c>
      <c r="AK54" s="329"/>
      <c r="AL54" s="329"/>
      <c r="AM54" s="329"/>
      <c r="AN54" s="329"/>
      <c r="AO54" s="330"/>
      <c r="AP54" s="330"/>
      <c r="AQ54" s="331" t="s">
        <v>18</v>
      </c>
      <c r="AR54" s="330"/>
      <c r="AS54" s="330"/>
    </row>
    <row r="55" spans="1:44" s="293" customFormat="1" ht="15" customHeight="1" thickBot="1">
      <c r="A55" s="344">
        <v>47</v>
      </c>
      <c r="B55" s="345" t="s">
        <v>1299</v>
      </c>
      <c r="C55" s="346">
        <v>315487</v>
      </c>
      <c r="D55" s="346">
        <v>21366</v>
      </c>
      <c r="E55" s="346">
        <v>352446</v>
      </c>
      <c r="F55" s="346">
        <v>134820</v>
      </c>
      <c r="G55" s="346">
        <v>109190</v>
      </c>
      <c r="H55" s="346">
        <v>131467</v>
      </c>
      <c r="I55" s="346">
        <v>7629</v>
      </c>
      <c r="J55" s="346">
        <v>105397</v>
      </c>
      <c r="K55" s="346">
        <v>21014</v>
      </c>
      <c r="L55" s="346">
        <v>36603</v>
      </c>
      <c r="M55" s="346">
        <v>79848</v>
      </c>
      <c r="N55" s="346">
        <v>269931</v>
      </c>
      <c r="O55" s="346">
        <v>1217562</v>
      </c>
      <c r="P55" s="346">
        <v>93160</v>
      </c>
      <c r="Q55" s="346">
        <v>57424</v>
      </c>
      <c r="R55" s="346">
        <v>214641</v>
      </c>
      <c r="S55" s="346">
        <v>843230</v>
      </c>
      <c r="T55" s="346">
        <v>104347</v>
      </c>
      <c r="U55" s="346">
        <v>79205</v>
      </c>
      <c r="V55" s="346">
        <v>578298</v>
      </c>
      <c r="W55" s="346">
        <v>289429</v>
      </c>
      <c r="X55" s="346">
        <v>548936</v>
      </c>
      <c r="Y55" s="346">
        <v>336830</v>
      </c>
      <c r="Z55" s="346">
        <v>157079</v>
      </c>
      <c r="AA55" s="346">
        <v>388008</v>
      </c>
      <c r="AB55" s="346">
        <v>349352</v>
      </c>
      <c r="AC55" s="346">
        <v>361767</v>
      </c>
      <c r="AD55" s="346">
        <v>55818</v>
      </c>
      <c r="AE55" s="346">
        <v>274323</v>
      </c>
      <c r="AF55" s="346">
        <v>431298</v>
      </c>
      <c r="AG55" s="346">
        <v>17907</v>
      </c>
      <c r="AH55" s="346">
        <v>39944</v>
      </c>
      <c r="AI55" s="347">
        <v>8023756</v>
      </c>
      <c r="AJ55" s="329"/>
      <c r="AK55" s="329"/>
      <c r="AL55" s="329"/>
      <c r="AM55" s="329"/>
      <c r="AN55" s="329"/>
      <c r="AO55" s="330"/>
      <c r="AP55" s="330"/>
      <c r="AQ55" s="331" t="s">
        <v>197</v>
      </c>
      <c r="AR55" s="330"/>
    </row>
    <row r="56" spans="1:40" s="293" customFormat="1" ht="15" customHeight="1">
      <c r="A56" s="293" t="s">
        <v>19</v>
      </c>
      <c r="AJ56" s="326"/>
      <c r="AK56" s="326"/>
      <c r="AL56" s="326"/>
      <c r="AM56" s="326"/>
      <c r="AN56" s="326"/>
    </row>
    <row r="57" spans="36:37" ht="12">
      <c r="AJ57" s="294"/>
      <c r="AK57" s="294"/>
    </row>
    <row r="58" spans="36:37" ht="12">
      <c r="AJ58" s="294"/>
      <c r="AK58" s="294"/>
    </row>
  </sheetData>
  <mergeCells count="1">
    <mergeCell ref="A3:B4"/>
  </mergeCells>
  <printOptions/>
  <pageMargins left="0.3937007874015748" right="0.15748031496062992" top="0.7874015748031497" bottom="0.1968503937007874" header="0.3937007874015748" footer="0.15748031496062992"/>
  <pageSetup horizontalDpi="600" verticalDpi="600" orientation="landscape" paperSize="8" scale="85" r:id="rId1"/>
  <headerFooter alignWithMargins="0">
    <oddHeader>&amp;R&amp;D&amp;T</oddHeader>
  </headerFooter>
  <colBreaks count="2" manualBreakCount="2">
    <brk id="21" max="65535" man="1"/>
    <brk id="35"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J360"/>
  <sheetViews>
    <sheetView workbookViewId="0" topLeftCell="A1">
      <selection activeCell="A1" sqref="A1"/>
    </sheetView>
  </sheetViews>
  <sheetFormatPr defaultColWidth="9.00390625" defaultRowHeight="13.5"/>
  <cols>
    <col min="1" max="1" width="3.125" style="349" customWidth="1"/>
    <col min="2" max="2" width="16.625" style="349" customWidth="1"/>
    <col min="3" max="3" width="7.125" style="349" customWidth="1"/>
    <col min="4" max="4" width="10.625" style="349" customWidth="1"/>
    <col min="5" max="5" width="6.25390625" style="349" customWidth="1"/>
    <col min="6" max="6" width="7.125" style="349" customWidth="1"/>
    <col min="7" max="7" width="11.125" style="349" bestFit="1" customWidth="1"/>
    <col min="8" max="8" width="6.25390625" style="349" customWidth="1"/>
    <col min="9" max="16384" width="9.00390625" style="349" customWidth="1"/>
  </cols>
  <sheetData>
    <row r="1" spans="1:8" ht="18" customHeight="1">
      <c r="A1" s="348" t="s">
        <v>51</v>
      </c>
      <c r="C1" s="348"/>
      <c r="G1" s="348"/>
      <c r="H1" s="348"/>
    </row>
    <row r="2" spans="1:5" s="351" customFormat="1" ht="15" customHeight="1" thickBot="1">
      <c r="A2" s="350" t="s">
        <v>141</v>
      </c>
      <c r="B2" s="349"/>
      <c r="E2" s="352"/>
    </row>
    <row r="3" spans="1:8" s="351" customFormat="1" ht="12.75" customHeight="1" thickTop="1">
      <c r="A3" s="1161" t="s">
        <v>142</v>
      </c>
      <c r="B3" s="1161"/>
      <c r="C3" s="1152" t="s">
        <v>198</v>
      </c>
      <c r="D3" s="1153"/>
      <c r="E3" s="1154"/>
      <c r="F3" s="1158"/>
      <c r="G3" s="1158"/>
      <c r="H3" s="1158"/>
    </row>
    <row r="4" spans="1:8" s="351" customFormat="1" ht="12.75" customHeight="1">
      <c r="A4" s="1162"/>
      <c r="B4" s="1162"/>
      <c r="C4" s="1155"/>
      <c r="D4" s="1155"/>
      <c r="E4" s="1156"/>
      <c r="F4" s="1159" t="s">
        <v>143</v>
      </c>
      <c r="G4" s="1160"/>
      <c r="H4" s="1160"/>
    </row>
    <row r="5" spans="1:8" s="351" customFormat="1" ht="15" customHeight="1">
      <c r="A5" s="1163"/>
      <c r="B5" s="1163"/>
      <c r="C5" s="354" t="s">
        <v>199</v>
      </c>
      <c r="D5" s="354" t="s">
        <v>200</v>
      </c>
      <c r="E5" s="354" t="s">
        <v>201</v>
      </c>
      <c r="F5" s="354" t="s">
        <v>202</v>
      </c>
      <c r="G5" s="354" t="s">
        <v>203</v>
      </c>
      <c r="H5" s="353" t="s">
        <v>204</v>
      </c>
    </row>
    <row r="6" spans="1:9" s="359" customFormat="1" ht="15" customHeight="1">
      <c r="A6" s="1164" t="s">
        <v>205</v>
      </c>
      <c r="B6" s="1164"/>
      <c r="C6" s="355">
        <v>27888</v>
      </c>
      <c r="D6" s="355">
        <v>5957428</v>
      </c>
      <c r="E6" s="355">
        <v>214</v>
      </c>
      <c r="F6" s="356">
        <v>97</v>
      </c>
      <c r="G6" s="356">
        <v>105</v>
      </c>
      <c r="H6" s="357">
        <v>109</v>
      </c>
      <c r="I6" s="358"/>
    </row>
    <row r="7" spans="1:9" s="351" customFormat="1" ht="7.5" customHeight="1">
      <c r="A7" s="360"/>
      <c r="B7" s="360"/>
      <c r="C7" s="361"/>
      <c r="D7" s="361"/>
      <c r="E7" s="361"/>
      <c r="F7" s="361"/>
      <c r="G7" s="361"/>
      <c r="H7" s="362"/>
      <c r="I7" s="363"/>
    </row>
    <row r="8" spans="1:9" s="351" customFormat="1" ht="15" customHeight="1">
      <c r="A8" s="1157" t="s">
        <v>206</v>
      </c>
      <c r="B8" s="1157"/>
      <c r="C8" s="361"/>
      <c r="D8" s="361"/>
      <c r="E8" s="361"/>
      <c r="F8" s="361"/>
      <c r="G8" s="361"/>
      <c r="H8" s="362"/>
      <c r="I8" s="363"/>
    </row>
    <row r="9" spans="1:9" s="351" customFormat="1" ht="15" customHeight="1">
      <c r="A9" s="360"/>
      <c r="B9" s="364" t="s">
        <v>207</v>
      </c>
      <c r="C9" s="361">
        <v>2016</v>
      </c>
      <c r="D9" s="361">
        <v>166500</v>
      </c>
      <c r="E9" s="361">
        <v>83</v>
      </c>
      <c r="F9" s="361">
        <v>103.33162480779087</v>
      </c>
      <c r="G9" s="361">
        <v>115.1954170904336</v>
      </c>
      <c r="H9" s="362">
        <v>112.16216216216218</v>
      </c>
      <c r="I9" s="363"/>
    </row>
    <row r="10" spans="1:9" s="351" customFormat="1" ht="15" customHeight="1">
      <c r="A10" s="360"/>
      <c r="B10" s="364" t="s">
        <v>208</v>
      </c>
      <c r="C10" s="361">
        <v>424</v>
      </c>
      <c r="D10" s="361">
        <v>48725</v>
      </c>
      <c r="E10" s="361">
        <v>115</v>
      </c>
      <c r="F10" s="361">
        <v>104.69135802469137</v>
      </c>
      <c r="G10" s="361">
        <v>100.74433991522795</v>
      </c>
      <c r="H10" s="362">
        <v>96.63865546218487</v>
      </c>
      <c r="I10" s="363"/>
    </row>
    <row r="11" spans="1:9" s="351" customFormat="1" ht="15" customHeight="1">
      <c r="A11" s="360"/>
      <c r="B11" s="364" t="s">
        <v>209</v>
      </c>
      <c r="C11" s="361">
        <v>1393</v>
      </c>
      <c r="D11" s="361">
        <v>202194</v>
      </c>
      <c r="E11" s="361">
        <v>145</v>
      </c>
      <c r="F11" s="361">
        <v>76.96132596685082</v>
      </c>
      <c r="G11" s="361">
        <v>94.37336930394075</v>
      </c>
      <c r="H11" s="362">
        <v>122.88135593220339</v>
      </c>
      <c r="I11" s="363"/>
    </row>
    <row r="12" spans="1:9" s="351" customFormat="1" ht="15" customHeight="1">
      <c r="A12" s="360"/>
      <c r="B12" s="364" t="s">
        <v>210</v>
      </c>
      <c r="C12" s="361">
        <v>481</v>
      </c>
      <c r="D12" s="361">
        <v>102449</v>
      </c>
      <c r="E12" s="361">
        <v>213</v>
      </c>
      <c r="F12" s="361">
        <v>79.11184210526315</v>
      </c>
      <c r="G12" s="361">
        <v>107.3495048986221</v>
      </c>
      <c r="H12" s="362">
        <v>135.66878980891718</v>
      </c>
      <c r="I12" s="363"/>
    </row>
    <row r="13" spans="1:9" s="351" customFormat="1" ht="15" customHeight="1">
      <c r="A13" s="360"/>
      <c r="B13" s="364" t="s">
        <v>211</v>
      </c>
      <c r="C13" s="361">
        <v>214</v>
      </c>
      <c r="D13" s="361">
        <v>51183</v>
      </c>
      <c r="E13" s="361">
        <v>239</v>
      </c>
      <c r="F13" s="361">
        <v>181.35593220338984</v>
      </c>
      <c r="G13" s="361">
        <v>141.43247948271573</v>
      </c>
      <c r="H13" s="362">
        <v>77.85016286644951</v>
      </c>
      <c r="I13" s="363"/>
    </row>
    <row r="14" spans="1:9" s="351" customFormat="1" ht="15" customHeight="1">
      <c r="A14" s="360"/>
      <c r="B14" s="364" t="s">
        <v>20</v>
      </c>
      <c r="C14" s="361">
        <v>110</v>
      </c>
      <c r="D14" s="361">
        <v>44509</v>
      </c>
      <c r="E14" s="361">
        <v>404</v>
      </c>
      <c r="F14" s="361">
        <v>126.4367816091954</v>
      </c>
      <c r="G14" s="361">
        <v>134.9411836041717</v>
      </c>
      <c r="H14" s="362">
        <v>106.59630606860158</v>
      </c>
      <c r="I14" s="363"/>
    </row>
    <row r="15" spans="1:9" s="351" customFormat="1" ht="7.5" customHeight="1">
      <c r="A15" s="360"/>
      <c r="B15" s="360"/>
      <c r="C15" s="361"/>
      <c r="D15" s="361"/>
      <c r="E15" s="361"/>
      <c r="F15" s="361"/>
      <c r="G15" s="361"/>
      <c r="H15" s="362"/>
      <c r="I15" s="363"/>
    </row>
    <row r="16" spans="1:9" s="351" customFormat="1" ht="15" customHeight="1">
      <c r="A16" s="1157" t="s">
        <v>21</v>
      </c>
      <c r="B16" s="1157"/>
      <c r="C16" s="361"/>
      <c r="D16" s="361"/>
      <c r="E16" s="361"/>
      <c r="F16" s="361"/>
      <c r="G16" s="361"/>
      <c r="H16" s="362"/>
      <c r="I16" s="363"/>
    </row>
    <row r="17" spans="1:9" s="351" customFormat="1" ht="15" customHeight="1">
      <c r="A17" s="360"/>
      <c r="B17" s="364" t="s">
        <v>22</v>
      </c>
      <c r="C17" s="361">
        <v>1345</v>
      </c>
      <c r="D17" s="361">
        <v>69287</v>
      </c>
      <c r="E17" s="361">
        <v>52</v>
      </c>
      <c r="F17" s="361">
        <v>78.24316463059918</v>
      </c>
      <c r="G17" s="361">
        <v>82.01586174242425</v>
      </c>
      <c r="H17" s="362">
        <v>106.12244897959184</v>
      </c>
      <c r="I17" s="363"/>
    </row>
    <row r="18" spans="1:9" s="351" customFormat="1" ht="15" customHeight="1">
      <c r="A18" s="360"/>
      <c r="B18" s="364" t="s">
        <v>23</v>
      </c>
      <c r="C18" s="361">
        <v>136</v>
      </c>
      <c r="D18" s="361">
        <v>39368</v>
      </c>
      <c r="E18" s="361">
        <v>290</v>
      </c>
      <c r="F18" s="361">
        <v>103.03030303030303</v>
      </c>
      <c r="G18" s="361">
        <v>108.72134769400719</v>
      </c>
      <c r="H18" s="362">
        <v>105.83941605839415</v>
      </c>
      <c r="I18" s="363"/>
    </row>
    <row r="19" spans="1:9" s="351" customFormat="1" ht="15" customHeight="1">
      <c r="A19" s="360"/>
      <c r="B19" s="364" t="s">
        <v>24</v>
      </c>
      <c r="C19" s="361">
        <v>325</v>
      </c>
      <c r="D19" s="361">
        <v>51745</v>
      </c>
      <c r="E19" s="361">
        <v>159</v>
      </c>
      <c r="F19" s="361">
        <v>70.96069868995633</v>
      </c>
      <c r="G19" s="361">
        <v>84.63085931111183</v>
      </c>
      <c r="H19" s="362">
        <v>119.54887218045114</v>
      </c>
      <c r="I19" s="363"/>
    </row>
    <row r="20" spans="1:9" s="351" customFormat="1" ht="15" customHeight="1">
      <c r="A20" s="360"/>
      <c r="B20" s="364" t="s">
        <v>212</v>
      </c>
      <c r="C20" s="361">
        <v>37</v>
      </c>
      <c r="D20" s="361">
        <v>13687</v>
      </c>
      <c r="E20" s="361">
        <v>374</v>
      </c>
      <c r="F20" s="361">
        <v>94.87179487179486</v>
      </c>
      <c r="G20" s="361">
        <v>99.94888272236015</v>
      </c>
      <c r="H20" s="362">
        <v>106.55270655270654</v>
      </c>
      <c r="I20" s="363"/>
    </row>
    <row r="21" spans="1:9" s="351" customFormat="1" ht="15" customHeight="1">
      <c r="A21" s="360"/>
      <c r="B21" s="364" t="s">
        <v>25</v>
      </c>
      <c r="C21" s="361">
        <v>2998</v>
      </c>
      <c r="D21" s="361">
        <v>260494</v>
      </c>
      <c r="E21" s="361">
        <v>87</v>
      </c>
      <c r="F21" s="361">
        <v>118.45120505728961</v>
      </c>
      <c r="G21" s="361">
        <v>113.19182219132249</v>
      </c>
      <c r="H21" s="362">
        <v>95.6043956043956</v>
      </c>
      <c r="I21" s="363"/>
    </row>
    <row r="22" spans="1:9" s="351" customFormat="1" ht="15" customHeight="1">
      <c r="A22" s="360"/>
      <c r="B22" s="364" t="s">
        <v>26</v>
      </c>
      <c r="C22" s="361">
        <v>422</v>
      </c>
      <c r="D22" s="361">
        <v>180605</v>
      </c>
      <c r="E22" s="361">
        <v>428</v>
      </c>
      <c r="F22" s="361">
        <v>113.44086021505377</v>
      </c>
      <c r="G22" s="361">
        <v>122.88144242218064</v>
      </c>
      <c r="H22" s="362">
        <v>108.35443037974683</v>
      </c>
      <c r="I22" s="363"/>
    </row>
    <row r="23" spans="1:9" s="351" customFormat="1" ht="15" customHeight="1">
      <c r="A23" s="360"/>
      <c r="B23" s="364" t="s">
        <v>27</v>
      </c>
      <c r="C23" s="361">
        <v>835</v>
      </c>
      <c r="D23" s="361">
        <v>208250</v>
      </c>
      <c r="E23" s="361">
        <v>250</v>
      </c>
      <c r="F23" s="361">
        <v>80.52073288331727</v>
      </c>
      <c r="G23" s="361">
        <v>82.66545992958055</v>
      </c>
      <c r="H23" s="362">
        <v>102.88065843621399</v>
      </c>
      <c r="I23" s="363"/>
    </row>
    <row r="24" spans="1:9" s="351" customFormat="1" ht="15" customHeight="1">
      <c r="A24" s="360"/>
      <c r="B24" s="364" t="s">
        <v>28</v>
      </c>
      <c r="C24" s="361">
        <v>54</v>
      </c>
      <c r="D24" s="361">
        <v>12965</v>
      </c>
      <c r="E24" s="361">
        <v>240</v>
      </c>
      <c r="F24" s="361">
        <v>108</v>
      </c>
      <c r="G24" s="361">
        <v>103.6868202175304</v>
      </c>
      <c r="H24" s="362">
        <v>96</v>
      </c>
      <c r="I24" s="363"/>
    </row>
    <row r="25" spans="1:9" s="351" customFormat="1" ht="15" customHeight="1">
      <c r="A25" s="360"/>
      <c r="B25" s="364" t="s">
        <v>29</v>
      </c>
      <c r="C25" s="361">
        <v>52</v>
      </c>
      <c r="D25" s="361">
        <v>29458</v>
      </c>
      <c r="E25" s="361">
        <v>563</v>
      </c>
      <c r="F25" s="361">
        <v>94.54545454545455</v>
      </c>
      <c r="G25" s="361">
        <v>88.34572936660268</v>
      </c>
      <c r="H25" s="362">
        <v>92.9042904290429</v>
      </c>
      <c r="I25" s="363"/>
    </row>
    <row r="26" spans="1:9" s="351" customFormat="1" ht="15" customHeight="1">
      <c r="A26" s="360"/>
      <c r="B26" s="364" t="s">
        <v>30</v>
      </c>
      <c r="C26" s="361">
        <v>52</v>
      </c>
      <c r="D26" s="361">
        <v>30738</v>
      </c>
      <c r="E26" s="361">
        <v>596</v>
      </c>
      <c r="F26" s="361">
        <v>118.18181818181819</v>
      </c>
      <c r="G26" s="361">
        <v>118.4873949579832</v>
      </c>
      <c r="H26" s="362">
        <v>101.01694915254238</v>
      </c>
      <c r="I26" s="363"/>
    </row>
    <row r="27" spans="1:9" s="351" customFormat="1" ht="15" customHeight="1">
      <c r="A27" s="360"/>
      <c r="B27" s="364" t="s">
        <v>31</v>
      </c>
      <c r="C27" s="361">
        <v>52</v>
      </c>
      <c r="D27" s="361">
        <v>17954</v>
      </c>
      <c r="E27" s="361">
        <v>348</v>
      </c>
      <c r="F27" s="361">
        <v>82.53968253968253</v>
      </c>
      <c r="G27" s="361">
        <v>82.35402045777717</v>
      </c>
      <c r="H27" s="362">
        <v>100.57803468208093</v>
      </c>
      <c r="I27" s="363"/>
    </row>
    <row r="28" spans="1:9" s="351" customFormat="1" ht="15" customHeight="1">
      <c r="A28" s="360"/>
      <c r="B28" s="364" t="s">
        <v>32</v>
      </c>
      <c r="C28" s="361">
        <v>214</v>
      </c>
      <c r="D28" s="361">
        <v>98560</v>
      </c>
      <c r="E28" s="361">
        <v>460</v>
      </c>
      <c r="F28" s="361">
        <v>112.04188481675392</v>
      </c>
      <c r="G28" s="361">
        <v>109.96195512713236</v>
      </c>
      <c r="H28" s="362">
        <v>98.08102345415777</v>
      </c>
      <c r="I28" s="363"/>
    </row>
    <row r="29" spans="1:9" s="351" customFormat="1" ht="7.5" customHeight="1">
      <c r="A29" s="360"/>
      <c r="B29" s="360"/>
      <c r="C29" s="361"/>
      <c r="D29" s="361"/>
      <c r="E29" s="361"/>
      <c r="F29" s="361"/>
      <c r="G29" s="361"/>
      <c r="H29" s="362"/>
      <c r="I29" s="363"/>
    </row>
    <row r="30" spans="1:9" s="351" customFormat="1" ht="15" customHeight="1">
      <c r="A30" s="1157" t="s">
        <v>33</v>
      </c>
      <c r="B30" s="1157"/>
      <c r="C30" s="361"/>
      <c r="D30" s="361"/>
      <c r="E30" s="361"/>
      <c r="F30" s="361"/>
      <c r="G30" s="361"/>
      <c r="H30" s="362"/>
      <c r="I30" s="363"/>
    </row>
    <row r="31" spans="1:9" s="351" customFormat="1" ht="15" customHeight="1">
      <c r="A31" s="360"/>
      <c r="B31" s="364" t="s">
        <v>34</v>
      </c>
      <c r="C31" s="361">
        <v>135</v>
      </c>
      <c r="D31" s="361">
        <v>35648</v>
      </c>
      <c r="E31" s="361">
        <v>263</v>
      </c>
      <c r="F31" s="361">
        <v>88.23529411764706</v>
      </c>
      <c r="G31" s="361">
        <v>103.75760398172133</v>
      </c>
      <c r="H31" s="362">
        <v>116.88888888888889</v>
      </c>
      <c r="I31" s="363"/>
    </row>
    <row r="32" spans="1:9" s="351" customFormat="1" ht="15" customHeight="1">
      <c r="A32" s="360"/>
      <c r="B32" s="364" t="s">
        <v>35</v>
      </c>
      <c r="C32" s="361">
        <v>132</v>
      </c>
      <c r="D32" s="361">
        <v>114849</v>
      </c>
      <c r="E32" s="361">
        <v>871</v>
      </c>
      <c r="F32" s="361">
        <v>91.66666666666666</v>
      </c>
      <c r="G32" s="361">
        <v>98.58537129711495</v>
      </c>
      <c r="H32" s="362">
        <v>107.66378244746602</v>
      </c>
      <c r="I32" s="363"/>
    </row>
    <row r="33" spans="1:9" s="351" customFormat="1" ht="15" customHeight="1">
      <c r="A33" s="360"/>
      <c r="B33" s="364" t="s">
        <v>63</v>
      </c>
      <c r="C33" s="361">
        <v>71</v>
      </c>
      <c r="D33" s="361">
        <v>9287</v>
      </c>
      <c r="E33" s="361">
        <v>132</v>
      </c>
      <c r="F33" s="361">
        <v>107.57575757575756</v>
      </c>
      <c r="G33" s="361">
        <v>109.18175405596048</v>
      </c>
      <c r="H33" s="362">
        <v>102.32558139534885</v>
      </c>
      <c r="I33" s="363"/>
    </row>
    <row r="34" spans="1:9" s="351" customFormat="1" ht="15" customHeight="1">
      <c r="A34" s="360"/>
      <c r="B34" s="364" t="s">
        <v>64</v>
      </c>
      <c r="C34" s="361">
        <v>291</v>
      </c>
      <c r="D34" s="361">
        <v>80123</v>
      </c>
      <c r="E34" s="361">
        <v>276</v>
      </c>
      <c r="F34" s="361">
        <v>146.23115577889448</v>
      </c>
      <c r="G34" s="361">
        <v>117.16458287636178</v>
      </c>
      <c r="H34" s="362">
        <v>80.23255813953489</v>
      </c>
      <c r="I34" s="363"/>
    </row>
    <row r="35" spans="1:9" s="351" customFormat="1" ht="15" customHeight="1">
      <c r="A35" s="360"/>
      <c r="B35" s="364" t="s">
        <v>65</v>
      </c>
      <c r="C35" s="361">
        <v>1020</v>
      </c>
      <c r="D35" s="361">
        <v>182331</v>
      </c>
      <c r="E35" s="361">
        <v>179</v>
      </c>
      <c r="F35" s="361">
        <v>101.79640718562875</v>
      </c>
      <c r="G35" s="361">
        <v>111.69984010586094</v>
      </c>
      <c r="H35" s="362">
        <v>109.81595092024541</v>
      </c>
      <c r="I35" s="363"/>
    </row>
    <row r="36" spans="1:9" s="351" customFormat="1" ht="15" customHeight="1">
      <c r="A36" s="360"/>
      <c r="B36" s="364" t="s">
        <v>66</v>
      </c>
      <c r="C36" s="361">
        <v>14</v>
      </c>
      <c r="D36" s="361">
        <v>12944</v>
      </c>
      <c r="E36" s="361">
        <v>895</v>
      </c>
      <c r="F36" s="361">
        <v>93.33333333333333</v>
      </c>
      <c r="G36" s="361">
        <v>92.68222826865244</v>
      </c>
      <c r="H36" s="362">
        <v>96.13319011815253</v>
      </c>
      <c r="I36" s="363"/>
    </row>
    <row r="37" spans="1:9" s="351" customFormat="1" ht="7.5" customHeight="1">
      <c r="A37" s="360"/>
      <c r="B37" s="360"/>
      <c r="C37" s="361"/>
      <c r="D37" s="361"/>
      <c r="E37" s="361"/>
      <c r="F37" s="361"/>
      <c r="G37" s="361"/>
      <c r="H37" s="362"/>
      <c r="I37" s="363"/>
    </row>
    <row r="38" spans="1:9" s="351" customFormat="1" ht="15" customHeight="1">
      <c r="A38" s="1157" t="s">
        <v>67</v>
      </c>
      <c r="B38" s="1157"/>
      <c r="C38" s="361"/>
      <c r="D38" s="361"/>
      <c r="E38" s="361"/>
      <c r="F38" s="361"/>
      <c r="G38" s="361"/>
      <c r="H38" s="362"/>
      <c r="I38" s="363"/>
    </row>
    <row r="39" spans="1:9" s="351" customFormat="1" ht="15" customHeight="1">
      <c r="A39" s="360"/>
      <c r="B39" s="364" t="s">
        <v>68</v>
      </c>
      <c r="C39" s="361">
        <v>3227</v>
      </c>
      <c r="D39" s="361">
        <v>624406</v>
      </c>
      <c r="E39" s="361">
        <v>193</v>
      </c>
      <c r="F39" s="361">
        <v>100.74929753356227</v>
      </c>
      <c r="G39" s="361">
        <v>115.11719016461748</v>
      </c>
      <c r="H39" s="362">
        <v>114.20118343195267</v>
      </c>
      <c r="I39" s="363"/>
    </row>
    <row r="40" spans="1:9" s="351" customFormat="1" ht="15" customHeight="1">
      <c r="A40" s="360"/>
      <c r="B40" s="364" t="s">
        <v>69</v>
      </c>
      <c r="C40" s="361">
        <v>423</v>
      </c>
      <c r="D40" s="361">
        <v>77895</v>
      </c>
      <c r="E40" s="361">
        <v>184</v>
      </c>
      <c r="F40" s="361">
        <v>92.96703296703296</v>
      </c>
      <c r="G40" s="361">
        <v>127.12362301101592</v>
      </c>
      <c r="H40" s="362">
        <v>136.2962962962963</v>
      </c>
      <c r="I40" s="363"/>
    </row>
    <row r="41" spans="1:9" s="351" customFormat="1" ht="15" customHeight="1">
      <c r="A41" s="360"/>
      <c r="B41" s="364" t="s">
        <v>70</v>
      </c>
      <c r="C41" s="361">
        <v>724</v>
      </c>
      <c r="D41" s="361">
        <v>244413</v>
      </c>
      <c r="E41" s="361">
        <v>338</v>
      </c>
      <c r="F41" s="361">
        <v>84.48074679113185</v>
      </c>
      <c r="G41" s="361">
        <v>102.16140978590715</v>
      </c>
      <c r="H41" s="362">
        <v>121.14695340501794</v>
      </c>
      <c r="I41" s="363"/>
    </row>
    <row r="42" spans="1:9" s="351" customFormat="1" ht="15" customHeight="1">
      <c r="A42" s="360"/>
      <c r="B42" s="364" t="s">
        <v>71</v>
      </c>
      <c r="C42" s="361">
        <v>1603</v>
      </c>
      <c r="D42" s="361">
        <v>423462</v>
      </c>
      <c r="E42" s="361">
        <v>264</v>
      </c>
      <c r="F42" s="361">
        <v>108.75169606512891</v>
      </c>
      <c r="G42" s="361">
        <v>122.23630238807952</v>
      </c>
      <c r="H42" s="362">
        <v>112.3404255319149</v>
      </c>
      <c r="I42" s="363"/>
    </row>
    <row r="43" spans="1:9" s="351" customFormat="1" ht="15" customHeight="1">
      <c r="A43" s="360"/>
      <c r="B43" s="364" t="s">
        <v>213</v>
      </c>
      <c r="C43" s="361">
        <v>125</v>
      </c>
      <c r="D43" s="361">
        <v>78054</v>
      </c>
      <c r="E43" s="361">
        <v>627</v>
      </c>
      <c r="F43" s="361">
        <v>89.92805755395683</v>
      </c>
      <c r="G43" s="361">
        <v>100.19511694179867</v>
      </c>
      <c r="H43" s="362">
        <v>111.96428571428572</v>
      </c>
      <c r="I43" s="363"/>
    </row>
    <row r="44" spans="1:9" s="351" customFormat="1" ht="15" customHeight="1">
      <c r="A44" s="360"/>
      <c r="B44" s="364" t="s">
        <v>72</v>
      </c>
      <c r="C44" s="361">
        <v>131</v>
      </c>
      <c r="D44" s="361">
        <v>70751</v>
      </c>
      <c r="E44" s="361">
        <v>541</v>
      </c>
      <c r="F44" s="361">
        <v>79.8780487804878</v>
      </c>
      <c r="G44" s="361">
        <v>103.16564596092155</v>
      </c>
      <c r="H44" s="362">
        <v>129.42583732057415</v>
      </c>
      <c r="I44" s="363"/>
    </row>
    <row r="45" spans="1:9" s="351" customFormat="1" ht="15" customHeight="1">
      <c r="A45" s="360"/>
      <c r="B45" s="364" t="s">
        <v>73</v>
      </c>
      <c r="C45" s="361">
        <v>58</v>
      </c>
      <c r="D45" s="361">
        <v>47744</v>
      </c>
      <c r="E45" s="361">
        <v>819</v>
      </c>
      <c r="F45" s="361">
        <v>84.05797101449275</v>
      </c>
      <c r="G45" s="361">
        <v>111.09714950552647</v>
      </c>
      <c r="H45" s="362">
        <v>131.46067415730337</v>
      </c>
      <c r="I45" s="363"/>
    </row>
    <row r="46" spans="1:9" s="351" customFormat="1" ht="15" customHeight="1">
      <c r="A46" s="360"/>
      <c r="B46" s="364" t="s">
        <v>214</v>
      </c>
      <c r="C46" s="361">
        <v>180</v>
      </c>
      <c r="D46" s="361">
        <v>35164</v>
      </c>
      <c r="E46" s="361">
        <v>196</v>
      </c>
      <c r="F46" s="361">
        <v>95.74468085106383</v>
      </c>
      <c r="G46" s="361">
        <v>107.13545792456279</v>
      </c>
      <c r="H46" s="362">
        <v>112</v>
      </c>
      <c r="I46" s="363"/>
    </row>
    <row r="47" spans="1:9" s="351" customFormat="1" ht="7.5" customHeight="1">
      <c r="A47" s="360"/>
      <c r="B47" s="360"/>
      <c r="C47" s="361"/>
      <c r="D47" s="361"/>
      <c r="E47" s="361"/>
      <c r="F47" s="361"/>
      <c r="G47" s="361"/>
      <c r="H47" s="362"/>
      <c r="I47" s="363"/>
    </row>
    <row r="48" spans="1:9" s="351" customFormat="1" ht="15" customHeight="1">
      <c r="A48" s="1157" t="s">
        <v>74</v>
      </c>
      <c r="B48" s="1157"/>
      <c r="C48" s="361"/>
      <c r="D48" s="361"/>
      <c r="E48" s="361"/>
      <c r="F48" s="361"/>
      <c r="G48" s="361"/>
      <c r="H48" s="362"/>
      <c r="I48" s="363"/>
    </row>
    <row r="49" spans="1:9" s="351" customFormat="1" ht="15" customHeight="1">
      <c r="A49" s="360"/>
      <c r="B49" s="364" t="s">
        <v>75</v>
      </c>
      <c r="C49" s="361">
        <v>113</v>
      </c>
      <c r="D49" s="361">
        <v>60610</v>
      </c>
      <c r="E49" s="361">
        <v>537</v>
      </c>
      <c r="F49" s="361">
        <v>97.41379310344827</v>
      </c>
      <c r="G49" s="361">
        <v>119.04621609412133</v>
      </c>
      <c r="H49" s="362">
        <v>122.32346241457859</v>
      </c>
      <c r="I49" s="363"/>
    </row>
    <row r="50" spans="1:9" s="351" customFormat="1" ht="15" customHeight="1">
      <c r="A50" s="360"/>
      <c r="B50" s="364" t="s">
        <v>76</v>
      </c>
      <c r="C50" s="361">
        <v>34</v>
      </c>
      <c r="D50" s="361">
        <v>28464</v>
      </c>
      <c r="E50" s="361">
        <v>848</v>
      </c>
      <c r="F50" s="361">
        <v>91.8918918918919</v>
      </c>
      <c r="G50" s="361">
        <v>119.38095038376045</v>
      </c>
      <c r="H50" s="362">
        <v>131.67701863354037</v>
      </c>
      <c r="I50" s="363"/>
    </row>
    <row r="51" spans="1:9" s="351" customFormat="1" ht="15" customHeight="1">
      <c r="A51" s="360"/>
      <c r="B51" s="364" t="s">
        <v>77</v>
      </c>
      <c r="C51" s="361">
        <v>1</v>
      </c>
      <c r="D51" s="361">
        <v>832</v>
      </c>
      <c r="E51" s="365" t="s">
        <v>78</v>
      </c>
      <c r="F51" s="365" t="s">
        <v>78</v>
      </c>
      <c r="G51" s="361">
        <v>147.51773049645388</v>
      </c>
      <c r="H51" s="366" t="s">
        <v>78</v>
      </c>
      <c r="I51" s="363"/>
    </row>
    <row r="52" spans="1:9" s="351" customFormat="1" ht="15" customHeight="1">
      <c r="A52" s="360"/>
      <c r="B52" s="364" t="s">
        <v>79</v>
      </c>
      <c r="C52" s="361">
        <v>1</v>
      </c>
      <c r="D52" s="361">
        <v>243</v>
      </c>
      <c r="E52" s="365" t="s">
        <v>78</v>
      </c>
      <c r="F52" s="361">
        <v>33.33333333333333</v>
      </c>
      <c r="G52" s="361">
        <v>21.297107800175286</v>
      </c>
      <c r="H52" s="366" t="s">
        <v>78</v>
      </c>
      <c r="I52" s="363"/>
    </row>
    <row r="53" spans="1:9" s="351" customFormat="1" ht="15" customHeight="1">
      <c r="A53" s="360"/>
      <c r="B53" s="364" t="s">
        <v>80</v>
      </c>
      <c r="C53" s="361">
        <v>75</v>
      </c>
      <c r="D53" s="361">
        <v>32714</v>
      </c>
      <c r="E53" s="361">
        <v>438</v>
      </c>
      <c r="F53" s="361">
        <v>75.75757575757575</v>
      </c>
      <c r="G53" s="361">
        <v>108.1204349406749</v>
      </c>
      <c r="H53" s="362">
        <v>143.13725490196077</v>
      </c>
      <c r="I53" s="363"/>
    </row>
    <row r="54" spans="1:9" s="351" customFormat="1" ht="7.5" customHeight="1">
      <c r="A54" s="360"/>
      <c r="B54" s="360"/>
      <c r="C54" s="361"/>
      <c r="D54" s="361"/>
      <c r="E54" s="361"/>
      <c r="F54" s="361"/>
      <c r="G54" s="361"/>
      <c r="H54" s="362"/>
      <c r="I54" s="363"/>
    </row>
    <row r="55" spans="1:9" s="351" customFormat="1" ht="15" customHeight="1">
      <c r="A55" s="1157" t="s">
        <v>81</v>
      </c>
      <c r="B55" s="1157"/>
      <c r="C55" s="361"/>
      <c r="D55" s="361"/>
      <c r="E55" s="361"/>
      <c r="F55" s="361"/>
      <c r="G55" s="361"/>
      <c r="H55" s="362"/>
      <c r="I55" s="363"/>
    </row>
    <row r="56" spans="1:9" s="351" customFormat="1" ht="15" customHeight="1">
      <c r="A56" s="360"/>
      <c r="B56" s="364" t="s">
        <v>82</v>
      </c>
      <c r="C56" s="361">
        <v>426</v>
      </c>
      <c r="D56" s="361">
        <v>70854</v>
      </c>
      <c r="E56" s="361">
        <v>166</v>
      </c>
      <c r="F56" s="361">
        <v>79.182156133829</v>
      </c>
      <c r="G56" s="361">
        <v>93.87495528439128</v>
      </c>
      <c r="H56" s="362">
        <v>118.57142857142857</v>
      </c>
      <c r="I56" s="363"/>
    </row>
    <row r="57" spans="1:9" s="351" customFormat="1" ht="15" customHeight="1">
      <c r="A57" s="360"/>
      <c r="B57" s="364" t="s">
        <v>83</v>
      </c>
      <c r="C57" s="361">
        <v>698</v>
      </c>
      <c r="D57" s="361">
        <v>81710</v>
      </c>
      <c r="E57" s="361">
        <v>117</v>
      </c>
      <c r="F57" s="361">
        <v>71.95876288659794</v>
      </c>
      <c r="G57" s="361">
        <v>77.67110266159696</v>
      </c>
      <c r="H57" s="362">
        <v>108.33333333333333</v>
      </c>
      <c r="I57" s="363"/>
    </row>
    <row r="58" spans="1:9" s="351" customFormat="1" ht="15" customHeight="1">
      <c r="A58" s="360"/>
      <c r="B58" s="364" t="s">
        <v>84</v>
      </c>
      <c r="C58" s="361">
        <v>240</v>
      </c>
      <c r="D58" s="361">
        <v>70139</v>
      </c>
      <c r="E58" s="361">
        <v>292</v>
      </c>
      <c r="F58" s="361">
        <v>87.91208791208791</v>
      </c>
      <c r="G58" s="361">
        <v>116.10494951167026</v>
      </c>
      <c r="H58" s="362">
        <v>132.12669683257917</v>
      </c>
      <c r="I58" s="363"/>
    </row>
    <row r="59" spans="1:9" s="351" customFormat="1" ht="15" customHeight="1">
      <c r="A59" s="360"/>
      <c r="B59" s="364" t="s">
        <v>85</v>
      </c>
      <c r="C59" s="361">
        <v>492</v>
      </c>
      <c r="D59" s="361">
        <v>83943</v>
      </c>
      <c r="E59" s="361">
        <v>170</v>
      </c>
      <c r="F59" s="361">
        <v>95.90643274853801</v>
      </c>
      <c r="G59" s="361">
        <v>95.5124193566739</v>
      </c>
      <c r="H59" s="362">
        <v>99.41520467836257</v>
      </c>
      <c r="I59" s="363"/>
    </row>
    <row r="60" spans="1:9" s="351" customFormat="1" ht="15" customHeight="1">
      <c r="A60" s="360"/>
      <c r="B60" s="364" t="s">
        <v>86</v>
      </c>
      <c r="C60" s="361">
        <v>3032</v>
      </c>
      <c r="D60" s="361">
        <v>229311</v>
      </c>
      <c r="E60" s="361">
        <v>76</v>
      </c>
      <c r="F60" s="361">
        <v>104.58778889272162</v>
      </c>
      <c r="G60" s="361">
        <v>97.42078833555668</v>
      </c>
      <c r="H60" s="362">
        <v>93.82716049382715</v>
      </c>
      <c r="I60" s="363"/>
    </row>
    <row r="61" spans="1:9" s="351" customFormat="1" ht="15" customHeight="1">
      <c r="A61" s="360"/>
      <c r="B61" s="364" t="s">
        <v>87</v>
      </c>
      <c r="C61" s="361">
        <v>55</v>
      </c>
      <c r="D61" s="361">
        <v>38863</v>
      </c>
      <c r="E61" s="361">
        <v>703</v>
      </c>
      <c r="F61" s="361">
        <v>105.76923076923077</v>
      </c>
      <c r="G61" s="361">
        <v>97.91141791796835</v>
      </c>
      <c r="H61" s="362">
        <v>92.13630406290957</v>
      </c>
      <c r="I61" s="363"/>
    </row>
    <row r="62" spans="1:9" s="351" customFormat="1" ht="15" customHeight="1">
      <c r="A62" s="360"/>
      <c r="B62" s="364" t="s">
        <v>88</v>
      </c>
      <c r="C62" s="361">
        <v>153</v>
      </c>
      <c r="D62" s="361">
        <v>56597</v>
      </c>
      <c r="E62" s="361">
        <v>369</v>
      </c>
      <c r="F62" s="361">
        <v>98.07692307692307</v>
      </c>
      <c r="G62" s="361">
        <v>88.88557338945252</v>
      </c>
      <c r="H62" s="362">
        <v>90.44117647058823</v>
      </c>
      <c r="I62" s="363"/>
    </row>
    <row r="63" spans="1:9" s="351" customFormat="1" ht="7.5" customHeight="1">
      <c r="A63" s="360"/>
      <c r="B63" s="360"/>
      <c r="C63" s="361"/>
      <c r="D63" s="361"/>
      <c r="E63" s="361"/>
      <c r="F63" s="361"/>
      <c r="G63" s="361"/>
      <c r="H63" s="362"/>
      <c r="I63" s="363"/>
    </row>
    <row r="64" spans="1:9" s="351" customFormat="1" ht="15" customHeight="1">
      <c r="A64" s="1157" t="s">
        <v>89</v>
      </c>
      <c r="B64" s="1157"/>
      <c r="C64" s="361">
        <v>217</v>
      </c>
      <c r="D64" s="361">
        <v>190026</v>
      </c>
      <c r="E64" s="361">
        <v>876</v>
      </c>
      <c r="F64" s="361">
        <v>120.55555555555554</v>
      </c>
      <c r="G64" s="361">
        <v>124.30236665489227</v>
      </c>
      <c r="H64" s="362">
        <v>103.18021201413427</v>
      </c>
      <c r="I64" s="363"/>
    </row>
    <row r="65" spans="1:9" s="351" customFormat="1" ht="15" customHeight="1">
      <c r="A65" s="1157" t="s">
        <v>90</v>
      </c>
      <c r="B65" s="1157"/>
      <c r="C65" s="361">
        <v>192</v>
      </c>
      <c r="D65" s="361">
        <v>96584</v>
      </c>
      <c r="E65" s="361">
        <v>502</v>
      </c>
      <c r="F65" s="361">
        <v>107.86516853932584</v>
      </c>
      <c r="G65" s="361">
        <v>106.85962117188883</v>
      </c>
      <c r="H65" s="362">
        <v>98.81889763779527</v>
      </c>
      <c r="I65" s="363"/>
    </row>
    <row r="66" spans="1:9" s="351" customFormat="1" ht="15" customHeight="1">
      <c r="A66" s="1157" t="s">
        <v>107</v>
      </c>
      <c r="B66" s="1157"/>
      <c r="C66" s="361">
        <v>433</v>
      </c>
      <c r="D66" s="361">
        <v>138174</v>
      </c>
      <c r="E66" s="361">
        <v>319</v>
      </c>
      <c r="F66" s="361">
        <v>97.30337078651685</v>
      </c>
      <c r="G66" s="361">
        <v>114.54174680018569</v>
      </c>
      <c r="H66" s="362">
        <v>117.71217712177122</v>
      </c>
      <c r="I66" s="363"/>
    </row>
    <row r="67" spans="1:9" s="351" customFormat="1" ht="15" customHeight="1">
      <c r="A67" s="1157" t="s">
        <v>108</v>
      </c>
      <c r="B67" s="1157"/>
      <c r="C67" s="361">
        <v>418</v>
      </c>
      <c r="D67" s="361">
        <v>153903</v>
      </c>
      <c r="E67" s="361">
        <v>369</v>
      </c>
      <c r="F67" s="361">
        <v>97.20930232558139</v>
      </c>
      <c r="G67" s="361">
        <v>106.73180948153902</v>
      </c>
      <c r="H67" s="362">
        <v>110.14925373134328</v>
      </c>
      <c r="I67" s="363"/>
    </row>
    <row r="68" spans="1:9" s="351" customFormat="1" ht="15" customHeight="1" thickBot="1">
      <c r="A68" s="1151" t="s">
        <v>109</v>
      </c>
      <c r="B68" s="1151"/>
      <c r="C68" s="367">
        <v>2014</v>
      </c>
      <c r="D68" s="367">
        <v>958720</v>
      </c>
      <c r="E68" s="367">
        <v>476</v>
      </c>
      <c r="F68" s="367">
        <v>93.24074074074075</v>
      </c>
      <c r="G68" s="367">
        <v>96.01756262493942</v>
      </c>
      <c r="H68" s="368">
        <v>103.03030303030303</v>
      </c>
      <c r="I68" s="363"/>
    </row>
    <row r="69" spans="1:9" s="351" customFormat="1" ht="15" customHeight="1">
      <c r="A69" s="369" t="s">
        <v>43</v>
      </c>
      <c r="B69" s="369"/>
      <c r="C69" s="369"/>
      <c r="D69" s="369"/>
      <c r="E69" s="369"/>
      <c r="F69" s="370"/>
      <c r="G69" s="370"/>
      <c r="H69" s="370"/>
      <c r="I69" s="363"/>
    </row>
    <row r="70" spans="1:9" s="351" customFormat="1" ht="15" customHeight="1">
      <c r="A70" s="369" t="s">
        <v>144</v>
      </c>
      <c r="B70" s="369"/>
      <c r="C70" s="369"/>
      <c r="D70" s="369"/>
      <c r="E70" s="369"/>
      <c r="F70" s="370"/>
      <c r="G70" s="370"/>
      <c r="H70" s="370"/>
      <c r="I70" s="363"/>
    </row>
    <row r="71" spans="1:9" s="351" customFormat="1" ht="11.25">
      <c r="A71" s="369"/>
      <c r="B71" s="369"/>
      <c r="C71" s="369"/>
      <c r="D71" s="369"/>
      <c r="E71" s="369"/>
      <c r="F71" s="370"/>
      <c r="G71" s="370"/>
      <c r="H71" s="370"/>
      <c r="I71" s="363"/>
    </row>
    <row r="72" spans="1:9" s="351" customFormat="1" ht="11.25">
      <c r="A72" s="369"/>
      <c r="B72" s="369"/>
      <c r="C72" s="369"/>
      <c r="D72" s="369"/>
      <c r="E72" s="369"/>
      <c r="F72" s="370"/>
      <c r="G72" s="370"/>
      <c r="H72" s="370"/>
      <c r="I72" s="363"/>
    </row>
    <row r="73" spans="1:9" s="351" customFormat="1" ht="11.25">
      <c r="A73" s="369"/>
      <c r="B73" s="369"/>
      <c r="C73" s="369"/>
      <c r="D73" s="369"/>
      <c r="E73" s="369"/>
      <c r="F73" s="360"/>
      <c r="G73" s="360"/>
      <c r="H73" s="360"/>
      <c r="I73" s="363"/>
    </row>
    <row r="74" spans="1:9" s="351" customFormat="1" ht="11.25">
      <c r="A74" s="369"/>
      <c r="B74" s="369"/>
      <c r="C74" s="369"/>
      <c r="D74" s="369"/>
      <c r="E74" s="369"/>
      <c r="F74" s="369"/>
      <c r="G74" s="369"/>
      <c r="H74" s="369"/>
      <c r="I74" s="363"/>
    </row>
    <row r="75" spans="1:9" s="351" customFormat="1" ht="11.25">
      <c r="A75" s="369"/>
      <c r="B75" s="369"/>
      <c r="C75" s="369"/>
      <c r="D75" s="369"/>
      <c r="E75" s="369"/>
      <c r="F75" s="369"/>
      <c r="G75" s="369"/>
      <c r="H75" s="369"/>
      <c r="I75" s="363"/>
    </row>
    <row r="76" spans="1:9" s="351" customFormat="1" ht="11.25">
      <c r="A76" s="369"/>
      <c r="B76" s="369"/>
      <c r="C76" s="369"/>
      <c r="D76" s="369"/>
      <c r="E76" s="369"/>
      <c r="F76" s="369"/>
      <c r="G76" s="369"/>
      <c r="H76" s="369"/>
      <c r="I76" s="363"/>
    </row>
    <row r="77" spans="1:9" s="351" customFormat="1" ht="11.25">
      <c r="A77" s="369"/>
      <c r="B77" s="369"/>
      <c r="C77" s="369"/>
      <c r="D77" s="369"/>
      <c r="E77" s="369"/>
      <c r="F77" s="369"/>
      <c r="G77" s="369"/>
      <c r="H77" s="369"/>
      <c r="I77" s="363"/>
    </row>
    <row r="78" spans="1:9" s="351" customFormat="1" ht="11.25">
      <c r="A78" s="369"/>
      <c r="B78" s="369"/>
      <c r="C78" s="369"/>
      <c r="D78" s="369"/>
      <c r="E78" s="369"/>
      <c r="F78" s="369"/>
      <c r="G78" s="369"/>
      <c r="H78" s="369"/>
      <c r="I78" s="363"/>
    </row>
    <row r="79" spans="1:9" s="351" customFormat="1" ht="11.25">
      <c r="A79" s="369"/>
      <c r="B79" s="369"/>
      <c r="C79" s="369"/>
      <c r="D79" s="369"/>
      <c r="E79" s="369"/>
      <c r="F79" s="369"/>
      <c r="G79" s="369"/>
      <c r="H79" s="369"/>
      <c r="I79" s="363"/>
    </row>
    <row r="80" spans="1:9" s="351" customFormat="1" ht="11.25">
      <c r="A80" s="369"/>
      <c r="B80" s="369"/>
      <c r="C80" s="369"/>
      <c r="D80" s="369"/>
      <c r="E80" s="369"/>
      <c r="F80" s="369"/>
      <c r="G80" s="369"/>
      <c r="H80" s="369"/>
      <c r="I80" s="363"/>
    </row>
    <row r="81" spans="1:9" s="351" customFormat="1" ht="11.25">
      <c r="A81" s="369"/>
      <c r="B81" s="369"/>
      <c r="C81" s="369"/>
      <c r="D81" s="369"/>
      <c r="E81" s="369"/>
      <c r="F81" s="369"/>
      <c r="G81" s="369"/>
      <c r="H81" s="369"/>
      <c r="I81" s="363"/>
    </row>
    <row r="82" spans="1:9" s="351" customFormat="1" ht="11.25">
      <c r="A82" s="369"/>
      <c r="B82" s="369"/>
      <c r="C82" s="369"/>
      <c r="D82" s="369"/>
      <c r="E82" s="369"/>
      <c r="F82" s="369"/>
      <c r="G82" s="369"/>
      <c r="H82" s="369"/>
      <c r="I82" s="363"/>
    </row>
    <row r="83" spans="1:9" s="351" customFormat="1" ht="11.25">
      <c r="A83" s="369"/>
      <c r="B83" s="369"/>
      <c r="C83" s="369"/>
      <c r="D83" s="369"/>
      <c r="E83" s="369"/>
      <c r="F83" s="369"/>
      <c r="G83" s="369"/>
      <c r="H83" s="369"/>
      <c r="I83" s="363"/>
    </row>
    <row r="84" s="351" customFormat="1" ht="11.25">
      <c r="I84" s="363"/>
    </row>
    <row r="85" s="351" customFormat="1" ht="11.25">
      <c r="I85" s="363"/>
    </row>
    <row r="86" s="351" customFormat="1" ht="11.25">
      <c r="I86" s="363"/>
    </row>
    <row r="87" s="351" customFormat="1" ht="11.25">
      <c r="I87" s="363"/>
    </row>
    <row r="88" s="351" customFormat="1" ht="11.25">
      <c r="I88" s="363"/>
    </row>
    <row r="89" s="351" customFormat="1" ht="11.25">
      <c r="I89" s="363"/>
    </row>
    <row r="90" s="351" customFormat="1" ht="11.25">
      <c r="I90" s="363"/>
    </row>
    <row r="91" s="351" customFormat="1" ht="11.25">
      <c r="I91" s="363"/>
    </row>
    <row r="92" s="351" customFormat="1" ht="11.25">
      <c r="I92" s="363"/>
    </row>
    <row r="93" s="351" customFormat="1" ht="11.25">
      <c r="I93" s="363"/>
    </row>
    <row r="94" s="351" customFormat="1" ht="11.25">
      <c r="I94" s="363"/>
    </row>
    <row r="95" s="351" customFormat="1" ht="11.25">
      <c r="I95" s="363"/>
    </row>
    <row r="96" s="351" customFormat="1" ht="11.25">
      <c r="I96" s="363"/>
    </row>
    <row r="97" s="351" customFormat="1" ht="11.25">
      <c r="I97" s="363"/>
    </row>
    <row r="98" s="351" customFormat="1" ht="11.25">
      <c r="I98" s="363"/>
    </row>
    <row r="99" s="351" customFormat="1" ht="11.25">
      <c r="I99" s="363"/>
    </row>
    <row r="100" s="351" customFormat="1" ht="11.25">
      <c r="I100" s="363"/>
    </row>
    <row r="101" s="351" customFormat="1" ht="11.25">
      <c r="I101" s="363"/>
    </row>
    <row r="102" s="351" customFormat="1" ht="11.25">
      <c r="I102" s="363"/>
    </row>
    <row r="103" s="351" customFormat="1" ht="11.25">
      <c r="I103" s="363"/>
    </row>
    <row r="104" s="351" customFormat="1" ht="11.25">
      <c r="I104" s="363"/>
    </row>
    <row r="105" s="351" customFormat="1" ht="11.25">
      <c r="I105" s="363"/>
    </row>
    <row r="106" spans="9:10" s="351" customFormat="1" ht="11.25">
      <c r="I106" s="363"/>
      <c r="J106" s="363"/>
    </row>
    <row r="107" s="351" customFormat="1" ht="11.25">
      <c r="I107" s="363"/>
    </row>
    <row r="108" s="351" customFormat="1" ht="11.25">
      <c r="I108" s="363"/>
    </row>
    <row r="109" s="351" customFormat="1" ht="11.25">
      <c r="I109" s="363"/>
    </row>
    <row r="110" s="351" customFormat="1" ht="11.25">
      <c r="I110" s="363"/>
    </row>
    <row r="111" s="351" customFormat="1" ht="11.25">
      <c r="I111" s="363"/>
    </row>
    <row r="112" s="351" customFormat="1" ht="11.25">
      <c r="I112" s="363"/>
    </row>
    <row r="113" s="351" customFormat="1" ht="11.25">
      <c r="I113" s="363"/>
    </row>
    <row r="114" s="351" customFormat="1" ht="11.25">
      <c r="I114" s="363"/>
    </row>
    <row r="115" s="351" customFormat="1" ht="11.25">
      <c r="I115" s="363"/>
    </row>
    <row r="116" s="351" customFormat="1" ht="11.25">
      <c r="I116" s="363"/>
    </row>
    <row r="117" s="351" customFormat="1" ht="11.25">
      <c r="I117" s="363"/>
    </row>
    <row r="118" s="351" customFormat="1" ht="11.25">
      <c r="I118" s="363"/>
    </row>
    <row r="119" s="351" customFormat="1" ht="11.25">
      <c r="I119" s="363"/>
    </row>
    <row r="120" s="351" customFormat="1" ht="11.25">
      <c r="I120" s="363"/>
    </row>
    <row r="121" s="351" customFormat="1" ht="11.25">
      <c r="I121" s="363"/>
    </row>
    <row r="122" s="351" customFormat="1" ht="11.25"/>
    <row r="123" s="351" customFormat="1" ht="11.25"/>
    <row r="124" s="351" customFormat="1" ht="11.25"/>
    <row r="125" s="351" customFormat="1" ht="11.25"/>
    <row r="126" s="351" customFormat="1" ht="11.25"/>
    <row r="127" s="351" customFormat="1" ht="11.25"/>
    <row r="128" s="351" customFormat="1" ht="11.25"/>
    <row r="129" s="351" customFormat="1" ht="11.25"/>
    <row r="130" s="351" customFormat="1" ht="11.25"/>
    <row r="131" s="351" customFormat="1" ht="11.25"/>
    <row r="132" s="351" customFormat="1" ht="11.25"/>
    <row r="133" s="351" customFormat="1" ht="11.25"/>
    <row r="134" s="351" customFormat="1" ht="11.25"/>
    <row r="135" s="351" customFormat="1" ht="11.25"/>
    <row r="136" s="351" customFormat="1" ht="11.25"/>
    <row r="137" s="351" customFormat="1" ht="11.25"/>
    <row r="138" s="351" customFormat="1" ht="11.25"/>
    <row r="139" s="351" customFormat="1" ht="11.25"/>
    <row r="140" s="351" customFormat="1" ht="11.25"/>
    <row r="141" s="351" customFormat="1" ht="11.25"/>
    <row r="142" s="351" customFormat="1" ht="11.25"/>
    <row r="143" s="351" customFormat="1" ht="11.25"/>
    <row r="144" s="351" customFormat="1" ht="11.25"/>
    <row r="145" s="351" customFormat="1" ht="11.25"/>
    <row r="146" s="351" customFormat="1" ht="11.25"/>
    <row r="147" s="351" customFormat="1" ht="11.25"/>
    <row r="148" s="351" customFormat="1" ht="11.25"/>
    <row r="149" s="351" customFormat="1" ht="11.25"/>
    <row r="150" s="351" customFormat="1" ht="11.25"/>
    <row r="151" s="351" customFormat="1" ht="11.25"/>
    <row r="152" s="351" customFormat="1" ht="11.25"/>
    <row r="153" s="351" customFormat="1" ht="11.25"/>
    <row r="154" s="351" customFormat="1" ht="11.25"/>
    <row r="155" s="351" customFormat="1" ht="11.25"/>
    <row r="156" s="351" customFormat="1" ht="11.25"/>
    <row r="157" s="351" customFormat="1" ht="11.25"/>
    <row r="158" s="351" customFormat="1" ht="11.25"/>
    <row r="159" s="351" customFormat="1" ht="11.25"/>
    <row r="160" s="351" customFormat="1" ht="11.25"/>
    <row r="161" s="351" customFormat="1" ht="11.25"/>
    <row r="162" s="351" customFormat="1" ht="11.25"/>
    <row r="163" s="351" customFormat="1" ht="11.25"/>
    <row r="164" s="351" customFormat="1" ht="11.25"/>
    <row r="165" s="351" customFormat="1" ht="11.25"/>
    <row r="166" s="351" customFormat="1" ht="11.25"/>
    <row r="167" s="351" customFormat="1" ht="11.25"/>
    <row r="168" s="351" customFormat="1" ht="11.25"/>
    <row r="169" s="351" customFormat="1" ht="11.25"/>
    <row r="170" s="351" customFormat="1" ht="11.25"/>
    <row r="171" s="351" customFormat="1" ht="11.25"/>
    <row r="172" s="351" customFormat="1" ht="11.25"/>
    <row r="173" s="351" customFormat="1" ht="11.25"/>
    <row r="174" s="351" customFormat="1" ht="11.25"/>
    <row r="175" s="351" customFormat="1" ht="11.25"/>
    <row r="176" s="351" customFormat="1" ht="11.25"/>
    <row r="177" s="351" customFormat="1" ht="11.25"/>
    <row r="178" s="351" customFormat="1" ht="11.25"/>
    <row r="179" s="351" customFormat="1" ht="11.25"/>
    <row r="180" s="351" customFormat="1" ht="11.25"/>
    <row r="181" s="351" customFormat="1" ht="11.25"/>
    <row r="182" s="351" customFormat="1" ht="11.25"/>
    <row r="183" s="351" customFormat="1" ht="11.25"/>
    <row r="184" s="351" customFormat="1" ht="11.25"/>
    <row r="185" s="351" customFormat="1" ht="11.25"/>
    <row r="186" s="351" customFormat="1" ht="11.25"/>
    <row r="187" s="351" customFormat="1" ht="11.25"/>
    <row r="188" s="351" customFormat="1" ht="11.25"/>
    <row r="189" s="351" customFormat="1" ht="11.25"/>
    <row r="190" s="351" customFormat="1" ht="11.25"/>
    <row r="191" s="351" customFormat="1" ht="11.25"/>
    <row r="192" s="351" customFormat="1" ht="11.25"/>
    <row r="193" s="351" customFormat="1" ht="11.25"/>
    <row r="194" s="351" customFormat="1" ht="11.25"/>
    <row r="195" s="351" customFormat="1" ht="11.25"/>
    <row r="196" s="351" customFormat="1" ht="11.25"/>
    <row r="197" s="351" customFormat="1" ht="11.25"/>
    <row r="198" s="351" customFormat="1" ht="11.25"/>
    <row r="199" s="351" customFormat="1" ht="11.25"/>
    <row r="200" s="351" customFormat="1" ht="11.25"/>
    <row r="201" s="351" customFormat="1" ht="11.25"/>
    <row r="202" s="351" customFormat="1" ht="11.25"/>
    <row r="203" s="351" customFormat="1" ht="11.25"/>
    <row r="204" s="351" customFormat="1" ht="11.25"/>
    <row r="205" s="351" customFormat="1" ht="11.25"/>
    <row r="206" s="351" customFormat="1" ht="11.25"/>
    <row r="207" s="351" customFormat="1" ht="11.25"/>
    <row r="208" s="351" customFormat="1" ht="11.25"/>
    <row r="209" s="351" customFormat="1" ht="11.25"/>
    <row r="210" s="351" customFormat="1" ht="11.25"/>
    <row r="211" s="351" customFormat="1" ht="11.25"/>
    <row r="212" s="351" customFormat="1" ht="11.25"/>
    <row r="213" s="351" customFormat="1" ht="11.25"/>
    <row r="214" s="351" customFormat="1" ht="11.25"/>
    <row r="215" s="351" customFormat="1" ht="11.25"/>
    <row r="216" s="351" customFormat="1" ht="11.25"/>
    <row r="217" s="351" customFormat="1" ht="11.25"/>
    <row r="218" s="351" customFormat="1" ht="11.25"/>
    <row r="219" s="351" customFormat="1" ht="11.25"/>
    <row r="220" s="351" customFormat="1" ht="11.25"/>
    <row r="221" s="351" customFormat="1" ht="11.25"/>
    <row r="222" s="351" customFormat="1" ht="11.25"/>
    <row r="223" s="351" customFormat="1" ht="11.25"/>
    <row r="224" s="351" customFormat="1" ht="11.25"/>
    <row r="225" s="351" customFormat="1" ht="11.25"/>
    <row r="226" s="351" customFormat="1" ht="11.25"/>
    <row r="227" s="351" customFormat="1" ht="11.25"/>
    <row r="228" s="351" customFormat="1" ht="11.25"/>
    <row r="229" s="351" customFormat="1" ht="11.25"/>
    <row r="230" s="351" customFormat="1" ht="11.25"/>
    <row r="231" s="351" customFormat="1" ht="11.25"/>
    <row r="232" s="351" customFormat="1" ht="11.25"/>
    <row r="233" s="351" customFormat="1" ht="11.25"/>
    <row r="234" s="351" customFormat="1" ht="11.25"/>
    <row r="235" s="351" customFormat="1" ht="11.25"/>
    <row r="236" s="351" customFormat="1" ht="11.25"/>
    <row r="237" s="351" customFormat="1" ht="11.25"/>
    <row r="238" s="351" customFormat="1" ht="11.25"/>
    <row r="239" s="351" customFormat="1" ht="11.25"/>
    <row r="240" s="351" customFormat="1" ht="11.25"/>
    <row r="241" s="351" customFormat="1" ht="11.25"/>
    <row r="242" s="351" customFormat="1" ht="11.25"/>
    <row r="243" s="351" customFormat="1" ht="11.25"/>
    <row r="244" s="351" customFormat="1" ht="11.25"/>
    <row r="245" s="351" customFormat="1" ht="11.25"/>
    <row r="246" s="351" customFormat="1" ht="11.25"/>
    <row r="247" s="351" customFormat="1" ht="11.25"/>
    <row r="248" s="351" customFormat="1" ht="11.25"/>
    <row r="249" s="351" customFormat="1" ht="11.25"/>
    <row r="250" s="351" customFormat="1" ht="11.25"/>
    <row r="251" s="351" customFormat="1" ht="11.25"/>
    <row r="252" s="351" customFormat="1" ht="11.25"/>
    <row r="253" s="351" customFormat="1" ht="11.25"/>
    <row r="254" s="351" customFormat="1" ht="11.25"/>
    <row r="255" s="351" customFormat="1" ht="11.25"/>
    <row r="256" s="351" customFormat="1" ht="11.25"/>
    <row r="257" s="351" customFormat="1" ht="11.25"/>
    <row r="258" s="351" customFormat="1" ht="11.25"/>
    <row r="259" s="351" customFormat="1" ht="11.25"/>
    <row r="260" s="351" customFormat="1" ht="11.25"/>
    <row r="261" s="351" customFormat="1" ht="11.25"/>
    <row r="262" s="351" customFormat="1" ht="11.25"/>
    <row r="263" s="351" customFormat="1" ht="11.25"/>
    <row r="264" s="351" customFormat="1" ht="11.25"/>
    <row r="265" s="351" customFormat="1" ht="11.25"/>
    <row r="266" s="351" customFormat="1" ht="11.25"/>
    <row r="267" s="351" customFormat="1" ht="11.25"/>
    <row r="268" s="351" customFormat="1" ht="11.25"/>
    <row r="269" s="351" customFormat="1" ht="11.25"/>
    <row r="270" s="351" customFormat="1" ht="11.25"/>
    <row r="271" s="351" customFormat="1" ht="11.25"/>
    <row r="272" s="351" customFormat="1" ht="11.25"/>
    <row r="273" s="351" customFormat="1" ht="11.25"/>
    <row r="274" s="351" customFormat="1" ht="11.25"/>
    <row r="275" s="351" customFormat="1" ht="11.25"/>
    <row r="276" s="351" customFormat="1" ht="11.25"/>
    <row r="277" s="351" customFormat="1" ht="11.25"/>
    <row r="278" s="351" customFormat="1" ht="11.25"/>
    <row r="279" s="351" customFormat="1" ht="11.25"/>
    <row r="280" s="351" customFormat="1" ht="11.25"/>
    <row r="281" s="351" customFormat="1" ht="11.25"/>
    <row r="282" s="351" customFormat="1" ht="11.25"/>
    <row r="283" s="351" customFormat="1" ht="11.25"/>
    <row r="284" s="351" customFormat="1" ht="11.25"/>
    <row r="285" s="351" customFormat="1" ht="11.25"/>
    <row r="286" s="351" customFormat="1" ht="11.25"/>
    <row r="287" s="351" customFormat="1" ht="11.25"/>
    <row r="288" s="351" customFormat="1" ht="11.25"/>
    <row r="289" s="351" customFormat="1" ht="11.25"/>
    <row r="290" s="351" customFormat="1" ht="11.25"/>
    <row r="291" s="351" customFormat="1" ht="11.25"/>
    <row r="292" s="351" customFormat="1" ht="11.25"/>
    <row r="293" s="351" customFormat="1" ht="11.25"/>
    <row r="294" s="351" customFormat="1" ht="11.25"/>
    <row r="295" s="351" customFormat="1" ht="11.25"/>
    <row r="296" s="351" customFormat="1" ht="11.25"/>
    <row r="297" s="351" customFormat="1" ht="11.25"/>
    <row r="298" s="351" customFormat="1" ht="11.25"/>
    <row r="299" s="351" customFormat="1" ht="11.25"/>
    <row r="300" s="351" customFormat="1" ht="11.25"/>
    <row r="301" s="351" customFormat="1" ht="11.25"/>
    <row r="302" s="351" customFormat="1" ht="11.25"/>
    <row r="303" s="351" customFormat="1" ht="11.25"/>
    <row r="304" s="351" customFormat="1" ht="11.25"/>
    <row r="305" s="351" customFormat="1" ht="11.25"/>
    <row r="306" s="351" customFormat="1" ht="11.25"/>
    <row r="307" s="351" customFormat="1" ht="11.25"/>
    <row r="308" s="351" customFormat="1" ht="11.25"/>
    <row r="309" s="351" customFormat="1" ht="11.25"/>
    <row r="310" s="351" customFormat="1" ht="11.25"/>
    <row r="311" s="351" customFormat="1" ht="11.25"/>
    <row r="312" s="351" customFormat="1" ht="11.25"/>
    <row r="313" s="351" customFormat="1" ht="11.25"/>
    <row r="314" s="351" customFormat="1" ht="11.25"/>
    <row r="315" s="351" customFormat="1" ht="11.25"/>
    <row r="316" s="351" customFormat="1" ht="11.25"/>
    <row r="317" s="351" customFormat="1" ht="11.25"/>
    <row r="318" s="351" customFormat="1" ht="11.25"/>
    <row r="319" s="351" customFormat="1" ht="11.25"/>
    <row r="320" s="351" customFormat="1" ht="11.25"/>
    <row r="321" s="351" customFormat="1" ht="11.25"/>
    <row r="322" s="351" customFormat="1" ht="11.25"/>
    <row r="323" s="351" customFormat="1" ht="11.25"/>
    <row r="324" s="351" customFormat="1" ht="11.25"/>
    <row r="325" s="351" customFormat="1" ht="11.25"/>
    <row r="326" s="351" customFormat="1" ht="11.25"/>
    <row r="327" s="351" customFormat="1" ht="11.25"/>
    <row r="328" s="351" customFormat="1" ht="11.25"/>
    <row r="329" s="351" customFormat="1" ht="11.25"/>
    <row r="330" s="351" customFormat="1" ht="11.25"/>
    <row r="331" s="351" customFormat="1" ht="11.25"/>
    <row r="332" s="351" customFormat="1" ht="11.25"/>
    <row r="333" s="351" customFormat="1" ht="11.25"/>
    <row r="334" s="351" customFormat="1" ht="11.25"/>
    <row r="335" s="351" customFormat="1" ht="11.25"/>
    <row r="336" s="351" customFormat="1" ht="11.25"/>
    <row r="337" s="351" customFormat="1" ht="11.25"/>
    <row r="338" s="351" customFormat="1" ht="11.25"/>
    <row r="339" s="351" customFormat="1" ht="11.25"/>
    <row r="340" s="351" customFormat="1" ht="11.25"/>
    <row r="341" s="351" customFormat="1" ht="11.25"/>
    <row r="342" s="351" customFormat="1" ht="11.25"/>
    <row r="343" s="351" customFormat="1" ht="11.25"/>
    <row r="344" s="351" customFormat="1" ht="11.25"/>
    <row r="345" s="351" customFormat="1" ht="11.25"/>
    <row r="346" s="351" customFormat="1" ht="11.25"/>
    <row r="347" s="351" customFormat="1" ht="11.25"/>
    <row r="348" s="351" customFormat="1" ht="11.25"/>
    <row r="349" s="351" customFormat="1" ht="11.25"/>
    <row r="350" s="351" customFormat="1" ht="11.25"/>
    <row r="351" s="351" customFormat="1" ht="11.25"/>
    <row r="352" s="351" customFormat="1" ht="11.25"/>
    <row r="353" s="351" customFormat="1" ht="11.25"/>
    <row r="354" s="351" customFormat="1" ht="11.25"/>
    <row r="355" s="351" customFormat="1" ht="11.25"/>
    <row r="356" spans="6:8" ht="12">
      <c r="F356" s="351"/>
      <c r="G356" s="351"/>
      <c r="H356" s="351"/>
    </row>
    <row r="357" spans="6:8" ht="12">
      <c r="F357" s="351"/>
      <c r="G357" s="351"/>
      <c r="H357" s="351"/>
    </row>
    <row r="358" spans="6:8" ht="12">
      <c r="F358" s="351"/>
      <c r="G358" s="351"/>
      <c r="H358" s="351"/>
    </row>
    <row r="359" spans="6:8" ht="12">
      <c r="F359" s="351"/>
      <c r="G359" s="351"/>
      <c r="H359" s="351"/>
    </row>
    <row r="360" spans="6:8" ht="12">
      <c r="F360" s="351"/>
      <c r="G360" s="351"/>
      <c r="H360" s="351"/>
    </row>
  </sheetData>
  <mergeCells count="16">
    <mergeCell ref="F3:H3"/>
    <mergeCell ref="F4:H4"/>
    <mergeCell ref="A48:B48"/>
    <mergeCell ref="A55:B55"/>
    <mergeCell ref="A3:B5"/>
    <mergeCell ref="A6:B6"/>
    <mergeCell ref="A8:B8"/>
    <mergeCell ref="A16:B16"/>
    <mergeCell ref="A68:B68"/>
    <mergeCell ref="C3:E4"/>
    <mergeCell ref="A64:B64"/>
    <mergeCell ref="A65:B65"/>
    <mergeCell ref="A66:B66"/>
    <mergeCell ref="A67:B67"/>
    <mergeCell ref="A30:B30"/>
    <mergeCell ref="A38:B38"/>
  </mergeCells>
  <printOptions/>
  <pageMargins left="0.8661417322834646" right="0.11811023622047245" top="0.4724409448818898" bottom="0.1968503937007874" header="0.2362204724409449" footer="0"/>
  <pageSetup fitToHeight="1" fitToWidth="1" horizontalDpi="400" verticalDpi="400" orientation="portrait" paperSize="9" scale="86" r:id="rId1"/>
  <headerFooter alignWithMargins="0">
    <oddHeader>&amp;R&amp;D&amp;T</oddHeader>
  </headerFooter>
</worksheet>
</file>

<file path=xl/worksheets/sheet2.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00390625" defaultRowHeight="13.5"/>
  <cols>
    <col min="1" max="1" width="15.625" style="2" customWidth="1"/>
    <col min="2" max="2" width="10.625" style="2" customWidth="1"/>
    <col min="3" max="3" width="12.625" style="2" customWidth="1"/>
    <col min="4" max="7" width="13.125" style="2" customWidth="1"/>
    <col min="8" max="8" width="4.00390625" style="2" customWidth="1"/>
    <col min="9" max="16384" width="9.00390625" style="2" customWidth="1"/>
  </cols>
  <sheetData>
    <row r="1" ht="18" customHeight="1">
      <c r="A1" s="1" t="s">
        <v>49</v>
      </c>
    </row>
    <row r="2" spans="1:8" ht="3.75" customHeight="1">
      <c r="A2" s="1"/>
      <c r="B2" s="1"/>
      <c r="H2" s="3"/>
    </row>
    <row r="3" spans="1:8" ht="12" customHeight="1">
      <c r="A3" s="3"/>
      <c r="B3" s="3"/>
      <c r="D3" s="1049" t="s">
        <v>1098</v>
      </c>
      <c r="E3" s="1050"/>
      <c r="F3" s="1050"/>
      <c r="G3" s="1051"/>
      <c r="H3" s="4"/>
    </row>
    <row r="4" ht="3" customHeight="1">
      <c r="H4" s="3"/>
    </row>
    <row r="5" spans="1:8" ht="15" customHeight="1" thickBot="1">
      <c r="A5" s="2" t="s">
        <v>1017</v>
      </c>
      <c r="G5" s="5" t="s">
        <v>1099</v>
      </c>
      <c r="H5" s="3"/>
    </row>
    <row r="6" spans="1:8" s="7" customFormat="1" ht="15" customHeight="1" thickTop="1">
      <c r="A6" s="1052" t="s">
        <v>846</v>
      </c>
      <c r="B6" s="1053"/>
      <c r="C6" s="1053" t="s">
        <v>1100</v>
      </c>
      <c r="D6" s="1053"/>
      <c r="E6" s="1053"/>
      <c r="F6" s="1053" t="s">
        <v>1101</v>
      </c>
      <c r="G6" s="1043"/>
      <c r="H6" s="6"/>
    </row>
    <row r="7" spans="1:8" s="7" customFormat="1" ht="15" customHeight="1">
      <c r="A7" s="1054"/>
      <c r="B7" s="1055"/>
      <c r="C7" s="8" t="s">
        <v>146</v>
      </c>
      <c r="D7" s="8" t="s">
        <v>147</v>
      </c>
      <c r="E7" s="8" t="s">
        <v>148</v>
      </c>
      <c r="F7" s="8" t="s">
        <v>147</v>
      </c>
      <c r="G7" s="9" t="s">
        <v>148</v>
      </c>
      <c r="H7" s="6"/>
    </row>
    <row r="8" spans="1:8" ht="21" customHeight="1">
      <c r="A8" s="10" t="s">
        <v>149</v>
      </c>
      <c r="B8" s="11" t="s">
        <v>150</v>
      </c>
      <c r="C8" s="1021">
        <f>4043776*0.01</f>
        <v>40437.76</v>
      </c>
      <c r="D8" s="1021">
        <f>4109612*0.01</f>
        <v>41096.12</v>
      </c>
      <c r="E8" s="1021">
        <f>4115192*0.01</f>
        <v>41151.92</v>
      </c>
      <c r="F8" s="732">
        <f aca="true" t="shared" si="0" ref="F8:G15">(D8/C8-1)*1*100</f>
        <v>1.6280822676627116</v>
      </c>
      <c r="G8" s="733">
        <f t="shared" si="0"/>
        <v>0.1357792414466319</v>
      </c>
      <c r="H8" s="3"/>
    </row>
    <row r="9" spans="1:8" ht="15" customHeight="1">
      <c r="A9" s="1056" t="s">
        <v>1102</v>
      </c>
      <c r="B9" s="13" t="s">
        <v>151</v>
      </c>
      <c r="C9" s="1057">
        <f>4379815*0.01</f>
        <v>43798.15</v>
      </c>
      <c r="D9" s="1057">
        <f>4554007*0.01</f>
        <v>45540.07</v>
      </c>
      <c r="E9" s="1057">
        <f>4669338*0.01</f>
        <v>46693.38</v>
      </c>
      <c r="F9" s="1059">
        <f t="shared" si="0"/>
        <v>3.9771542861970266</v>
      </c>
      <c r="G9" s="1060">
        <f t="shared" si="0"/>
        <v>2.53251696802399</v>
      </c>
      <c r="H9" s="3"/>
    </row>
    <row r="10" spans="1:8" ht="21" customHeight="1">
      <c r="A10" s="1056"/>
      <c r="B10" s="14" t="s">
        <v>1104</v>
      </c>
      <c r="C10" s="1058"/>
      <c r="D10" s="1058"/>
      <c r="E10" s="1058"/>
      <c r="F10" s="1058" t="e">
        <f t="shared" si="0"/>
        <v>#DIV/0!</v>
      </c>
      <c r="G10" s="1061" t="e">
        <f t="shared" si="0"/>
        <v>#DIV/0!</v>
      </c>
      <c r="H10" s="3"/>
    </row>
    <row r="11" spans="1:8" ht="21" customHeight="1">
      <c r="A11" s="15" t="s">
        <v>152</v>
      </c>
      <c r="B11" s="16"/>
      <c r="C11" s="721">
        <f>2943404*0.01</f>
        <v>29434.04</v>
      </c>
      <c r="D11" s="721">
        <f>2959607*0.01</f>
        <v>29596.07</v>
      </c>
      <c r="E11" s="721">
        <f>2951319*0.01</f>
        <v>29513.190000000002</v>
      </c>
      <c r="F11" s="722">
        <f t="shared" si="0"/>
        <v>0.5504850846163034</v>
      </c>
      <c r="G11" s="1022">
        <f t="shared" si="0"/>
        <v>-0.2800371806121471</v>
      </c>
      <c r="H11" s="3"/>
    </row>
    <row r="12" spans="1:8" ht="21" customHeight="1">
      <c r="A12" s="12" t="s">
        <v>153</v>
      </c>
      <c r="B12" s="17" t="s">
        <v>154</v>
      </c>
      <c r="C12" s="1020">
        <f>493748*0.001</f>
        <v>493.748</v>
      </c>
      <c r="D12" s="1020">
        <f>498280*0.001</f>
        <v>498.28000000000003</v>
      </c>
      <c r="E12" s="1020">
        <f>503367*0.001</f>
        <v>503.367</v>
      </c>
      <c r="F12" s="732">
        <f t="shared" si="0"/>
        <v>0.9178771357048587</v>
      </c>
      <c r="G12" s="733">
        <f t="shared" si="0"/>
        <v>1.0209119370635067</v>
      </c>
      <c r="H12" s="3"/>
    </row>
    <row r="13" spans="1:8" ht="15" customHeight="1">
      <c r="A13" s="1056" t="s">
        <v>1105</v>
      </c>
      <c r="B13" s="13" t="s">
        <v>1103</v>
      </c>
      <c r="C13" s="1044">
        <f>517699*0.001</f>
        <v>517.699</v>
      </c>
      <c r="D13" s="1044">
        <f>527856*0.001</f>
        <v>527.856</v>
      </c>
      <c r="E13" s="1044">
        <f>540442*0.001</f>
        <v>540.442</v>
      </c>
      <c r="F13" s="1059">
        <f t="shared" si="0"/>
        <v>1.9619508633395233</v>
      </c>
      <c r="G13" s="1060">
        <f t="shared" si="0"/>
        <v>2.3843624018671683</v>
      </c>
      <c r="H13" s="3"/>
    </row>
    <row r="14" spans="1:8" ht="21" customHeight="1">
      <c r="A14" s="1056"/>
      <c r="B14" s="14" t="s">
        <v>1104</v>
      </c>
      <c r="C14" s="1058"/>
      <c r="D14" s="1058"/>
      <c r="E14" s="1058"/>
      <c r="F14" s="1058" t="e">
        <f t="shared" si="0"/>
        <v>#DIV/0!</v>
      </c>
      <c r="G14" s="1061" t="e">
        <f t="shared" si="0"/>
        <v>#DIV/0!</v>
      </c>
      <c r="H14" s="3"/>
    </row>
    <row r="15" spans="1:8" ht="21" customHeight="1" thickBot="1">
      <c r="A15" s="18" t="s">
        <v>155</v>
      </c>
      <c r="B15" s="19"/>
      <c r="C15" s="1023">
        <f>358079.2*0.001</f>
        <v>358.0792</v>
      </c>
      <c r="D15" s="1024">
        <f>362900.9*0.001</f>
        <v>362.90090000000004</v>
      </c>
      <c r="E15" s="1024">
        <f>367630.3*0.001</f>
        <v>367.6303</v>
      </c>
      <c r="F15" s="1025">
        <f t="shared" si="0"/>
        <v>1.34654568039696</v>
      </c>
      <c r="G15" s="1026">
        <f t="shared" si="0"/>
        <v>1.303220796641713</v>
      </c>
      <c r="H15" s="3"/>
    </row>
    <row r="16" spans="1:8" ht="15" customHeight="1">
      <c r="A16" s="20" t="s">
        <v>1106</v>
      </c>
      <c r="B16" s="21"/>
      <c r="C16" s="22"/>
      <c r="D16" s="23"/>
      <c r="E16" s="23"/>
      <c r="F16" s="24"/>
      <c r="G16" s="24"/>
      <c r="H16" s="3"/>
    </row>
    <row r="17" spans="1:8" ht="15" customHeight="1">
      <c r="A17" s="25" t="s">
        <v>156</v>
      </c>
      <c r="B17" s="25"/>
      <c r="C17" s="25"/>
      <c r="D17" s="25"/>
      <c r="E17" s="25"/>
      <c r="F17" s="25"/>
      <c r="G17" s="25"/>
      <c r="H17" s="3"/>
    </row>
    <row r="18" spans="1:8" ht="12">
      <c r="A18" s="26"/>
      <c r="B18" s="26"/>
      <c r="C18" s="26"/>
      <c r="D18" s="26"/>
      <c r="E18" s="26"/>
      <c r="F18" s="26"/>
      <c r="G18" s="26"/>
      <c r="H18" s="3"/>
    </row>
    <row r="19" spans="1:8" ht="12">
      <c r="A19" s="27"/>
      <c r="B19" s="27"/>
      <c r="C19" s="27"/>
      <c r="D19" s="27"/>
      <c r="E19" s="27"/>
      <c r="F19" s="27"/>
      <c r="G19" s="27"/>
      <c r="H19" s="3"/>
    </row>
    <row r="20" ht="12">
      <c r="H20" s="3"/>
    </row>
    <row r="21" ht="12">
      <c r="H21" s="3"/>
    </row>
    <row r="28" ht="11.25" customHeight="1"/>
  </sheetData>
  <mergeCells count="16">
    <mergeCell ref="F13:F14"/>
    <mergeCell ref="G13:G14"/>
    <mergeCell ref="A13:A14"/>
    <mergeCell ref="C13:C14"/>
    <mergeCell ref="D13:D14"/>
    <mergeCell ref="E13:E14"/>
    <mergeCell ref="D3:G3"/>
    <mergeCell ref="A6:B7"/>
    <mergeCell ref="A9:A10"/>
    <mergeCell ref="C9:C10"/>
    <mergeCell ref="D9:D10"/>
    <mergeCell ref="E9:E10"/>
    <mergeCell ref="F9:F10"/>
    <mergeCell ref="G9:G10"/>
    <mergeCell ref="C6:E6"/>
    <mergeCell ref="F6:G6"/>
  </mergeCells>
  <printOptions/>
  <pageMargins left="0.7480314960629921" right="0.15748031496062992" top="0.984251968503937" bottom="0.984251968503937" header="0.5118110236220472" footer="0.5118110236220472"/>
  <pageSetup horizontalDpi="600" verticalDpi="600" orientation="portrait" paperSize="9" scale="95" r:id="rId1"/>
  <headerFooter alignWithMargins="0">
    <oddHeader>&amp;R&amp;D&amp;T</oddHeader>
  </headerFooter>
</worksheet>
</file>

<file path=xl/worksheets/sheet20.xml><?xml version="1.0" encoding="utf-8"?>
<worksheet xmlns="http://schemas.openxmlformats.org/spreadsheetml/2006/main" xmlns:r="http://schemas.openxmlformats.org/officeDocument/2006/relationships">
  <dimension ref="A1:I76"/>
  <sheetViews>
    <sheetView zoomScaleSheetLayoutView="100" workbookViewId="0" topLeftCell="A1">
      <selection activeCell="A1" sqref="A1"/>
    </sheetView>
  </sheetViews>
  <sheetFormatPr defaultColWidth="9.00390625" defaultRowHeight="12.75" customHeight="1"/>
  <cols>
    <col min="1" max="1" width="3.125" style="351" customWidth="1"/>
    <col min="2" max="2" width="16.625" style="351" customWidth="1"/>
    <col min="3" max="3" width="7.125" style="351" customWidth="1"/>
    <col min="4" max="4" width="9.75390625" style="351" customWidth="1"/>
    <col min="5" max="5" width="6.25390625" style="351" customWidth="1"/>
    <col min="6" max="6" width="7.125" style="351" customWidth="1"/>
    <col min="7" max="7" width="9.75390625" style="351" bestFit="1" customWidth="1"/>
    <col min="8" max="8" width="6.25390625" style="351" customWidth="1"/>
    <col min="9" max="16384" width="9.00390625" style="351" customWidth="1"/>
  </cols>
  <sheetData>
    <row r="1" ht="18" customHeight="1">
      <c r="A1" s="352"/>
    </row>
    <row r="2" spans="1:8" ht="15" customHeight="1" thickBot="1">
      <c r="A2" s="352" t="s">
        <v>145</v>
      </c>
      <c r="B2" s="371"/>
      <c r="C2" s="371"/>
      <c r="D2" s="371"/>
      <c r="E2" s="371"/>
      <c r="F2" s="371"/>
      <c r="G2" s="371"/>
      <c r="H2" s="372" t="s">
        <v>158</v>
      </c>
    </row>
    <row r="3" spans="1:9" ht="12.75" customHeight="1" thickTop="1">
      <c r="A3" s="1161" t="s">
        <v>142</v>
      </c>
      <c r="B3" s="1166"/>
      <c r="C3" s="1152" t="s">
        <v>198</v>
      </c>
      <c r="D3" s="1153"/>
      <c r="E3" s="1154"/>
      <c r="F3" s="1158"/>
      <c r="G3" s="1158"/>
      <c r="H3" s="1158"/>
      <c r="I3" s="363"/>
    </row>
    <row r="4" spans="1:9" ht="12.75" customHeight="1">
      <c r="A4" s="1162"/>
      <c r="B4" s="1167"/>
      <c r="C4" s="1155"/>
      <c r="D4" s="1155"/>
      <c r="E4" s="1156"/>
      <c r="F4" s="1159" t="s">
        <v>143</v>
      </c>
      <c r="G4" s="1160"/>
      <c r="H4" s="1160"/>
      <c r="I4" s="363"/>
    </row>
    <row r="5" spans="1:9" ht="15" customHeight="1">
      <c r="A5" s="1163"/>
      <c r="B5" s="1168"/>
      <c r="C5" s="354" t="s">
        <v>199</v>
      </c>
      <c r="D5" s="354" t="s">
        <v>200</v>
      </c>
      <c r="E5" s="354" t="s">
        <v>201</v>
      </c>
      <c r="F5" s="354" t="s">
        <v>202</v>
      </c>
      <c r="G5" s="354" t="s">
        <v>203</v>
      </c>
      <c r="H5" s="353" t="s">
        <v>204</v>
      </c>
      <c r="I5" s="363"/>
    </row>
    <row r="6" spans="1:9" s="359" customFormat="1" ht="15" customHeight="1">
      <c r="A6" s="1164" t="s">
        <v>110</v>
      </c>
      <c r="B6" s="1164"/>
      <c r="C6" s="355">
        <v>13844</v>
      </c>
      <c r="D6" s="355">
        <v>3364353</v>
      </c>
      <c r="E6" s="373">
        <v>243</v>
      </c>
      <c r="F6" s="355">
        <v>89.33341937149125</v>
      </c>
      <c r="G6" s="355">
        <v>96.3752223644973</v>
      </c>
      <c r="H6" s="374">
        <v>108</v>
      </c>
      <c r="I6" s="358"/>
    </row>
    <row r="7" spans="1:9" ht="15" customHeight="1">
      <c r="A7" s="1165" t="s">
        <v>111</v>
      </c>
      <c r="B7" s="1165"/>
      <c r="C7" s="361">
        <v>10056</v>
      </c>
      <c r="D7" s="361">
        <v>2779114</v>
      </c>
      <c r="E7" s="376">
        <v>276</v>
      </c>
      <c r="F7" s="361">
        <v>91.66818596171376</v>
      </c>
      <c r="G7" s="361">
        <v>97.92750349726738</v>
      </c>
      <c r="H7" s="377">
        <v>106.56370656370657</v>
      </c>
      <c r="I7" s="363"/>
    </row>
    <row r="8" spans="1:9" ht="15" customHeight="1">
      <c r="A8" s="1165" t="s">
        <v>112</v>
      </c>
      <c r="B8" s="1165"/>
      <c r="C8" s="361"/>
      <c r="D8" s="361"/>
      <c r="E8" s="376"/>
      <c r="F8" s="361"/>
      <c r="G8" s="361"/>
      <c r="H8" s="377"/>
      <c r="I8" s="363"/>
    </row>
    <row r="9" spans="1:9" ht="15" customHeight="1">
      <c r="A9" s="378"/>
      <c r="B9" s="375" t="s">
        <v>113</v>
      </c>
      <c r="C9" s="361">
        <v>2058</v>
      </c>
      <c r="D9" s="361">
        <v>465738</v>
      </c>
      <c r="E9" s="376">
        <v>226</v>
      </c>
      <c r="F9" s="361">
        <v>83.31983805668017</v>
      </c>
      <c r="G9" s="361">
        <v>120.77578561389133</v>
      </c>
      <c r="H9" s="377">
        <v>144.87179487179486</v>
      </c>
      <c r="I9" s="363"/>
    </row>
    <row r="10" spans="1:9" ht="15" customHeight="1">
      <c r="A10" s="378"/>
      <c r="B10" s="379" t="s">
        <v>114</v>
      </c>
      <c r="C10" s="361">
        <v>2</v>
      </c>
      <c r="D10" s="361">
        <v>374</v>
      </c>
      <c r="E10" s="380" t="s">
        <v>78</v>
      </c>
      <c r="F10" s="361">
        <v>28.57142857142857</v>
      </c>
      <c r="G10" s="361">
        <v>30.85808580858086</v>
      </c>
      <c r="H10" s="381" t="s">
        <v>78</v>
      </c>
      <c r="I10" s="363"/>
    </row>
    <row r="11" spans="1:9" ht="15" customHeight="1">
      <c r="A11" s="378"/>
      <c r="B11" s="375" t="s">
        <v>115</v>
      </c>
      <c r="C11" s="361">
        <v>153</v>
      </c>
      <c r="D11" s="361">
        <v>25164</v>
      </c>
      <c r="E11" s="376">
        <v>165</v>
      </c>
      <c r="F11" s="361">
        <v>61.44578313253012</v>
      </c>
      <c r="G11" s="361">
        <v>56.23994278562488</v>
      </c>
      <c r="H11" s="377">
        <v>91.66666666666666</v>
      </c>
      <c r="I11" s="363"/>
    </row>
    <row r="12" spans="1:9" ht="15" customHeight="1">
      <c r="A12" s="378"/>
      <c r="B12" s="375" t="s">
        <v>116</v>
      </c>
      <c r="C12" s="361">
        <v>439</v>
      </c>
      <c r="D12" s="361">
        <v>66039</v>
      </c>
      <c r="E12" s="376">
        <v>150</v>
      </c>
      <c r="F12" s="361">
        <v>82.83018867924528</v>
      </c>
      <c r="G12" s="361">
        <v>78.09074461669445</v>
      </c>
      <c r="H12" s="377">
        <v>93.75</v>
      </c>
      <c r="I12" s="363"/>
    </row>
    <row r="13" spans="1:9" ht="15" customHeight="1">
      <c r="A13" s="378"/>
      <c r="B13" s="375" t="s">
        <v>117</v>
      </c>
      <c r="C13" s="361">
        <v>184</v>
      </c>
      <c r="D13" s="361">
        <v>28743</v>
      </c>
      <c r="E13" s="376">
        <v>156</v>
      </c>
      <c r="F13" s="361">
        <v>79.3103448275862</v>
      </c>
      <c r="G13" s="361">
        <v>69.84593701399689</v>
      </c>
      <c r="H13" s="377">
        <v>88.13559322033898</v>
      </c>
      <c r="I13" s="363"/>
    </row>
    <row r="14" spans="1:9" ht="15" customHeight="1">
      <c r="A14" s="378"/>
      <c r="B14" s="375" t="s">
        <v>118</v>
      </c>
      <c r="C14" s="361">
        <v>272</v>
      </c>
      <c r="D14" s="361">
        <v>82287</v>
      </c>
      <c r="E14" s="376">
        <v>302</v>
      </c>
      <c r="F14" s="361">
        <v>103.42205323193916</v>
      </c>
      <c r="G14" s="361">
        <v>97.21769334373006</v>
      </c>
      <c r="H14" s="377">
        <v>93.7888198757764</v>
      </c>
      <c r="I14" s="363"/>
    </row>
    <row r="15" spans="1:9" ht="7.5" customHeight="1">
      <c r="A15" s="378"/>
      <c r="B15" s="375"/>
      <c r="C15" s="361"/>
      <c r="D15" s="361"/>
      <c r="E15" s="376"/>
      <c r="F15" s="361"/>
      <c r="G15" s="361"/>
      <c r="H15" s="377"/>
      <c r="I15" s="363"/>
    </row>
    <row r="16" spans="1:9" ht="15" customHeight="1">
      <c r="A16" s="1165" t="s">
        <v>119</v>
      </c>
      <c r="B16" s="1165"/>
      <c r="C16" s="361">
        <v>2100</v>
      </c>
      <c r="D16" s="361">
        <v>353636</v>
      </c>
      <c r="E16" s="376">
        <v>168</v>
      </c>
      <c r="F16" s="361">
        <v>122.73524254821741</v>
      </c>
      <c r="G16" s="361">
        <v>127.37718321933227</v>
      </c>
      <c r="H16" s="377">
        <v>103.7037037037037</v>
      </c>
      <c r="I16" s="363"/>
    </row>
    <row r="17" spans="1:9" ht="15" customHeight="1">
      <c r="A17" s="378"/>
      <c r="B17" s="375" t="s">
        <v>120</v>
      </c>
      <c r="C17" s="361">
        <v>203</v>
      </c>
      <c r="D17" s="361">
        <v>34027</v>
      </c>
      <c r="E17" s="376">
        <v>168</v>
      </c>
      <c r="F17" s="361">
        <v>90.625</v>
      </c>
      <c r="G17" s="361">
        <v>96.86023341873043</v>
      </c>
      <c r="H17" s="377">
        <v>107.00636942675159</v>
      </c>
      <c r="I17" s="363"/>
    </row>
    <row r="18" spans="1:9" ht="15" customHeight="1">
      <c r="A18" s="378"/>
      <c r="B18" s="375" t="s">
        <v>121</v>
      </c>
      <c r="C18" s="361">
        <v>30</v>
      </c>
      <c r="D18" s="361">
        <v>3607</v>
      </c>
      <c r="E18" s="376">
        <v>122</v>
      </c>
      <c r="F18" s="361">
        <v>120</v>
      </c>
      <c r="G18" s="361">
        <v>144.1646682653877</v>
      </c>
      <c r="H18" s="377">
        <v>122</v>
      </c>
      <c r="I18" s="363"/>
    </row>
    <row r="19" spans="1:9" ht="15" customHeight="1">
      <c r="A19" s="378"/>
      <c r="B19" s="375" t="s">
        <v>122</v>
      </c>
      <c r="C19" s="361">
        <v>139</v>
      </c>
      <c r="D19" s="361">
        <v>20197</v>
      </c>
      <c r="E19" s="376">
        <v>145</v>
      </c>
      <c r="F19" s="361">
        <v>117.79661016949152</v>
      </c>
      <c r="G19" s="361">
        <v>171.16101694915253</v>
      </c>
      <c r="H19" s="377">
        <v>145</v>
      </c>
      <c r="I19" s="363"/>
    </row>
    <row r="20" spans="1:9" ht="15" customHeight="1">
      <c r="A20" s="378"/>
      <c r="B20" s="375" t="s">
        <v>123</v>
      </c>
      <c r="C20" s="361">
        <v>1402</v>
      </c>
      <c r="D20" s="361">
        <v>247143</v>
      </c>
      <c r="E20" s="376">
        <v>176</v>
      </c>
      <c r="F20" s="361">
        <v>134.41994247363377</v>
      </c>
      <c r="G20" s="361">
        <v>134.49520015672957</v>
      </c>
      <c r="H20" s="377">
        <v>100</v>
      </c>
      <c r="I20" s="363"/>
    </row>
    <row r="21" spans="1:9" ht="15" customHeight="1">
      <c r="A21" s="378"/>
      <c r="B21" s="375" t="s">
        <v>124</v>
      </c>
      <c r="C21" s="361">
        <v>326</v>
      </c>
      <c r="D21" s="361">
        <v>48662</v>
      </c>
      <c r="E21" s="376">
        <v>149</v>
      </c>
      <c r="F21" s="361">
        <v>108.30564784053156</v>
      </c>
      <c r="G21" s="361">
        <v>109.49798609392228</v>
      </c>
      <c r="H21" s="377">
        <v>100.67567567567568</v>
      </c>
      <c r="I21" s="363"/>
    </row>
    <row r="22" spans="1:9" ht="7.5" customHeight="1">
      <c r="A22" s="378"/>
      <c r="B22" s="375"/>
      <c r="C22" s="361"/>
      <c r="D22" s="361"/>
      <c r="E22" s="376"/>
      <c r="F22" s="361"/>
      <c r="G22" s="361"/>
      <c r="H22" s="377"/>
      <c r="I22" s="363"/>
    </row>
    <row r="23" spans="1:9" ht="15" customHeight="1">
      <c r="A23" s="1165" t="s">
        <v>125</v>
      </c>
      <c r="B23" s="1165"/>
      <c r="C23" s="361">
        <v>542</v>
      </c>
      <c r="D23" s="361">
        <v>153828</v>
      </c>
      <c r="E23" s="376">
        <v>284</v>
      </c>
      <c r="F23" s="361">
        <v>70.3896103896104</v>
      </c>
      <c r="G23" s="361">
        <v>92.6937144854266</v>
      </c>
      <c r="H23" s="377">
        <v>131.4814814814815</v>
      </c>
      <c r="I23" s="363"/>
    </row>
    <row r="24" spans="1:9" ht="15" customHeight="1">
      <c r="A24" s="378"/>
      <c r="B24" s="375" t="s">
        <v>126</v>
      </c>
      <c r="C24" s="361">
        <v>62</v>
      </c>
      <c r="D24" s="361">
        <v>18964</v>
      </c>
      <c r="E24" s="376">
        <v>308</v>
      </c>
      <c r="F24" s="361">
        <v>45.25547445255474</v>
      </c>
      <c r="G24" s="361">
        <v>64.73238667394867</v>
      </c>
      <c r="H24" s="377">
        <v>143.92523364485982</v>
      </c>
      <c r="I24" s="363"/>
    </row>
    <row r="25" spans="1:9" ht="15" customHeight="1">
      <c r="A25" s="378"/>
      <c r="B25" s="375" t="s">
        <v>127</v>
      </c>
      <c r="C25" s="361">
        <v>44</v>
      </c>
      <c r="D25" s="361">
        <v>10263</v>
      </c>
      <c r="E25" s="376">
        <v>236</v>
      </c>
      <c r="F25" s="361">
        <v>55.69620253164557</v>
      </c>
      <c r="G25" s="361">
        <v>71.00947900089946</v>
      </c>
      <c r="H25" s="377">
        <v>128.96174863387978</v>
      </c>
      <c r="I25" s="363"/>
    </row>
    <row r="26" spans="1:9" ht="15" customHeight="1">
      <c r="A26" s="378"/>
      <c r="B26" s="375" t="s">
        <v>128</v>
      </c>
      <c r="C26" s="361">
        <v>62</v>
      </c>
      <c r="D26" s="361">
        <v>17894</v>
      </c>
      <c r="E26" s="376">
        <v>287</v>
      </c>
      <c r="F26" s="361">
        <v>75.60975609756098</v>
      </c>
      <c r="G26" s="361">
        <v>94.12940557601263</v>
      </c>
      <c r="H26" s="377">
        <v>123.70689655172413</v>
      </c>
      <c r="I26" s="363"/>
    </row>
    <row r="27" spans="1:9" ht="15" customHeight="1">
      <c r="A27" s="378"/>
      <c r="B27" s="375" t="s">
        <v>159</v>
      </c>
      <c r="C27" s="361">
        <v>16</v>
      </c>
      <c r="D27" s="361">
        <v>3950</v>
      </c>
      <c r="E27" s="376">
        <v>242</v>
      </c>
      <c r="F27" s="361">
        <v>34.04255319148936</v>
      </c>
      <c r="G27" s="361">
        <v>53.88813096862211</v>
      </c>
      <c r="H27" s="377">
        <v>155.12820512820514</v>
      </c>
      <c r="I27" s="363"/>
    </row>
    <row r="28" spans="1:9" ht="15" customHeight="1">
      <c r="A28" s="378"/>
      <c r="B28" s="375" t="s">
        <v>129</v>
      </c>
      <c r="C28" s="361">
        <v>340</v>
      </c>
      <c r="D28" s="361">
        <v>99444</v>
      </c>
      <c r="E28" s="376">
        <v>292</v>
      </c>
      <c r="F28" s="361">
        <v>84.15841584158416</v>
      </c>
      <c r="G28" s="361">
        <v>107.27623814712133</v>
      </c>
      <c r="H28" s="377">
        <v>127.5109170305677</v>
      </c>
      <c r="I28" s="363"/>
    </row>
    <row r="29" spans="1:9" ht="15" customHeight="1">
      <c r="A29" s="378"/>
      <c r="B29" s="375" t="s">
        <v>130</v>
      </c>
      <c r="C29" s="361">
        <v>18</v>
      </c>
      <c r="D29" s="361">
        <v>3313</v>
      </c>
      <c r="E29" s="376">
        <v>189</v>
      </c>
      <c r="F29" s="361">
        <v>85.71428571428571</v>
      </c>
      <c r="G29" s="361">
        <v>104.67614533965244</v>
      </c>
      <c r="H29" s="377">
        <v>125.16556291390728</v>
      </c>
      <c r="I29" s="363"/>
    </row>
    <row r="30" spans="1:9" ht="7.5" customHeight="1">
      <c r="A30" s="378"/>
      <c r="B30" s="375"/>
      <c r="C30" s="361"/>
      <c r="D30" s="361"/>
      <c r="E30" s="376"/>
      <c r="F30" s="376"/>
      <c r="G30" s="376"/>
      <c r="H30" s="377"/>
      <c r="I30" s="363"/>
    </row>
    <row r="31" spans="1:9" ht="15" customHeight="1">
      <c r="A31" s="1165" t="s">
        <v>131</v>
      </c>
      <c r="B31" s="1165"/>
      <c r="C31" s="361">
        <v>651</v>
      </c>
      <c r="D31" s="361">
        <v>133727</v>
      </c>
      <c r="E31" s="376">
        <v>206</v>
      </c>
      <c r="F31" s="361">
        <v>93.4002869440459</v>
      </c>
      <c r="G31" s="361">
        <v>125.37572308528891</v>
      </c>
      <c r="H31" s="377">
        <v>134.640522875817</v>
      </c>
      <c r="I31" s="363"/>
    </row>
    <row r="32" spans="1:9" ht="15" customHeight="1">
      <c r="A32" s="378"/>
      <c r="B32" s="375" t="s">
        <v>215</v>
      </c>
      <c r="C32" s="361">
        <v>41</v>
      </c>
      <c r="D32" s="361">
        <v>12044</v>
      </c>
      <c r="E32" s="376">
        <v>291</v>
      </c>
      <c r="F32" s="361">
        <v>78.84615384615384</v>
      </c>
      <c r="G32" s="361">
        <v>102.46724519312576</v>
      </c>
      <c r="H32" s="377">
        <v>128.76106194690266</v>
      </c>
      <c r="I32" s="363"/>
    </row>
    <row r="33" spans="1:9" ht="15" customHeight="1">
      <c r="A33" s="378"/>
      <c r="B33" s="375" t="s">
        <v>216</v>
      </c>
      <c r="C33" s="361">
        <v>609</v>
      </c>
      <c r="D33" s="361">
        <v>121683</v>
      </c>
      <c r="E33" s="376">
        <v>200</v>
      </c>
      <c r="F33" s="361">
        <v>94.41860465116278</v>
      </c>
      <c r="G33" s="361">
        <v>128.212882084567</v>
      </c>
      <c r="H33" s="377">
        <v>136.05442176870747</v>
      </c>
      <c r="I33" s="363"/>
    </row>
    <row r="34" spans="1:9" ht="15" customHeight="1">
      <c r="A34" s="1165" t="s">
        <v>217</v>
      </c>
      <c r="B34" s="1165"/>
      <c r="C34" s="361">
        <v>1</v>
      </c>
      <c r="D34" s="361">
        <v>1610</v>
      </c>
      <c r="E34" s="380" t="s">
        <v>78</v>
      </c>
      <c r="F34" s="365" t="s">
        <v>78</v>
      </c>
      <c r="G34" s="361">
        <v>308.42911877394636</v>
      </c>
      <c r="H34" s="381" t="s">
        <v>78</v>
      </c>
      <c r="I34" s="363"/>
    </row>
    <row r="35" spans="1:9" ht="15" customHeight="1">
      <c r="A35" s="1165" t="s">
        <v>218</v>
      </c>
      <c r="B35" s="1165"/>
      <c r="C35" s="361">
        <v>202</v>
      </c>
      <c r="D35" s="361">
        <v>60281</v>
      </c>
      <c r="E35" s="376">
        <v>298</v>
      </c>
      <c r="F35" s="361">
        <v>85.95744680851064</v>
      </c>
      <c r="G35" s="361">
        <v>108.94812940538587</v>
      </c>
      <c r="H35" s="377">
        <v>126.80851063829788</v>
      </c>
      <c r="I35" s="363"/>
    </row>
    <row r="36" spans="1:9" ht="15" customHeight="1">
      <c r="A36" s="1165" t="s">
        <v>219</v>
      </c>
      <c r="B36" s="1165"/>
      <c r="C36" s="361">
        <v>83</v>
      </c>
      <c r="D36" s="361">
        <v>31028</v>
      </c>
      <c r="E36" s="376">
        <v>376</v>
      </c>
      <c r="F36" s="361">
        <v>91.20879120879121</v>
      </c>
      <c r="G36" s="361">
        <v>114.44378872823842</v>
      </c>
      <c r="H36" s="377">
        <v>126.1744966442953</v>
      </c>
      <c r="I36" s="363"/>
    </row>
    <row r="37" spans="1:9" ht="15" customHeight="1">
      <c r="A37" s="1165" t="s">
        <v>220</v>
      </c>
      <c r="B37" s="1165"/>
      <c r="C37" s="361">
        <v>279</v>
      </c>
      <c r="D37" s="361">
        <v>447442</v>
      </c>
      <c r="E37" s="376">
        <v>1603</v>
      </c>
      <c r="F37" s="361">
        <v>102.19780219780219</v>
      </c>
      <c r="G37" s="361">
        <v>88.83193202235479</v>
      </c>
      <c r="H37" s="377">
        <v>86.88346883468834</v>
      </c>
      <c r="I37" s="363"/>
    </row>
    <row r="38" spans="1:9" ht="15" customHeight="1">
      <c r="A38" s="1165" t="s">
        <v>221</v>
      </c>
      <c r="B38" s="1165"/>
      <c r="C38" s="361">
        <v>77</v>
      </c>
      <c r="D38" s="361">
        <v>13811</v>
      </c>
      <c r="E38" s="376">
        <v>179</v>
      </c>
      <c r="F38" s="361">
        <v>82.79569892473118</v>
      </c>
      <c r="G38" s="361">
        <v>76.30808331952042</v>
      </c>
      <c r="H38" s="377">
        <v>91.7948717948718</v>
      </c>
      <c r="I38" s="363"/>
    </row>
    <row r="39" spans="1:9" ht="7.5" customHeight="1">
      <c r="A39" s="375"/>
      <c r="B39" s="375"/>
      <c r="C39" s="361"/>
      <c r="D39" s="361"/>
      <c r="E39" s="376"/>
      <c r="F39" s="361"/>
      <c r="G39" s="361"/>
      <c r="H39" s="377"/>
      <c r="I39" s="363"/>
    </row>
    <row r="40" spans="1:9" ht="15" customHeight="1">
      <c r="A40" s="1165" t="s">
        <v>222</v>
      </c>
      <c r="B40" s="1165"/>
      <c r="C40" s="361">
        <v>688</v>
      </c>
      <c r="D40" s="361">
        <v>233230</v>
      </c>
      <c r="E40" s="376">
        <v>339</v>
      </c>
      <c r="F40" s="361">
        <v>98.14550641940085</v>
      </c>
      <c r="G40" s="361">
        <v>109.75477762457588</v>
      </c>
      <c r="H40" s="377">
        <v>111.88118811881189</v>
      </c>
      <c r="I40" s="363"/>
    </row>
    <row r="41" spans="1:9" ht="15" customHeight="1">
      <c r="A41" s="378"/>
      <c r="B41" s="375" t="s">
        <v>223</v>
      </c>
      <c r="C41" s="361">
        <v>310</v>
      </c>
      <c r="D41" s="361">
        <v>130405</v>
      </c>
      <c r="E41" s="376">
        <v>421</v>
      </c>
      <c r="F41" s="361">
        <v>101.30718954248366</v>
      </c>
      <c r="G41" s="361">
        <v>117.29283407837812</v>
      </c>
      <c r="H41" s="377">
        <v>115.97796143250689</v>
      </c>
      <c r="I41" s="363"/>
    </row>
    <row r="42" spans="1:9" ht="15" customHeight="1">
      <c r="A42" s="378"/>
      <c r="B42" s="375" t="s">
        <v>224</v>
      </c>
      <c r="C42" s="361">
        <v>5</v>
      </c>
      <c r="D42" s="361">
        <v>3278</v>
      </c>
      <c r="E42" s="376">
        <v>624</v>
      </c>
      <c r="F42" s="361">
        <v>55.55555555555556</v>
      </c>
      <c r="G42" s="361">
        <v>63.86128969413598</v>
      </c>
      <c r="H42" s="377">
        <v>109.47368421052633</v>
      </c>
      <c r="I42" s="363"/>
    </row>
    <row r="43" spans="1:9" ht="15" customHeight="1">
      <c r="A43" s="378"/>
      <c r="B43" s="375" t="s">
        <v>132</v>
      </c>
      <c r="C43" s="361">
        <v>373</v>
      </c>
      <c r="D43" s="361">
        <v>99548</v>
      </c>
      <c r="E43" s="376">
        <v>267</v>
      </c>
      <c r="F43" s="361">
        <v>96.6321243523316</v>
      </c>
      <c r="G43" s="361">
        <v>103.49208329434758</v>
      </c>
      <c r="H43" s="377">
        <v>107.2289156626506</v>
      </c>
      <c r="I43" s="363"/>
    </row>
    <row r="44" spans="1:9" ht="15" customHeight="1">
      <c r="A44" s="1165" t="s">
        <v>225</v>
      </c>
      <c r="B44" s="1165"/>
      <c r="C44" s="361">
        <v>31</v>
      </c>
      <c r="D44" s="361">
        <v>9354</v>
      </c>
      <c r="E44" s="376">
        <v>301</v>
      </c>
      <c r="F44" s="361">
        <v>91.17647058823529</v>
      </c>
      <c r="G44" s="361">
        <v>80.6031882809134</v>
      </c>
      <c r="H44" s="377">
        <v>88.26979472140762</v>
      </c>
      <c r="I44" s="363"/>
    </row>
    <row r="45" spans="1:9" ht="15" customHeight="1">
      <c r="A45" s="1165" t="s">
        <v>226</v>
      </c>
      <c r="B45" s="1165"/>
      <c r="C45" s="361">
        <v>254</v>
      </c>
      <c r="D45" s="361">
        <v>262219</v>
      </c>
      <c r="E45" s="376">
        <v>1033</v>
      </c>
      <c r="F45" s="361">
        <v>69.20980926430518</v>
      </c>
      <c r="G45" s="361">
        <v>69.18396800143529</v>
      </c>
      <c r="H45" s="377">
        <v>100</v>
      </c>
      <c r="I45" s="363"/>
    </row>
    <row r="46" spans="1:9" ht="7.5" customHeight="1">
      <c r="A46" s="375"/>
      <c r="B46" s="375"/>
      <c r="C46" s="361"/>
      <c r="D46" s="361"/>
      <c r="E46" s="376"/>
      <c r="F46" s="361"/>
      <c r="G46" s="361"/>
      <c r="H46" s="377"/>
      <c r="I46" s="363"/>
    </row>
    <row r="47" spans="1:9" ht="15" customHeight="1">
      <c r="A47" s="1165" t="s">
        <v>227</v>
      </c>
      <c r="B47" s="1165"/>
      <c r="C47" s="361"/>
      <c r="D47" s="361"/>
      <c r="E47" s="376"/>
      <c r="F47" s="361"/>
      <c r="G47" s="361"/>
      <c r="H47" s="377"/>
      <c r="I47" s="363"/>
    </row>
    <row r="48" spans="1:9" ht="15" customHeight="1">
      <c r="A48" s="378"/>
      <c r="B48" s="375" t="s">
        <v>228</v>
      </c>
      <c r="C48" s="361">
        <v>73</v>
      </c>
      <c r="D48" s="361">
        <v>50921</v>
      </c>
      <c r="E48" s="376">
        <v>693</v>
      </c>
      <c r="F48" s="361">
        <v>79.34782608695652</v>
      </c>
      <c r="G48" s="361">
        <v>94.29116361750981</v>
      </c>
      <c r="H48" s="377">
        <v>118.05792163543441</v>
      </c>
      <c r="I48" s="363"/>
    </row>
    <row r="49" spans="1:9" ht="15" customHeight="1">
      <c r="A49" s="378"/>
      <c r="B49" s="375" t="s">
        <v>133</v>
      </c>
      <c r="C49" s="361">
        <v>167</v>
      </c>
      <c r="D49" s="361">
        <v>49350</v>
      </c>
      <c r="E49" s="376">
        <v>296</v>
      </c>
      <c r="F49" s="361">
        <v>66.53386454183267</v>
      </c>
      <c r="G49" s="361">
        <v>66.91616157507221</v>
      </c>
      <c r="H49" s="377">
        <v>100.68027210884354</v>
      </c>
      <c r="I49" s="363"/>
    </row>
    <row r="50" spans="1:9" ht="15" customHeight="1">
      <c r="A50" s="378"/>
      <c r="B50" s="375" t="s">
        <v>134</v>
      </c>
      <c r="C50" s="361">
        <v>340</v>
      </c>
      <c r="D50" s="361">
        <v>107717</v>
      </c>
      <c r="E50" s="376">
        <v>317</v>
      </c>
      <c r="F50" s="361">
        <v>90.42553191489363</v>
      </c>
      <c r="G50" s="361">
        <v>96.90614991543417</v>
      </c>
      <c r="H50" s="377">
        <v>107.09459459459461</v>
      </c>
      <c r="I50" s="363"/>
    </row>
    <row r="51" spans="1:9" ht="15" customHeight="1">
      <c r="A51" s="378"/>
      <c r="B51" s="375" t="s">
        <v>229</v>
      </c>
      <c r="C51" s="361">
        <v>1359</v>
      </c>
      <c r="D51" s="361">
        <v>160177</v>
      </c>
      <c r="E51" s="376">
        <v>118</v>
      </c>
      <c r="F51" s="361">
        <v>94.50625869262865</v>
      </c>
      <c r="G51" s="361">
        <v>99.94883282686152</v>
      </c>
      <c r="H51" s="377">
        <v>106.30630630630631</v>
      </c>
      <c r="I51" s="363"/>
    </row>
    <row r="52" spans="1:9" ht="15" customHeight="1">
      <c r="A52" s="1165" t="s">
        <v>135</v>
      </c>
      <c r="B52" s="1165"/>
      <c r="C52" s="361">
        <v>45</v>
      </c>
      <c r="D52" s="361">
        <v>12875</v>
      </c>
      <c r="E52" s="376">
        <v>288</v>
      </c>
      <c r="F52" s="361">
        <v>140.625</v>
      </c>
      <c r="G52" s="361">
        <v>105.97580047740556</v>
      </c>
      <c r="H52" s="377">
        <v>75.78947368421053</v>
      </c>
      <c r="I52" s="363"/>
    </row>
    <row r="53" spans="1:9" ht="15" customHeight="1">
      <c r="A53" s="1165" t="s">
        <v>136</v>
      </c>
      <c r="B53" s="1165"/>
      <c r="C53" s="361">
        <v>57</v>
      </c>
      <c r="D53" s="361">
        <v>29564</v>
      </c>
      <c r="E53" s="376">
        <v>519</v>
      </c>
      <c r="F53" s="361">
        <v>98.27586206896551</v>
      </c>
      <c r="G53" s="361">
        <v>111.35216572504709</v>
      </c>
      <c r="H53" s="377">
        <v>113.31877729257643</v>
      </c>
      <c r="I53" s="363"/>
    </row>
    <row r="54" spans="1:9" ht="7.5" customHeight="1">
      <c r="A54" s="375"/>
      <c r="B54" s="375"/>
      <c r="C54" s="361"/>
      <c r="D54" s="361"/>
      <c r="E54" s="376"/>
      <c r="F54" s="361"/>
      <c r="G54" s="361"/>
      <c r="H54" s="377"/>
      <c r="I54" s="363"/>
    </row>
    <row r="55" spans="1:9" ht="15" customHeight="1">
      <c r="A55" s="1165" t="s">
        <v>230</v>
      </c>
      <c r="B55" s="1165"/>
      <c r="C55" s="361">
        <v>3789</v>
      </c>
      <c r="D55" s="361">
        <v>585239</v>
      </c>
      <c r="E55" s="376">
        <v>154</v>
      </c>
      <c r="F55" s="361">
        <v>83.69781312127238</v>
      </c>
      <c r="G55" s="361">
        <v>89.62861431021808</v>
      </c>
      <c r="H55" s="377">
        <v>106.94444444444444</v>
      </c>
      <c r="I55" s="363"/>
    </row>
    <row r="56" spans="1:9" ht="15" customHeight="1">
      <c r="A56" s="378"/>
      <c r="B56" s="375" t="s">
        <v>231</v>
      </c>
      <c r="C56" s="361">
        <v>2772</v>
      </c>
      <c r="D56" s="361">
        <v>359179</v>
      </c>
      <c r="E56" s="376">
        <v>130</v>
      </c>
      <c r="F56" s="361">
        <v>91.42480211081794</v>
      </c>
      <c r="G56" s="361">
        <v>97.32740446886804</v>
      </c>
      <c r="H56" s="377">
        <v>106.55737704918033</v>
      </c>
      <c r="I56" s="363"/>
    </row>
    <row r="57" spans="1:9" ht="15" customHeight="1">
      <c r="A57" s="378"/>
      <c r="B57" s="375" t="s">
        <v>137</v>
      </c>
      <c r="C57" s="361">
        <v>193</v>
      </c>
      <c r="D57" s="361">
        <v>32071</v>
      </c>
      <c r="E57" s="376">
        <v>166</v>
      </c>
      <c r="F57" s="361">
        <v>73.9463601532567</v>
      </c>
      <c r="G57" s="361">
        <v>75.40617431990783</v>
      </c>
      <c r="H57" s="377">
        <v>101.840490797546</v>
      </c>
      <c r="I57" s="363"/>
    </row>
    <row r="58" spans="1:9" ht="15" customHeight="1">
      <c r="A58" s="378"/>
      <c r="B58" s="375" t="s">
        <v>232</v>
      </c>
      <c r="C58" s="361">
        <v>108</v>
      </c>
      <c r="D58" s="361">
        <v>26345</v>
      </c>
      <c r="E58" s="376">
        <v>243</v>
      </c>
      <c r="F58" s="361">
        <v>67.5</v>
      </c>
      <c r="G58" s="361">
        <v>90.06221796800219</v>
      </c>
      <c r="H58" s="377">
        <v>132.78688524590163</v>
      </c>
      <c r="I58" s="363"/>
    </row>
    <row r="59" spans="1:9" ht="15" customHeight="1">
      <c r="A59" s="378"/>
      <c r="B59" s="375" t="s">
        <v>138</v>
      </c>
      <c r="C59" s="361">
        <v>345</v>
      </c>
      <c r="D59" s="361">
        <v>64217</v>
      </c>
      <c r="E59" s="361">
        <v>186</v>
      </c>
      <c r="F59" s="361">
        <v>54.8489666136725</v>
      </c>
      <c r="G59" s="361">
        <v>60.80924964963448</v>
      </c>
      <c r="H59" s="377">
        <v>110.71428571428572</v>
      </c>
      <c r="I59" s="363"/>
    </row>
    <row r="60" spans="1:9" ht="15" customHeight="1">
      <c r="A60" s="378"/>
      <c r="B60" s="375" t="s">
        <v>233</v>
      </c>
      <c r="C60" s="361">
        <v>217</v>
      </c>
      <c r="D60" s="361">
        <v>44358</v>
      </c>
      <c r="E60" s="376">
        <v>205</v>
      </c>
      <c r="F60" s="361">
        <v>74.82758620689656</v>
      </c>
      <c r="G60" s="361">
        <v>85.22517675991392</v>
      </c>
      <c r="H60" s="377">
        <v>114.52513966480447</v>
      </c>
      <c r="I60" s="363"/>
    </row>
    <row r="61" spans="1:9" ht="15" customHeight="1">
      <c r="A61" s="378"/>
      <c r="B61" s="375" t="s">
        <v>139</v>
      </c>
      <c r="C61" s="382">
        <v>0</v>
      </c>
      <c r="D61" s="361">
        <v>35</v>
      </c>
      <c r="E61" s="380" t="s">
        <v>78</v>
      </c>
      <c r="F61" s="365" t="s">
        <v>78</v>
      </c>
      <c r="G61" s="365" t="s">
        <v>78</v>
      </c>
      <c r="H61" s="381" t="s">
        <v>234</v>
      </c>
      <c r="I61" s="363"/>
    </row>
    <row r="62" spans="1:9" ht="15" customHeight="1">
      <c r="A62" s="378"/>
      <c r="B62" s="383" t="s">
        <v>235</v>
      </c>
      <c r="C62" s="361">
        <v>40</v>
      </c>
      <c r="D62" s="361">
        <v>17995</v>
      </c>
      <c r="E62" s="376">
        <v>452</v>
      </c>
      <c r="F62" s="361">
        <v>125</v>
      </c>
      <c r="G62" s="361">
        <v>122.43162335011566</v>
      </c>
      <c r="H62" s="377">
        <v>98.47494553376906</v>
      </c>
      <c r="I62" s="363"/>
    </row>
    <row r="63" spans="1:9" ht="15" customHeight="1">
      <c r="A63" s="378"/>
      <c r="B63" s="375" t="s">
        <v>160</v>
      </c>
      <c r="C63" s="361">
        <v>18</v>
      </c>
      <c r="D63" s="361">
        <v>3400</v>
      </c>
      <c r="E63" s="376">
        <v>188</v>
      </c>
      <c r="F63" s="361">
        <v>48.64864864864865</v>
      </c>
      <c r="G63" s="361">
        <v>59.90133897110641</v>
      </c>
      <c r="H63" s="362">
        <v>122.87581699346406</v>
      </c>
      <c r="I63" s="363"/>
    </row>
    <row r="64" spans="1:9" ht="15" customHeight="1" thickBot="1">
      <c r="A64" s="384"/>
      <c r="B64" s="385" t="s">
        <v>140</v>
      </c>
      <c r="C64" s="367">
        <v>96</v>
      </c>
      <c r="D64" s="367">
        <v>37639</v>
      </c>
      <c r="E64" s="386">
        <v>392</v>
      </c>
      <c r="F64" s="367">
        <v>111.62790697674419</v>
      </c>
      <c r="G64" s="367">
        <v>110.34917470462342</v>
      </c>
      <c r="H64" s="387">
        <v>98.74055415617129</v>
      </c>
      <c r="I64" s="363"/>
    </row>
    <row r="65" spans="1:9" ht="15" customHeight="1">
      <c r="A65" s="949"/>
      <c r="B65" s="388"/>
      <c r="C65" s="388"/>
      <c r="D65" s="388"/>
      <c r="E65" s="388"/>
      <c r="F65" s="389"/>
      <c r="G65" s="389"/>
      <c r="H65" s="390"/>
      <c r="I65" s="363"/>
    </row>
    <row r="66" spans="6:9" ht="15" customHeight="1">
      <c r="F66" s="391"/>
      <c r="G66" s="391"/>
      <c r="H66" s="392"/>
      <c r="I66" s="363"/>
    </row>
    <row r="67" spans="6:9" ht="12.75" customHeight="1">
      <c r="F67" s="363"/>
      <c r="G67" s="363"/>
      <c r="H67" s="363"/>
      <c r="I67" s="363"/>
    </row>
    <row r="68" ht="12.75" customHeight="1">
      <c r="I68" s="363"/>
    </row>
    <row r="69" ht="12.75" customHeight="1">
      <c r="I69" s="363"/>
    </row>
    <row r="70" ht="12.75" customHeight="1">
      <c r="I70" s="363"/>
    </row>
    <row r="71" ht="12.75" customHeight="1">
      <c r="I71" s="363"/>
    </row>
    <row r="72" ht="12.75" customHeight="1">
      <c r="I72" s="363"/>
    </row>
    <row r="73" ht="12.75" customHeight="1">
      <c r="I73" s="363"/>
    </row>
    <row r="74" ht="12.75" customHeight="1">
      <c r="I74" s="363"/>
    </row>
    <row r="75" ht="12.75" customHeight="1">
      <c r="I75" s="363"/>
    </row>
    <row r="76" ht="12.75" customHeight="1">
      <c r="I76" s="363"/>
    </row>
  </sheetData>
  <mergeCells count="22">
    <mergeCell ref="A23:B23"/>
    <mergeCell ref="A31:B31"/>
    <mergeCell ref="A47:B47"/>
    <mergeCell ref="A52:B52"/>
    <mergeCell ref="A34:B34"/>
    <mergeCell ref="A35:B35"/>
    <mergeCell ref="A36:B36"/>
    <mergeCell ref="A37:B37"/>
    <mergeCell ref="A55:B55"/>
    <mergeCell ref="A38:B38"/>
    <mergeCell ref="A40:B40"/>
    <mergeCell ref="A44:B44"/>
    <mergeCell ref="A45:B45"/>
    <mergeCell ref="A53:B53"/>
    <mergeCell ref="A7:B7"/>
    <mergeCell ref="A3:B5"/>
    <mergeCell ref="A8:B8"/>
    <mergeCell ref="A16:B16"/>
    <mergeCell ref="F4:H4"/>
    <mergeCell ref="F3:H3"/>
    <mergeCell ref="C3:E4"/>
    <mergeCell ref="A6:B6"/>
  </mergeCells>
  <printOptions/>
  <pageMargins left="0.8661417322834646" right="0.11811023622047245" top="0.4724409448818898" bottom="0.1968503937007874" header="0.2362204724409449" footer="0"/>
  <pageSetup horizontalDpi="400" verticalDpi="400" orientation="portrait" paperSize="9" scale="85" r:id="rId1"/>
  <headerFooter alignWithMargins="0">
    <oddHeader>&amp;R&amp;D&amp;T</oddHeader>
  </headerFooter>
</worksheet>
</file>

<file path=xl/worksheets/sheet21.xml><?xml version="1.0" encoding="utf-8"?>
<worksheet xmlns="http://schemas.openxmlformats.org/spreadsheetml/2006/main" xmlns:r="http://schemas.openxmlformats.org/officeDocument/2006/relationships">
  <dimension ref="A1:II164"/>
  <sheetViews>
    <sheetView zoomScale="75" zoomScaleNormal="75" workbookViewId="0" topLeftCell="A1">
      <selection activeCell="A1" sqref="A1"/>
    </sheetView>
  </sheetViews>
  <sheetFormatPr defaultColWidth="9.00390625" defaultRowHeight="15" customHeight="1"/>
  <cols>
    <col min="1" max="2" width="2.625" style="440" customWidth="1"/>
    <col min="3" max="3" width="32.625" style="441" customWidth="1"/>
    <col min="4" max="4" width="65.00390625" style="396" customWidth="1"/>
    <col min="5" max="5" width="10.00390625" style="397" customWidth="1"/>
    <col min="6" max="6" width="7.625" style="99" customWidth="1"/>
    <col min="7" max="7" width="7.625" style="109" customWidth="1"/>
    <col min="8" max="8" width="7.625" style="397" customWidth="1"/>
    <col min="9" max="16384" width="9.00390625" style="399" customWidth="1"/>
  </cols>
  <sheetData>
    <row r="1" spans="1:8" ht="18" customHeight="1">
      <c r="A1" s="393" t="s">
        <v>52</v>
      </c>
      <c r="B1" s="394"/>
      <c r="C1" s="395"/>
      <c r="H1" s="398"/>
    </row>
    <row r="2" spans="1:8" s="404" customFormat="1" ht="15" customHeight="1" thickBot="1">
      <c r="A2" s="400"/>
      <c r="B2" s="400"/>
      <c r="C2" s="401"/>
      <c r="D2" s="402"/>
      <c r="E2" s="403"/>
      <c r="F2" s="116"/>
      <c r="G2" s="95"/>
      <c r="H2" s="403" t="s">
        <v>236</v>
      </c>
    </row>
    <row r="3" spans="1:8" s="409" customFormat="1" ht="15" customHeight="1" thickTop="1">
      <c r="A3" s="1169" t="s">
        <v>161</v>
      </c>
      <c r="B3" s="1169"/>
      <c r="C3" s="1170"/>
      <c r="D3" s="405" t="s">
        <v>162</v>
      </c>
      <c r="E3" s="406" t="s">
        <v>163</v>
      </c>
      <c r="F3" s="407" t="s">
        <v>1177</v>
      </c>
      <c r="G3" s="407" t="s">
        <v>1207</v>
      </c>
      <c r="H3" s="408" t="s">
        <v>237</v>
      </c>
    </row>
    <row r="4" spans="1:8" s="404" customFormat="1" ht="15" customHeight="1">
      <c r="A4" s="410" t="s">
        <v>238</v>
      </c>
      <c r="B4" s="400"/>
      <c r="C4" s="411"/>
      <c r="D4" s="402"/>
      <c r="E4" s="412"/>
      <c r="F4" s="413"/>
      <c r="G4" s="414"/>
      <c r="H4" s="415"/>
    </row>
    <row r="5" spans="1:8" s="404" customFormat="1" ht="15" customHeight="1">
      <c r="A5" s="400"/>
      <c r="B5" s="400" t="s">
        <v>239</v>
      </c>
      <c r="C5" s="411"/>
      <c r="D5" s="402"/>
      <c r="E5" s="412"/>
      <c r="F5" s="413"/>
      <c r="G5" s="414"/>
      <c r="H5" s="415"/>
    </row>
    <row r="6" spans="1:8" s="404" customFormat="1" ht="15" customHeight="1">
      <c r="A6" s="400"/>
      <c r="B6" s="400"/>
      <c r="C6" s="411" t="s">
        <v>484</v>
      </c>
      <c r="D6" s="402" t="s">
        <v>485</v>
      </c>
      <c r="E6" s="412" t="s">
        <v>486</v>
      </c>
      <c r="F6" s="413">
        <v>2206</v>
      </c>
      <c r="G6" s="414">
        <v>2200</v>
      </c>
      <c r="H6" s="415">
        <v>1988</v>
      </c>
    </row>
    <row r="7" spans="1:8" s="404" customFormat="1" ht="15" customHeight="1">
      <c r="A7" s="400"/>
      <c r="B7" s="400"/>
      <c r="C7" s="411" t="s">
        <v>164</v>
      </c>
      <c r="D7" s="402" t="s">
        <v>165</v>
      </c>
      <c r="E7" s="412" t="s">
        <v>240</v>
      </c>
      <c r="F7" s="413">
        <v>407</v>
      </c>
      <c r="G7" s="414">
        <v>411</v>
      </c>
      <c r="H7" s="415">
        <v>393</v>
      </c>
    </row>
    <row r="8" spans="1:8" s="404" customFormat="1" ht="15" customHeight="1">
      <c r="A8" s="400"/>
      <c r="B8" s="400"/>
      <c r="C8" s="411" t="s">
        <v>166</v>
      </c>
      <c r="D8" s="402" t="s">
        <v>487</v>
      </c>
      <c r="E8" s="412" t="s">
        <v>167</v>
      </c>
      <c r="F8" s="413">
        <v>101</v>
      </c>
      <c r="G8" s="414">
        <v>68</v>
      </c>
      <c r="H8" s="415">
        <v>100</v>
      </c>
    </row>
    <row r="9" spans="1:8" s="404" customFormat="1" ht="15" customHeight="1">
      <c r="A9" s="400"/>
      <c r="B9" s="400"/>
      <c r="C9" s="411" t="s">
        <v>168</v>
      </c>
      <c r="D9" s="402" t="s">
        <v>165</v>
      </c>
      <c r="E9" s="412" t="s">
        <v>169</v>
      </c>
      <c r="F9" s="413">
        <v>402</v>
      </c>
      <c r="G9" s="414">
        <v>408</v>
      </c>
      <c r="H9" s="415">
        <v>575</v>
      </c>
    </row>
    <row r="10" spans="1:8" s="404" customFormat="1" ht="15" customHeight="1">
      <c r="A10" s="400"/>
      <c r="B10" s="400"/>
      <c r="C10" s="411" t="s">
        <v>241</v>
      </c>
      <c r="D10" s="402" t="s">
        <v>242</v>
      </c>
      <c r="E10" s="412" t="s">
        <v>488</v>
      </c>
      <c r="F10" s="413">
        <v>128</v>
      </c>
      <c r="G10" s="414">
        <v>112</v>
      </c>
      <c r="H10" s="415">
        <v>143</v>
      </c>
    </row>
    <row r="11" spans="1:8" s="404" customFormat="1" ht="15" customHeight="1">
      <c r="A11" s="400"/>
      <c r="B11" s="400"/>
      <c r="C11" s="411" t="s">
        <v>170</v>
      </c>
      <c r="D11" s="402" t="s">
        <v>243</v>
      </c>
      <c r="E11" s="412" t="s">
        <v>489</v>
      </c>
      <c r="F11" s="413">
        <v>190</v>
      </c>
      <c r="G11" s="414">
        <v>175</v>
      </c>
      <c r="H11" s="415">
        <v>210</v>
      </c>
    </row>
    <row r="12" spans="1:8" s="404" customFormat="1" ht="15" customHeight="1">
      <c r="A12" s="400"/>
      <c r="B12" s="400" t="s">
        <v>244</v>
      </c>
      <c r="C12" s="411"/>
      <c r="D12" s="402"/>
      <c r="E12" s="412"/>
      <c r="F12" s="413"/>
      <c r="G12" s="414"/>
      <c r="H12" s="415"/>
    </row>
    <row r="13" spans="1:8" s="404" customFormat="1" ht="15" customHeight="1">
      <c r="A13" s="400"/>
      <c r="B13" s="400"/>
      <c r="C13" s="411" t="s">
        <v>171</v>
      </c>
      <c r="D13" s="402" t="s">
        <v>245</v>
      </c>
      <c r="E13" s="412" t="s">
        <v>167</v>
      </c>
      <c r="F13" s="413">
        <v>527</v>
      </c>
      <c r="G13" s="414">
        <v>360</v>
      </c>
      <c r="H13" s="415" t="s">
        <v>510</v>
      </c>
    </row>
    <row r="14" spans="1:8" s="404" customFormat="1" ht="15" customHeight="1">
      <c r="A14" s="400"/>
      <c r="B14" s="400"/>
      <c r="C14" s="411" t="s">
        <v>172</v>
      </c>
      <c r="D14" s="402" t="s">
        <v>173</v>
      </c>
      <c r="E14" s="412" t="s">
        <v>167</v>
      </c>
      <c r="F14" s="413">
        <v>137</v>
      </c>
      <c r="G14" s="414">
        <v>102</v>
      </c>
      <c r="H14" s="415">
        <v>90</v>
      </c>
    </row>
    <row r="15" spans="1:8" s="404" customFormat="1" ht="15" customHeight="1">
      <c r="A15" s="400"/>
      <c r="B15" s="400"/>
      <c r="C15" s="411" t="s">
        <v>174</v>
      </c>
      <c r="D15" s="402" t="s">
        <v>175</v>
      </c>
      <c r="E15" s="412" t="s">
        <v>167</v>
      </c>
      <c r="F15" s="413">
        <v>141</v>
      </c>
      <c r="G15" s="414">
        <v>109</v>
      </c>
      <c r="H15" s="415">
        <v>124</v>
      </c>
    </row>
    <row r="16" spans="1:8" s="404" customFormat="1" ht="15" customHeight="1">
      <c r="A16" s="400"/>
      <c r="B16" s="400"/>
      <c r="C16" s="411" t="s">
        <v>176</v>
      </c>
      <c r="D16" s="402" t="s">
        <v>490</v>
      </c>
      <c r="E16" s="412" t="s">
        <v>167</v>
      </c>
      <c r="F16" s="413">
        <v>160</v>
      </c>
      <c r="G16" s="414">
        <v>128</v>
      </c>
      <c r="H16" s="415">
        <v>134</v>
      </c>
    </row>
    <row r="17" spans="1:8" s="404" customFormat="1" ht="15" customHeight="1">
      <c r="A17" s="400"/>
      <c r="B17" s="400"/>
      <c r="C17" s="411" t="s">
        <v>177</v>
      </c>
      <c r="D17" s="402" t="s">
        <v>491</v>
      </c>
      <c r="E17" s="412" t="s">
        <v>167</v>
      </c>
      <c r="F17" s="413">
        <v>136</v>
      </c>
      <c r="G17" s="414">
        <v>65</v>
      </c>
      <c r="H17" s="415">
        <v>116</v>
      </c>
    </row>
    <row r="18" spans="1:8" s="404" customFormat="1" ht="15" customHeight="1">
      <c r="A18" s="400"/>
      <c r="B18" s="400"/>
      <c r="C18" s="411" t="s">
        <v>178</v>
      </c>
      <c r="D18" s="402" t="s">
        <v>246</v>
      </c>
      <c r="E18" s="412" t="s">
        <v>167</v>
      </c>
      <c r="F18" s="413">
        <v>90</v>
      </c>
      <c r="G18" s="414">
        <v>62</v>
      </c>
      <c r="H18" s="415">
        <v>57</v>
      </c>
    </row>
    <row r="19" spans="1:8" s="404" customFormat="1" ht="15" customHeight="1">
      <c r="A19" s="400"/>
      <c r="B19" s="400"/>
      <c r="C19" s="411" t="s">
        <v>179</v>
      </c>
      <c r="D19" s="402" t="s">
        <v>180</v>
      </c>
      <c r="E19" s="412" t="s">
        <v>167</v>
      </c>
      <c r="F19" s="413">
        <v>177</v>
      </c>
      <c r="G19" s="414">
        <v>95</v>
      </c>
      <c r="H19" s="415">
        <v>100</v>
      </c>
    </row>
    <row r="20" spans="1:8" s="404" customFormat="1" ht="15" customHeight="1">
      <c r="A20" s="400"/>
      <c r="B20" s="400"/>
      <c r="C20" s="411" t="s">
        <v>181</v>
      </c>
      <c r="D20" s="402" t="s">
        <v>247</v>
      </c>
      <c r="E20" s="412" t="s">
        <v>167</v>
      </c>
      <c r="F20" s="413">
        <v>122</v>
      </c>
      <c r="G20" s="414">
        <v>85</v>
      </c>
      <c r="H20" s="415">
        <v>85</v>
      </c>
    </row>
    <row r="21" spans="1:8" s="404" customFormat="1" ht="15" customHeight="1">
      <c r="A21" s="400"/>
      <c r="B21" s="400"/>
      <c r="C21" s="411" t="s">
        <v>182</v>
      </c>
      <c r="D21" s="402" t="s">
        <v>183</v>
      </c>
      <c r="E21" s="412" t="s">
        <v>167</v>
      </c>
      <c r="F21" s="413">
        <v>70</v>
      </c>
      <c r="G21" s="416">
        <v>56</v>
      </c>
      <c r="H21" s="417">
        <v>90</v>
      </c>
    </row>
    <row r="22" spans="1:8" s="404" customFormat="1" ht="15" customHeight="1">
      <c r="A22" s="400"/>
      <c r="B22" s="400"/>
      <c r="C22" s="411" t="s">
        <v>184</v>
      </c>
      <c r="D22" s="402" t="s">
        <v>248</v>
      </c>
      <c r="E22" s="412" t="s">
        <v>249</v>
      </c>
      <c r="F22" s="413">
        <v>103</v>
      </c>
      <c r="G22" s="416">
        <v>129</v>
      </c>
      <c r="H22" s="415" t="s">
        <v>250</v>
      </c>
    </row>
    <row r="23" spans="1:8" s="404" customFormat="1" ht="15" customHeight="1">
      <c r="A23" s="400"/>
      <c r="B23" s="400"/>
      <c r="C23" s="411" t="s">
        <v>251</v>
      </c>
      <c r="D23" s="402" t="s">
        <v>492</v>
      </c>
      <c r="E23" s="412" t="s">
        <v>185</v>
      </c>
      <c r="F23" s="413">
        <v>151</v>
      </c>
      <c r="G23" s="416" t="s">
        <v>252</v>
      </c>
      <c r="H23" s="417" t="s">
        <v>252</v>
      </c>
    </row>
    <row r="24" spans="1:8" s="404" customFormat="1" ht="15" customHeight="1">
      <c r="A24" s="400"/>
      <c r="B24" s="400" t="s">
        <v>253</v>
      </c>
      <c r="C24" s="411"/>
      <c r="D24" s="402"/>
      <c r="E24" s="412"/>
      <c r="F24" s="413"/>
      <c r="G24" s="414"/>
      <c r="H24" s="415"/>
    </row>
    <row r="25" spans="1:8" s="404" customFormat="1" ht="15" customHeight="1">
      <c r="A25" s="400"/>
      <c r="B25" s="400"/>
      <c r="C25" s="411" t="s">
        <v>186</v>
      </c>
      <c r="D25" s="402" t="s">
        <v>187</v>
      </c>
      <c r="E25" s="412" t="s">
        <v>167</v>
      </c>
      <c r="F25" s="413">
        <v>285</v>
      </c>
      <c r="G25" s="414">
        <v>466</v>
      </c>
      <c r="H25" s="417">
        <v>450</v>
      </c>
    </row>
    <row r="26" spans="1:8" s="404" customFormat="1" ht="15" customHeight="1">
      <c r="A26" s="400"/>
      <c r="B26" s="400"/>
      <c r="C26" s="411" t="s">
        <v>188</v>
      </c>
      <c r="D26" s="402" t="s">
        <v>187</v>
      </c>
      <c r="E26" s="412" t="s">
        <v>167</v>
      </c>
      <c r="F26" s="413">
        <v>149</v>
      </c>
      <c r="G26" s="414">
        <v>139</v>
      </c>
      <c r="H26" s="417">
        <v>98</v>
      </c>
    </row>
    <row r="27" spans="1:8" s="404" customFormat="1" ht="15" customHeight="1">
      <c r="A27" s="400"/>
      <c r="B27" s="400"/>
      <c r="C27" s="411" t="s">
        <v>189</v>
      </c>
      <c r="D27" s="402" t="s">
        <v>190</v>
      </c>
      <c r="E27" s="412" t="s">
        <v>167</v>
      </c>
      <c r="F27" s="413">
        <v>150</v>
      </c>
      <c r="G27" s="414">
        <v>126</v>
      </c>
      <c r="H27" s="417">
        <v>128</v>
      </c>
    </row>
    <row r="28" spans="1:8" s="404" customFormat="1" ht="15" customHeight="1">
      <c r="A28" s="400"/>
      <c r="B28" s="400"/>
      <c r="C28" s="411" t="s">
        <v>254</v>
      </c>
      <c r="D28" s="402" t="s">
        <v>493</v>
      </c>
      <c r="E28" s="412" t="s">
        <v>167</v>
      </c>
      <c r="F28" s="413">
        <v>281</v>
      </c>
      <c r="G28" s="414">
        <v>294</v>
      </c>
      <c r="H28" s="415">
        <v>230</v>
      </c>
    </row>
    <row r="29" spans="1:8" s="404" customFormat="1" ht="15" customHeight="1">
      <c r="A29" s="400"/>
      <c r="B29" s="400" t="s">
        <v>255</v>
      </c>
      <c r="C29" s="411"/>
      <c r="D29" s="402"/>
      <c r="E29" s="412"/>
      <c r="F29" s="413"/>
      <c r="G29" s="414"/>
      <c r="H29" s="417"/>
    </row>
    <row r="30" spans="1:8" s="404" customFormat="1" ht="15" customHeight="1">
      <c r="A30" s="400"/>
      <c r="B30" s="400"/>
      <c r="C30" s="411" t="s">
        <v>256</v>
      </c>
      <c r="D30" s="402" t="s">
        <v>257</v>
      </c>
      <c r="E30" s="412" t="s">
        <v>494</v>
      </c>
      <c r="F30" s="413">
        <v>180</v>
      </c>
      <c r="G30" s="414">
        <v>207</v>
      </c>
      <c r="H30" s="415">
        <v>231</v>
      </c>
    </row>
    <row r="31" spans="1:8" s="404" customFormat="1" ht="15" customHeight="1">
      <c r="A31" s="400"/>
      <c r="B31" s="400"/>
      <c r="C31" s="411" t="s">
        <v>191</v>
      </c>
      <c r="D31" s="402" t="s">
        <v>258</v>
      </c>
      <c r="E31" s="412" t="s">
        <v>192</v>
      </c>
      <c r="F31" s="413">
        <v>318</v>
      </c>
      <c r="G31" s="414">
        <v>323</v>
      </c>
      <c r="H31" s="415">
        <v>315</v>
      </c>
    </row>
    <row r="32" spans="1:8" s="404" customFormat="1" ht="15" customHeight="1">
      <c r="A32" s="400"/>
      <c r="B32" s="400"/>
      <c r="C32" s="411" t="s">
        <v>193</v>
      </c>
      <c r="D32" s="402" t="s">
        <v>495</v>
      </c>
      <c r="E32" s="412" t="s">
        <v>259</v>
      </c>
      <c r="F32" s="413">
        <v>203</v>
      </c>
      <c r="G32" s="414">
        <v>193</v>
      </c>
      <c r="H32" s="415">
        <v>220</v>
      </c>
    </row>
    <row r="33" spans="1:8" s="404" customFormat="1" ht="15" customHeight="1">
      <c r="A33" s="400"/>
      <c r="B33" s="400" t="s">
        <v>496</v>
      </c>
      <c r="C33" s="411"/>
      <c r="D33" s="402"/>
      <c r="E33" s="412"/>
      <c r="F33" s="413"/>
      <c r="G33" s="414"/>
      <c r="H33" s="417"/>
    </row>
    <row r="34" spans="1:8" s="404" customFormat="1" ht="15" customHeight="1">
      <c r="A34" s="400"/>
      <c r="B34" s="400"/>
      <c r="C34" s="411" t="s">
        <v>25</v>
      </c>
      <c r="D34" s="402"/>
      <c r="E34" s="412" t="s">
        <v>169</v>
      </c>
      <c r="F34" s="413">
        <v>179</v>
      </c>
      <c r="G34" s="414">
        <v>183</v>
      </c>
      <c r="H34" s="415">
        <v>169</v>
      </c>
    </row>
    <row r="35" spans="1:8" s="404" customFormat="1" ht="15" customHeight="1">
      <c r="A35" s="400"/>
      <c r="B35" s="400"/>
      <c r="C35" s="411" t="s">
        <v>26</v>
      </c>
      <c r="D35" s="402"/>
      <c r="E35" s="412" t="s">
        <v>169</v>
      </c>
      <c r="F35" s="413">
        <v>677</v>
      </c>
      <c r="G35" s="414">
        <v>663</v>
      </c>
      <c r="H35" s="415">
        <v>700</v>
      </c>
    </row>
    <row r="36" spans="1:8" s="404" customFormat="1" ht="15" customHeight="1">
      <c r="A36" s="400"/>
      <c r="B36" s="400"/>
      <c r="C36" s="411" t="s">
        <v>22</v>
      </c>
      <c r="D36" s="402" t="s">
        <v>194</v>
      </c>
      <c r="E36" s="412" t="s">
        <v>169</v>
      </c>
      <c r="F36" s="413">
        <v>188</v>
      </c>
      <c r="G36" s="414">
        <v>174</v>
      </c>
      <c r="H36" s="417">
        <v>139</v>
      </c>
    </row>
    <row r="37" spans="1:8" s="404" customFormat="1" ht="15" customHeight="1">
      <c r="A37" s="400"/>
      <c r="B37" s="400"/>
      <c r="C37" s="411" t="s">
        <v>27</v>
      </c>
      <c r="D37" s="402"/>
      <c r="E37" s="412" t="s">
        <v>169</v>
      </c>
      <c r="F37" s="413">
        <v>440</v>
      </c>
      <c r="G37" s="414">
        <v>387</v>
      </c>
      <c r="H37" s="415">
        <v>451</v>
      </c>
    </row>
    <row r="38" spans="1:8" s="404" customFormat="1" ht="15" customHeight="1">
      <c r="A38" s="400"/>
      <c r="B38" s="400"/>
      <c r="C38" s="411" t="s">
        <v>82</v>
      </c>
      <c r="D38" s="402"/>
      <c r="E38" s="412" t="s">
        <v>169</v>
      </c>
      <c r="F38" s="413">
        <v>383</v>
      </c>
      <c r="G38" s="414">
        <v>412</v>
      </c>
      <c r="H38" s="415">
        <v>380</v>
      </c>
    </row>
    <row r="39" spans="1:8" s="404" customFormat="1" ht="15" customHeight="1">
      <c r="A39" s="400"/>
      <c r="B39" s="400"/>
      <c r="C39" s="411" t="s">
        <v>83</v>
      </c>
      <c r="D39" s="402"/>
      <c r="E39" s="412" t="s">
        <v>169</v>
      </c>
      <c r="F39" s="413">
        <v>251</v>
      </c>
      <c r="G39" s="414">
        <v>227</v>
      </c>
      <c r="H39" s="415">
        <v>234</v>
      </c>
    </row>
    <row r="40" spans="1:8" s="404" customFormat="1" ht="15" customHeight="1">
      <c r="A40" s="400"/>
      <c r="B40" s="400"/>
      <c r="C40" s="411" t="s">
        <v>260</v>
      </c>
      <c r="D40" s="402" t="s">
        <v>497</v>
      </c>
      <c r="E40" s="412" t="s">
        <v>169</v>
      </c>
      <c r="F40" s="413">
        <v>589</v>
      </c>
      <c r="G40" s="414">
        <v>607</v>
      </c>
      <c r="H40" s="415">
        <v>271</v>
      </c>
    </row>
    <row r="41" spans="1:8" s="404" customFormat="1" ht="15" customHeight="1">
      <c r="A41" s="400"/>
      <c r="B41" s="400"/>
      <c r="C41" s="411" t="s">
        <v>407</v>
      </c>
      <c r="D41" s="402"/>
      <c r="E41" s="412" t="s">
        <v>169</v>
      </c>
      <c r="F41" s="413">
        <v>132</v>
      </c>
      <c r="G41" s="414">
        <v>154</v>
      </c>
      <c r="H41" s="415">
        <v>139</v>
      </c>
    </row>
    <row r="42" spans="1:8" s="404" customFormat="1" ht="15" customHeight="1">
      <c r="A42" s="400"/>
      <c r="B42" s="400"/>
      <c r="C42" s="411" t="s">
        <v>408</v>
      </c>
      <c r="D42" s="402"/>
      <c r="E42" s="412" t="s">
        <v>169</v>
      </c>
      <c r="F42" s="413">
        <v>339</v>
      </c>
      <c r="G42" s="414">
        <v>305</v>
      </c>
      <c r="H42" s="415">
        <v>287</v>
      </c>
    </row>
    <row r="43" spans="1:8" s="404" customFormat="1" ht="15" customHeight="1">
      <c r="A43" s="400"/>
      <c r="B43" s="400"/>
      <c r="C43" s="411" t="s">
        <v>86</v>
      </c>
      <c r="D43" s="402"/>
      <c r="E43" s="412" t="s">
        <v>169</v>
      </c>
      <c r="F43" s="413">
        <v>205</v>
      </c>
      <c r="G43" s="414">
        <v>184</v>
      </c>
      <c r="H43" s="415">
        <v>226</v>
      </c>
    </row>
    <row r="44" spans="1:8" s="404" customFormat="1" ht="15" customHeight="1">
      <c r="A44" s="400"/>
      <c r="B44" s="400"/>
      <c r="C44" s="411" t="s">
        <v>68</v>
      </c>
      <c r="D44" s="402"/>
      <c r="E44" s="412" t="s">
        <v>169</v>
      </c>
      <c r="F44" s="413">
        <v>456</v>
      </c>
      <c r="G44" s="414">
        <v>486</v>
      </c>
      <c r="H44" s="417">
        <v>391</v>
      </c>
    </row>
    <row r="45" spans="1:8" s="404" customFormat="1" ht="15" customHeight="1">
      <c r="A45" s="400"/>
      <c r="B45" s="400"/>
      <c r="C45" s="411" t="s">
        <v>70</v>
      </c>
      <c r="D45" s="402"/>
      <c r="E45" s="412" t="s">
        <v>169</v>
      </c>
      <c r="F45" s="413">
        <v>541</v>
      </c>
      <c r="G45" s="414">
        <v>582</v>
      </c>
      <c r="H45" s="417">
        <v>497</v>
      </c>
    </row>
    <row r="46" spans="1:8" s="404" customFormat="1" ht="15" customHeight="1">
      <c r="A46" s="400"/>
      <c r="B46" s="400"/>
      <c r="C46" s="411" t="s">
        <v>71</v>
      </c>
      <c r="D46" s="402"/>
      <c r="E46" s="412" t="s">
        <v>169</v>
      </c>
      <c r="F46" s="413">
        <v>531</v>
      </c>
      <c r="G46" s="414">
        <v>569</v>
      </c>
      <c r="H46" s="417">
        <v>436</v>
      </c>
    </row>
    <row r="47" spans="1:8" s="404" customFormat="1" ht="15" customHeight="1">
      <c r="A47" s="400"/>
      <c r="B47" s="400"/>
      <c r="C47" s="411" t="s">
        <v>409</v>
      </c>
      <c r="D47" s="402" t="s">
        <v>498</v>
      </c>
      <c r="E47" s="412" t="s">
        <v>167</v>
      </c>
      <c r="F47" s="413">
        <v>187</v>
      </c>
      <c r="G47" s="414" t="s">
        <v>261</v>
      </c>
      <c r="H47" s="415" t="s">
        <v>261</v>
      </c>
    </row>
    <row r="48" spans="1:8" s="404" customFormat="1" ht="15" customHeight="1">
      <c r="A48" s="400"/>
      <c r="B48" s="400"/>
      <c r="C48" s="411" t="s">
        <v>410</v>
      </c>
      <c r="D48" s="402" t="s">
        <v>411</v>
      </c>
      <c r="E48" s="412" t="s">
        <v>167</v>
      </c>
      <c r="F48" s="413">
        <v>918</v>
      </c>
      <c r="G48" s="414">
        <v>1225</v>
      </c>
      <c r="H48" s="417">
        <v>900</v>
      </c>
    </row>
    <row r="49" spans="1:8" s="404" customFormat="1" ht="15" customHeight="1">
      <c r="A49" s="400"/>
      <c r="B49" s="400"/>
      <c r="C49" s="411" t="s">
        <v>412</v>
      </c>
      <c r="D49" s="402" t="s">
        <v>262</v>
      </c>
      <c r="E49" s="412" t="s">
        <v>413</v>
      </c>
      <c r="F49" s="413">
        <v>357</v>
      </c>
      <c r="G49" s="414">
        <v>489</v>
      </c>
      <c r="H49" s="417">
        <v>295</v>
      </c>
    </row>
    <row r="50" spans="1:8" s="404" customFormat="1" ht="15" customHeight="1">
      <c r="A50" s="400"/>
      <c r="B50" s="400"/>
      <c r="C50" s="411" t="s">
        <v>414</v>
      </c>
      <c r="D50" s="402" t="s">
        <v>415</v>
      </c>
      <c r="E50" s="412" t="s">
        <v>167</v>
      </c>
      <c r="F50" s="413">
        <v>146</v>
      </c>
      <c r="G50" s="414">
        <v>126</v>
      </c>
      <c r="H50" s="417">
        <v>60</v>
      </c>
    </row>
    <row r="51" spans="1:8" s="404" customFormat="1" ht="15" customHeight="1">
      <c r="A51" s="400"/>
      <c r="B51" s="400"/>
      <c r="C51" s="411" t="s">
        <v>416</v>
      </c>
      <c r="D51" s="402" t="s">
        <v>263</v>
      </c>
      <c r="E51" s="412" t="s">
        <v>167</v>
      </c>
      <c r="F51" s="413">
        <v>28</v>
      </c>
      <c r="G51" s="414">
        <v>31</v>
      </c>
      <c r="H51" s="417">
        <v>28</v>
      </c>
    </row>
    <row r="52" spans="1:8" s="404" customFormat="1" ht="15" customHeight="1">
      <c r="A52" s="400"/>
      <c r="B52" s="400"/>
      <c r="C52" s="411" t="s">
        <v>417</v>
      </c>
      <c r="D52" s="402" t="s">
        <v>418</v>
      </c>
      <c r="E52" s="412" t="s">
        <v>167</v>
      </c>
      <c r="F52" s="413">
        <v>152</v>
      </c>
      <c r="G52" s="414">
        <v>136</v>
      </c>
      <c r="H52" s="417">
        <v>156</v>
      </c>
    </row>
    <row r="53" spans="1:243" s="404" customFormat="1" ht="15" customHeight="1">
      <c r="A53" s="400"/>
      <c r="B53" s="400"/>
      <c r="C53" s="411" t="s">
        <v>419</v>
      </c>
      <c r="D53" s="402" t="s">
        <v>420</v>
      </c>
      <c r="E53" s="412" t="s">
        <v>167</v>
      </c>
      <c r="F53" s="413">
        <v>33</v>
      </c>
      <c r="G53" s="414">
        <v>41</v>
      </c>
      <c r="H53" s="417">
        <v>32</v>
      </c>
      <c r="II53" s="418" t="s">
        <v>264</v>
      </c>
    </row>
    <row r="54" spans="1:8" s="404" customFormat="1" ht="15" customHeight="1">
      <c r="A54" s="400"/>
      <c r="B54" s="400"/>
      <c r="C54" s="411" t="s">
        <v>421</v>
      </c>
      <c r="D54" s="402" t="s">
        <v>499</v>
      </c>
      <c r="E54" s="412" t="s">
        <v>167</v>
      </c>
      <c r="F54" s="413">
        <v>154</v>
      </c>
      <c r="G54" s="414">
        <v>168</v>
      </c>
      <c r="H54" s="417">
        <v>198</v>
      </c>
    </row>
    <row r="55" spans="1:8" s="404" customFormat="1" ht="15" customHeight="1">
      <c r="A55" s="400"/>
      <c r="B55" s="400"/>
      <c r="C55" s="411" t="s">
        <v>500</v>
      </c>
      <c r="D55" s="402" t="s">
        <v>501</v>
      </c>
      <c r="E55" s="412" t="s">
        <v>167</v>
      </c>
      <c r="F55" s="413">
        <v>78</v>
      </c>
      <c r="G55" s="414">
        <v>115</v>
      </c>
      <c r="H55" s="415">
        <v>52</v>
      </c>
    </row>
    <row r="56" spans="1:8" s="404" customFormat="1" ht="15" customHeight="1">
      <c r="A56" s="400"/>
      <c r="B56" s="400" t="s">
        <v>265</v>
      </c>
      <c r="C56" s="411"/>
      <c r="D56" s="402"/>
      <c r="E56" s="412"/>
      <c r="F56" s="413"/>
      <c r="G56" s="414"/>
      <c r="H56" s="415"/>
    </row>
    <row r="57" spans="1:8" s="404" customFormat="1" ht="15" customHeight="1">
      <c r="A57" s="400"/>
      <c r="B57" s="400"/>
      <c r="C57" s="411" t="s">
        <v>502</v>
      </c>
      <c r="D57" s="402" t="s">
        <v>266</v>
      </c>
      <c r="E57" s="412" t="s">
        <v>169</v>
      </c>
      <c r="F57" s="413">
        <v>393</v>
      </c>
      <c r="G57" s="414">
        <v>430</v>
      </c>
      <c r="H57" s="415" t="s">
        <v>267</v>
      </c>
    </row>
    <row r="58" spans="1:8" s="404" customFormat="1" ht="15" customHeight="1">
      <c r="A58" s="400"/>
      <c r="B58" s="400"/>
      <c r="C58" s="411" t="s">
        <v>268</v>
      </c>
      <c r="D58" s="402" t="s">
        <v>269</v>
      </c>
      <c r="E58" s="412" t="s">
        <v>169</v>
      </c>
      <c r="F58" s="413">
        <v>428</v>
      </c>
      <c r="G58" s="414">
        <v>467</v>
      </c>
      <c r="H58" s="417">
        <v>347</v>
      </c>
    </row>
    <row r="59" spans="1:8" s="404" customFormat="1" ht="15" customHeight="1">
      <c r="A59" s="400"/>
      <c r="B59" s="400"/>
      <c r="C59" s="411" t="s">
        <v>113</v>
      </c>
      <c r="D59" s="402" t="s">
        <v>270</v>
      </c>
      <c r="E59" s="412" t="s">
        <v>169</v>
      </c>
      <c r="F59" s="413">
        <v>567</v>
      </c>
      <c r="G59" s="414">
        <v>529</v>
      </c>
      <c r="H59" s="417">
        <v>435</v>
      </c>
    </row>
    <row r="60" spans="1:8" s="404" customFormat="1" ht="15" customHeight="1">
      <c r="A60" s="400"/>
      <c r="B60" s="400"/>
      <c r="C60" s="411" t="s">
        <v>422</v>
      </c>
      <c r="D60" s="402" t="s">
        <v>503</v>
      </c>
      <c r="E60" s="412" t="s">
        <v>169</v>
      </c>
      <c r="F60" s="413">
        <v>554</v>
      </c>
      <c r="G60" s="414">
        <v>501</v>
      </c>
      <c r="H60" s="417">
        <v>681</v>
      </c>
    </row>
    <row r="61" spans="1:8" s="404" customFormat="1" ht="15" customHeight="1">
      <c r="A61" s="400"/>
      <c r="B61" s="400"/>
      <c r="C61" s="411" t="s">
        <v>271</v>
      </c>
      <c r="D61" s="402" t="s">
        <v>272</v>
      </c>
      <c r="E61" s="412" t="s">
        <v>169</v>
      </c>
      <c r="F61" s="413">
        <v>1106</v>
      </c>
      <c r="G61" s="414">
        <v>1055</v>
      </c>
      <c r="H61" s="419">
        <v>1076</v>
      </c>
    </row>
    <row r="62" spans="1:8" s="404" customFormat="1" ht="15" customHeight="1">
      <c r="A62" s="400"/>
      <c r="B62" s="400"/>
      <c r="C62" s="411" t="s">
        <v>273</v>
      </c>
      <c r="D62" s="402" t="s">
        <v>274</v>
      </c>
      <c r="E62" s="412" t="s">
        <v>169</v>
      </c>
      <c r="F62" s="413">
        <v>804</v>
      </c>
      <c r="G62" s="414">
        <v>602</v>
      </c>
      <c r="H62" s="415">
        <v>846</v>
      </c>
    </row>
    <row r="63" spans="1:8" s="404" customFormat="1" ht="15" customHeight="1">
      <c r="A63" s="400"/>
      <c r="B63" s="400"/>
      <c r="C63" s="411" t="s">
        <v>423</v>
      </c>
      <c r="D63" s="402" t="s">
        <v>275</v>
      </c>
      <c r="E63" s="412" t="s">
        <v>169</v>
      </c>
      <c r="F63" s="413">
        <v>305</v>
      </c>
      <c r="G63" s="414">
        <v>366</v>
      </c>
      <c r="H63" s="415">
        <v>563</v>
      </c>
    </row>
    <row r="64" spans="1:8" s="404" customFormat="1" ht="15" customHeight="1">
      <c r="A64" s="400"/>
      <c r="B64" s="400"/>
      <c r="C64" s="411" t="s">
        <v>276</v>
      </c>
      <c r="D64" s="402" t="s">
        <v>504</v>
      </c>
      <c r="E64" s="412" t="s">
        <v>169</v>
      </c>
      <c r="F64" s="413">
        <v>537</v>
      </c>
      <c r="G64" s="414">
        <v>692</v>
      </c>
      <c r="H64" s="415" t="s">
        <v>277</v>
      </c>
    </row>
    <row r="65" spans="1:8" s="404" customFormat="1" ht="15" customHeight="1">
      <c r="A65" s="400"/>
      <c r="B65" s="400"/>
      <c r="C65" s="411" t="s">
        <v>424</v>
      </c>
      <c r="D65" s="402" t="s">
        <v>505</v>
      </c>
      <c r="E65" s="412" t="s">
        <v>167</v>
      </c>
      <c r="F65" s="413">
        <v>152</v>
      </c>
      <c r="G65" s="414">
        <v>171</v>
      </c>
      <c r="H65" s="415">
        <v>143</v>
      </c>
    </row>
    <row r="66" spans="1:8" s="404" customFormat="1" ht="15" customHeight="1">
      <c r="A66" s="400"/>
      <c r="B66" s="400" t="s">
        <v>278</v>
      </c>
      <c r="C66" s="411"/>
      <c r="D66" s="402"/>
      <c r="E66" s="412"/>
      <c r="F66" s="413"/>
      <c r="G66" s="414"/>
      <c r="H66" s="417"/>
    </row>
    <row r="67" spans="1:8" s="404" customFormat="1" ht="15" customHeight="1">
      <c r="A67" s="400"/>
      <c r="B67" s="400"/>
      <c r="C67" s="411" t="s">
        <v>425</v>
      </c>
      <c r="D67" s="402" t="s">
        <v>279</v>
      </c>
      <c r="E67" s="412" t="s">
        <v>426</v>
      </c>
      <c r="F67" s="413">
        <v>332</v>
      </c>
      <c r="G67" s="414">
        <v>337</v>
      </c>
      <c r="H67" s="415">
        <v>480</v>
      </c>
    </row>
    <row r="68" spans="1:8" s="404" customFormat="1" ht="24" customHeight="1">
      <c r="A68" s="400"/>
      <c r="B68" s="400"/>
      <c r="C68" s="411" t="s">
        <v>427</v>
      </c>
      <c r="D68" s="420" t="s">
        <v>280</v>
      </c>
      <c r="E68" s="412" t="s">
        <v>192</v>
      </c>
      <c r="F68" s="413">
        <v>232</v>
      </c>
      <c r="G68" s="414">
        <v>270</v>
      </c>
      <c r="H68" s="415">
        <v>255</v>
      </c>
    </row>
    <row r="69" spans="1:8" s="404" customFormat="1" ht="24" customHeight="1">
      <c r="A69" s="400"/>
      <c r="B69" s="400"/>
      <c r="C69" s="411" t="s">
        <v>428</v>
      </c>
      <c r="D69" s="420" t="s">
        <v>506</v>
      </c>
      <c r="E69" s="412" t="s">
        <v>426</v>
      </c>
      <c r="F69" s="413">
        <v>293</v>
      </c>
      <c r="G69" s="414">
        <v>298</v>
      </c>
      <c r="H69" s="415">
        <v>317</v>
      </c>
    </row>
    <row r="70" spans="1:8" s="404" customFormat="1" ht="15" customHeight="1">
      <c r="A70" s="400"/>
      <c r="B70" s="400"/>
      <c r="C70" s="411" t="s">
        <v>429</v>
      </c>
      <c r="D70" s="402" t="s">
        <v>507</v>
      </c>
      <c r="E70" s="412" t="s">
        <v>430</v>
      </c>
      <c r="F70" s="413">
        <v>319</v>
      </c>
      <c r="G70" s="414">
        <v>275</v>
      </c>
      <c r="H70" s="415">
        <v>285</v>
      </c>
    </row>
    <row r="71" spans="1:8" s="404" customFormat="1" ht="15" customHeight="1">
      <c r="A71" s="400"/>
      <c r="B71" s="400"/>
      <c r="C71" s="411" t="s">
        <v>431</v>
      </c>
      <c r="D71" s="402" t="s">
        <v>432</v>
      </c>
      <c r="E71" s="412" t="s">
        <v>430</v>
      </c>
      <c r="F71" s="413">
        <v>190</v>
      </c>
      <c r="G71" s="414">
        <v>162</v>
      </c>
      <c r="H71" s="415">
        <v>182</v>
      </c>
    </row>
    <row r="72" spans="1:8" s="421" customFormat="1" ht="24" customHeight="1">
      <c r="A72" s="400"/>
      <c r="B72" s="400"/>
      <c r="C72" s="411" t="s">
        <v>433</v>
      </c>
      <c r="D72" s="420" t="s">
        <v>508</v>
      </c>
      <c r="E72" s="412" t="s">
        <v>426</v>
      </c>
      <c r="F72" s="413">
        <v>295</v>
      </c>
      <c r="G72" s="414">
        <v>266</v>
      </c>
      <c r="H72" s="415">
        <v>303</v>
      </c>
    </row>
    <row r="73" spans="1:8" s="404" customFormat="1" ht="15" customHeight="1">
      <c r="A73" s="400"/>
      <c r="B73" s="400" t="s">
        <v>281</v>
      </c>
      <c r="C73" s="411"/>
      <c r="D73" s="402"/>
      <c r="E73" s="412"/>
      <c r="F73" s="413"/>
      <c r="G73" s="414"/>
      <c r="H73" s="417"/>
    </row>
    <row r="74" spans="1:8" s="404" customFormat="1" ht="15" customHeight="1">
      <c r="A74" s="400"/>
      <c r="B74" s="400"/>
      <c r="C74" s="411" t="s">
        <v>434</v>
      </c>
      <c r="D74" s="402" t="s">
        <v>509</v>
      </c>
      <c r="E74" s="412" t="s">
        <v>167</v>
      </c>
      <c r="F74" s="413">
        <v>139</v>
      </c>
      <c r="G74" s="414">
        <v>134</v>
      </c>
      <c r="H74" s="415">
        <v>146</v>
      </c>
    </row>
    <row r="75" spans="1:8" s="404" customFormat="1" ht="24" customHeight="1">
      <c r="A75" s="400"/>
      <c r="B75" s="400"/>
      <c r="C75" s="411" t="s">
        <v>435</v>
      </c>
      <c r="D75" s="420" t="s">
        <v>282</v>
      </c>
      <c r="E75" s="412" t="s">
        <v>430</v>
      </c>
      <c r="F75" s="413">
        <v>193</v>
      </c>
      <c r="G75" s="414">
        <v>197</v>
      </c>
      <c r="H75" s="415" t="s">
        <v>283</v>
      </c>
    </row>
    <row r="76" spans="1:8" s="404" customFormat="1" ht="15" customHeight="1">
      <c r="A76" s="400"/>
      <c r="B76" s="400"/>
      <c r="C76" s="411" t="s">
        <v>436</v>
      </c>
      <c r="D76" s="402" t="s">
        <v>437</v>
      </c>
      <c r="E76" s="412" t="s">
        <v>167</v>
      </c>
      <c r="F76" s="413">
        <v>93</v>
      </c>
      <c r="G76" s="414">
        <v>120</v>
      </c>
      <c r="H76" s="415" t="s">
        <v>283</v>
      </c>
    </row>
    <row r="77" spans="1:8" s="404" customFormat="1" ht="15" customHeight="1">
      <c r="A77" s="400"/>
      <c r="B77" s="400" t="s">
        <v>284</v>
      </c>
      <c r="C77" s="411"/>
      <c r="D77" s="402"/>
      <c r="E77" s="412"/>
      <c r="F77" s="413"/>
      <c r="G77" s="414"/>
      <c r="H77" s="415"/>
    </row>
    <row r="78" spans="1:8" s="404" customFormat="1" ht="15" customHeight="1">
      <c r="A78" s="400"/>
      <c r="B78" s="400"/>
      <c r="C78" s="411" t="s">
        <v>511</v>
      </c>
      <c r="D78" s="402" t="s">
        <v>512</v>
      </c>
      <c r="E78" s="412" t="s">
        <v>167</v>
      </c>
      <c r="F78" s="413">
        <v>255</v>
      </c>
      <c r="G78" s="414">
        <v>174</v>
      </c>
      <c r="H78" s="415">
        <v>315</v>
      </c>
    </row>
    <row r="79" spans="1:8" s="404" customFormat="1" ht="15" customHeight="1">
      <c r="A79" s="400"/>
      <c r="B79" s="400"/>
      <c r="C79" s="411" t="s">
        <v>513</v>
      </c>
      <c r="D79" s="402" t="s">
        <v>285</v>
      </c>
      <c r="E79" s="412" t="s">
        <v>167</v>
      </c>
      <c r="F79" s="413">
        <v>960</v>
      </c>
      <c r="G79" s="414">
        <v>700</v>
      </c>
      <c r="H79" s="415">
        <v>368</v>
      </c>
    </row>
    <row r="80" spans="1:8" s="404" customFormat="1" ht="15" customHeight="1">
      <c r="A80" s="400"/>
      <c r="B80" s="400" t="s">
        <v>286</v>
      </c>
      <c r="C80" s="411"/>
      <c r="D80" s="402"/>
      <c r="E80" s="412"/>
      <c r="F80" s="413"/>
      <c r="G80" s="414"/>
      <c r="H80" s="417"/>
    </row>
    <row r="81" spans="1:8" s="404" customFormat="1" ht="24" customHeight="1">
      <c r="A81" s="400"/>
      <c r="B81" s="400"/>
      <c r="C81" s="422" t="s">
        <v>287</v>
      </c>
      <c r="D81" s="420" t="s">
        <v>288</v>
      </c>
      <c r="E81" s="412" t="s">
        <v>426</v>
      </c>
      <c r="F81" s="413">
        <v>1791</v>
      </c>
      <c r="G81" s="414">
        <v>1641</v>
      </c>
      <c r="H81" s="415">
        <v>1735</v>
      </c>
    </row>
    <row r="82" spans="1:8" s="404" customFormat="1" ht="15" customHeight="1" thickBot="1">
      <c r="A82" s="423"/>
      <c r="B82" s="423"/>
      <c r="C82" s="424" t="s">
        <v>438</v>
      </c>
      <c r="D82" s="425" t="s">
        <v>289</v>
      </c>
      <c r="E82" s="426" t="s">
        <v>290</v>
      </c>
      <c r="F82" s="427">
        <v>1162</v>
      </c>
      <c r="G82" s="428">
        <v>1219</v>
      </c>
      <c r="H82" s="429">
        <v>1260</v>
      </c>
    </row>
    <row r="83" spans="1:8" s="404" customFormat="1" ht="15" customHeight="1">
      <c r="A83" s="400"/>
      <c r="B83" s="400" t="s">
        <v>291</v>
      </c>
      <c r="C83" s="411"/>
      <c r="D83" s="402"/>
      <c r="E83" s="412"/>
      <c r="F83" s="413"/>
      <c r="G83" s="414"/>
      <c r="H83" s="415"/>
    </row>
    <row r="84" spans="1:8" s="404" customFormat="1" ht="15" customHeight="1">
      <c r="A84" s="400"/>
      <c r="B84" s="400"/>
      <c r="C84" s="411" t="s">
        <v>439</v>
      </c>
      <c r="D84" s="402" t="s">
        <v>440</v>
      </c>
      <c r="E84" s="412" t="s">
        <v>441</v>
      </c>
      <c r="F84" s="413">
        <v>483</v>
      </c>
      <c r="G84" s="414">
        <v>500</v>
      </c>
      <c r="H84" s="415">
        <v>450</v>
      </c>
    </row>
    <row r="85" spans="1:8" s="404" customFormat="1" ht="15" customHeight="1">
      <c r="A85" s="400"/>
      <c r="B85" s="400"/>
      <c r="C85" s="411" t="s">
        <v>442</v>
      </c>
      <c r="D85" s="402" t="s">
        <v>443</v>
      </c>
      <c r="E85" s="412" t="s">
        <v>441</v>
      </c>
      <c r="F85" s="413">
        <v>567</v>
      </c>
      <c r="G85" s="414">
        <v>533</v>
      </c>
      <c r="H85" s="415">
        <v>500</v>
      </c>
    </row>
    <row r="86" spans="1:8" s="404" customFormat="1" ht="15" customHeight="1">
      <c r="A86" s="400"/>
      <c r="B86" s="400"/>
      <c r="C86" s="411" t="s">
        <v>514</v>
      </c>
      <c r="D86" s="402" t="s">
        <v>292</v>
      </c>
      <c r="E86" s="412" t="s">
        <v>444</v>
      </c>
      <c r="F86" s="413">
        <v>1513</v>
      </c>
      <c r="G86" s="950" t="s">
        <v>293</v>
      </c>
      <c r="H86" s="415" t="s">
        <v>293</v>
      </c>
    </row>
    <row r="87" spans="1:8" s="404" customFormat="1" ht="15" customHeight="1">
      <c r="A87" s="400"/>
      <c r="B87" s="400"/>
      <c r="C87" s="411" t="s">
        <v>445</v>
      </c>
      <c r="D87" s="402" t="s">
        <v>440</v>
      </c>
      <c r="E87" s="412" t="s">
        <v>441</v>
      </c>
      <c r="F87" s="413">
        <v>762</v>
      </c>
      <c r="G87" s="414">
        <v>727</v>
      </c>
      <c r="H87" s="415">
        <v>650</v>
      </c>
    </row>
    <row r="88" spans="1:8" s="404" customFormat="1" ht="15" customHeight="1">
      <c r="A88" s="400"/>
      <c r="B88" s="400"/>
      <c r="C88" s="411" t="s">
        <v>446</v>
      </c>
      <c r="D88" s="402"/>
      <c r="E88" s="412" t="s">
        <v>447</v>
      </c>
      <c r="F88" s="413">
        <v>878</v>
      </c>
      <c r="G88" s="414">
        <v>660</v>
      </c>
      <c r="H88" s="415">
        <v>600</v>
      </c>
    </row>
    <row r="89" spans="1:8" s="404" customFormat="1" ht="15" customHeight="1">
      <c r="A89" s="410" t="s">
        <v>294</v>
      </c>
      <c r="B89" s="400"/>
      <c r="C89" s="411"/>
      <c r="D89" s="402"/>
      <c r="E89" s="412"/>
      <c r="F89" s="413"/>
      <c r="G89" s="413"/>
      <c r="H89" s="415"/>
    </row>
    <row r="90" spans="1:8" s="404" customFormat="1" ht="15" customHeight="1">
      <c r="A90" s="400"/>
      <c r="B90" s="400" t="s">
        <v>295</v>
      </c>
      <c r="C90" s="411"/>
      <c r="D90" s="402"/>
      <c r="E90" s="412" t="s">
        <v>296</v>
      </c>
      <c r="F90" s="413"/>
      <c r="G90" s="413"/>
      <c r="H90" s="415"/>
    </row>
    <row r="91" spans="1:8" s="404" customFormat="1" ht="15" customHeight="1">
      <c r="A91" s="400"/>
      <c r="B91" s="400"/>
      <c r="C91" s="411" t="s">
        <v>515</v>
      </c>
      <c r="D91" s="402" t="s">
        <v>516</v>
      </c>
      <c r="E91" s="412" t="s">
        <v>448</v>
      </c>
      <c r="F91" s="413">
        <v>4424</v>
      </c>
      <c r="G91" s="414">
        <v>3265</v>
      </c>
      <c r="H91" s="415">
        <v>3514</v>
      </c>
    </row>
    <row r="92" spans="1:8" s="404" customFormat="1" ht="15" customHeight="1">
      <c r="A92" s="400"/>
      <c r="B92" s="400" t="s">
        <v>297</v>
      </c>
      <c r="C92" s="411"/>
      <c r="D92" s="402"/>
      <c r="E92" s="412"/>
      <c r="F92" s="413"/>
      <c r="G92" s="414"/>
      <c r="H92" s="417"/>
    </row>
    <row r="93" spans="1:8" s="404" customFormat="1" ht="24" customHeight="1">
      <c r="A93" s="400"/>
      <c r="B93" s="400"/>
      <c r="C93" s="411" t="s">
        <v>449</v>
      </c>
      <c r="D93" s="420" t="s">
        <v>298</v>
      </c>
      <c r="E93" s="412" t="s">
        <v>450</v>
      </c>
      <c r="F93" s="413">
        <v>6718</v>
      </c>
      <c r="G93" s="414">
        <v>7148</v>
      </c>
      <c r="H93" s="415">
        <v>7900</v>
      </c>
    </row>
    <row r="94" spans="1:8" s="404" customFormat="1" ht="15" customHeight="1">
      <c r="A94" s="400"/>
      <c r="B94" s="400"/>
      <c r="C94" s="411" t="s">
        <v>451</v>
      </c>
      <c r="D94" s="402" t="s">
        <v>452</v>
      </c>
      <c r="E94" s="412" t="s">
        <v>453</v>
      </c>
      <c r="F94" s="413">
        <v>21000</v>
      </c>
      <c r="G94" s="414">
        <v>15180</v>
      </c>
      <c r="H94" s="415">
        <v>24000</v>
      </c>
    </row>
    <row r="95" spans="1:8" s="404" customFormat="1" ht="24" customHeight="1">
      <c r="A95" s="400"/>
      <c r="B95" s="400"/>
      <c r="C95" s="411" t="s">
        <v>454</v>
      </c>
      <c r="D95" s="420" t="s">
        <v>299</v>
      </c>
      <c r="E95" s="412" t="s">
        <v>455</v>
      </c>
      <c r="F95" s="413">
        <v>3205</v>
      </c>
      <c r="G95" s="414">
        <v>3153</v>
      </c>
      <c r="H95" s="415">
        <v>2500</v>
      </c>
    </row>
    <row r="96" spans="1:8" s="404" customFormat="1" ht="15" customHeight="1">
      <c r="A96" s="430" t="s">
        <v>300</v>
      </c>
      <c r="B96" s="400"/>
      <c r="C96" s="411"/>
      <c r="D96" s="402"/>
      <c r="E96" s="412"/>
      <c r="F96" s="413"/>
      <c r="G96" s="414"/>
      <c r="H96" s="415"/>
    </row>
    <row r="97" spans="1:8" s="404" customFormat="1" ht="15" customHeight="1">
      <c r="A97" s="400"/>
      <c r="B97" s="400" t="s">
        <v>301</v>
      </c>
      <c r="C97" s="411"/>
      <c r="D97" s="402"/>
      <c r="E97" s="412"/>
      <c r="F97" s="413"/>
      <c r="G97" s="414"/>
      <c r="H97" s="415"/>
    </row>
    <row r="98" spans="1:8" s="404" customFormat="1" ht="15" customHeight="1">
      <c r="A98" s="403"/>
      <c r="B98" s="400"/>
      <c r="C98" s="411" t="s">
        <v>517</v>
      </c>
      <c r="D98" s="402" t="s">
        <v>518</v>
      </c>
      <c r="E98" s="412" t="s">
        <v>302</v>
      </c>
      <c r="F98" s="413">
        <v>5108</v>
      </c>
      <c r="G98" s="414">
        <v>6171</v>
      </c>
      <c r="H98" s="415">
        <v>4469</v>
      </c>
    </row>
    <row r="99" spans="1:8" s="404" customFormat="1" ht="15" customHeight="1">
      <c r="A99" s="400"/>
      <c r="B99" s="400" t="s">
        <v>303</v>
      </c>
      <c r="C99" s="411"/>
      <c r="D99" s="402"/>
      <c r="E99" s="412"/>
      <c r="F99" s="413"/>
      <c r="G99" s="413"/>
      <c r="H99" s="415"/>
    </row>
    <row r="100" spans="1:8" s="404" customFormat="1" ht="15" customHeight="1">
      <c r="A100" s="400"/>
      <c r="B100" s="400"/>
      <c r="C100" s="411" t="s">
        <v>456</v>
      </c>
      <c r="D100" s="402" t="s">
        <v>457</v>
      </c>
      <c r="E100" s="431" t="s">
        <v>304</v>
      </c>
      <c r="F100" s="413">
        <v>1501</v>
      </c>
      <c r="G100" s="414">
        <v>1560</v>
      </c>
      <c r="H100" s="415">
        <v>1416</v>
      </c>
    </row>
    <row r="101" spans="1:8" s="404" customFormat="1" ht="15" customHeight="1">
      <c r="A101" s="400"/>
      <c r="B101" s="400" t="s">
        <v>305</v>
      </c>
      <c r="C101" s="411"/>
      <c r="D101" s="402"/>
      <c r="E101" s="412" t="s">
        <v>306</v>
      </c>
      <c r="F101" s="413"/>
      <c r="G101" s="414"/>
      <c r="H101" s="415"/>
    </row>
    <row r="102" spans="1:8" s="404" customFormat="1" ht="15" customHeight="1">
      <c r="A102" s="400"/>
      <c r="B102" s="400"/>
      <c r="C102" s="411" t="s">
        <v>307</v>
      </c>
      <c r="D102" s="402" t="s">
        <v>308</v>
      </c>
      <c r="E102" s="412" t="s">
        <v>309</v>
      </c>
      <c r="F102" s="413">
        <v>3349</v>
      </c>
      <c r="G102" s="414">
        <v>3727</v>
      </c>
      <c r="H102" s="415">
        <v>4586</v>
      </c>
    </row>
    <row r="103" spans="1:8" s="404" customFormat="1" ht="15" customHeight="1">
      <c r="A103" s="410" t="s">
        <v>458</v>
      </c>
      <c r="B103" s="400"/>
      <c r="C103" s="411"/>
      <c r="D103" s="402"/>
      <c r="E103" s="412"/>
      <c r="F103" s="413"/>
      <c r="G103" s="414"/>
      <c r="H103" s="415"/>
    </row>
    <row r="104" spans="1:8" s="404" customFormat="1" ht="15" customHeight="1">
      <c r="A104" s="400"/>
      <c r="B104" s="400" t="s">
        <v>310</v>
      </c>
      <c r="C104" s="411"/>
      <c r="D104" s="402"/>
      <c r="E104" s="412"/>
      <c r="F104" s="413"/>
      <c r="G104" s="414"/>
      <c r="H104" s="415"/>
    </row>
    <row r="105" spans="1:8" s="404" customFormat="1" ht="15" customHeight="1">
      <c r="A105" s="400"/>
      <c r="B105" s="400"/>
      <c r="C105" s="411" t="s">
        <v>459</v>
      </c>
      <c r="D105" s="402" t="s">
        <v>519</v>
      </c>
      <c r="E105" s="412" t="s">
        <v>450</v>
      </c>
      <c r="F105" s="413">
        <v>621</v>
      </c>
      <c r="G105" s="414">
        <v>256</v>
      </c>
      <c r="H105" s="432">
        <v>210</v>
      </c>
    </row>
    <row r="106" spans="1:8" s="404" customFormat="1" ht="15" customHeight="1">
      <c r="A106" s="400"/>
      <c r="B106" s="400" t="s">
        <v>311</v>
      </c>
      <c r="C106" s="411"/>
      <c r="D106" s="402"/>
      <c r="E106" s="412"/>
      <c r="F106" s="413"/>
      <c r="G106" s="414"/>
      <c r="H106" s="417"/>
    </row>
    <row r="107" spans="1:8" s="404" customFormat="1" ht="24" customHeight="1">
      <c r="A107" s="400"/>
      <c r="B107" s="400"/>
      <c r="C107" s="411" t="s">
        <v>460</v>
      </c>
      <c r="D107" s="420" t="s">
        <v>312</v>
      </c>
      <c r="E107" s="412" t="s">
        <v>461</v>
      </c>
      <c r="F107" s="413">
        <v>325</v>
      </c>
      <c r="G107" s="414">
        <v>326</v>
      </c>
      <c r="H107" s="432">
        <v>398</v>
      </c>
    </row>
    <row r="108" spans="1:8" s="404" customFormat="1" ht="24" customHeight="1">
      <c r="A108" s="400"/>
      <c r="B108" s="400"/>
      <c r="C108" s="411" t="s">
        <v>462</v>
      </c>
      <c r="D108" s="420" t="s">
        <v>313</v>
      </c>
      <c r="E108" s="412" t="s">
        <v>426</v>
      </c>
      <c r="F108" s="413">
        <v>238</v>
      </c>
      <c r="G108" s="414">
        <v>249</v>
      </c>
      <c r="H108" s="432">
        <v>260</v>
      </c>
    </row>
    <row r="109" spans="1:8" s="404" customFormat="1" ht="24" customHeight="1">
      <c r="A109" s="400"/>
      <c r="B109" s="400"/>
      <c r="C109" s="411" t="s">
        <v>463</v>
      </c>
      <c r="D109" s="420" t="s">
        <v>314</v>
      </c>
      <c r="E109" s="412" t="s">
        <v>192</v>
      </c>
      <c r="F109" s="413">
        <v>323</v>
      </c>
      <c r="G109" s="414">
        <v>378</v>
      </c>
      <c r="H109" s="432">
        <v>349</v>
      </c>
    </row>
    <row r="110" spans="1:8" s="404" customFormat="1" ht="15" customHeight="1">
      <c r="A110" s="430" t="s">
        <v>315</v>
      </c>
      <c r="B110" s="400"/>
      <c r="C110" s="411"/>
      <c r="D110" s="402"/>
      <c r="E110" s="412"/>
      <c r="F110" s="413"/>
      <c r="G110" s="414"/>
      <c r="H110" s="415"/>
    </row>
    <row r="111" spans="1:8" s="404" customFormat="1" ht="15" customHeight="1">
      <c r="A111" s="400"/>
      <c r="B111" s="400" t="s">
        <v>316</v>
      </c>
      <c r="C111" s="411"/>
      <c r="D111" s="402"/>
      <c r="E111" s="412"/>
      <c r="F111" s="413"/>
      <c r="G111" s="414"/>
      <c r="H111" s="415"/>
    </row>
    <row r="112" spans="1:8" s="404" customFormat="1" ht="24" customHeight="1">
      <c r="A112" s="400"/>
      <c r="B112" s="400"/>
      <c r="C112" s="411" t="s">
        <v>520</v>
      </c>
      <c r="D112" s="420" t="s">
        <v>521</v>
      </c>
      <c r="E112" s="412" t="s">
        <v>464</v>
      </c>
      <c r="F112" s="413">
        <v>38900</v>
      </c>
      <c r="G112" s="414">
        <v>68660</v>
      </c>
      <c r="H112" s="415" t="s">
        <v>317</v>
      </c>
    </row>
    <row r="113" spans="1:8" s="404" customFormat="1" ht="15" customHeight="1">
      <c r="A113" s="400"/>
      <c r="B113" s="400"/>
      <c r="C113" s="411" t="s">
        <v>522</v>
      </c>
      <c r="D113" s="402" t="s">
        <v>318</v>
      </c>
      <c r="E113" s="412" t="s">
        <v>426</v>
      </c>
      <c r="F113" s="413">
        <v>11230</v>
      </c>
      <c r="G113" s="414">
        <v>14600</v>
      </c>
      <c r="H113" s="415" t="s">
        <v>252</v>
      </c>
    </row>
    <row r="114" spans="1:8" s="404" customFormat="1" ht="15" customHeight="1">
      <c r="A114" s="400"/>
      <c r="B114" s="400"/>
      <c r="C114" s="411" t="s">
        <v>523</v>
      </c>
      <c r="D114" s="402" t="s">
        <v>524</v>
      </c>
      <c r="E114" s="412" t="s">
        <v>525</v>
      </c>
      <c r="F114" s="414">
        <v>12860</v>
      </c>
      <c r="G114" s="414">
        <v>8829</v>
      </c>
      <c r="H114" s="415" t="s">
        <v>267</v>
      </c>
    </row>
    <row r="115" spans="1:8" s="404" customFormat="1" ht="15" customHeight="1">
      <c r="A115" s="400"/>
      <c r="B115" s="400" t="s">
        <v>319</v>
      </c>
      <c r="C115" s="411"/>
      <c r="D115" s="402"/>
      <c r="E115" s="412"/>
      <c r="F115" s="413"/>
      <c r="G115" s="414"/>
      <c r="H115" s="415"/>
    </row>
    <row r="116" spans="1:8" s="404" customFormat="1" ht="15" customHeight="1">
      <c r="A116" s="400"/>
      <c r="B116" s="400"/>
      <c r="C116" s="411" t="s">
        <v>465</v>
      </c>
      <c r="D116" s="402" t="s">
        <v>526</v>
      </c>
      <c r="E116" s="412" t="s">
        <v>450</v>
      </c>
      <c r="F116" s="413">
        <v>4790</v>
      </c>
      <c r="G116" s="414">
        <v>4445</v>
      </c>
      <c r="H116" s="432">
        <v>5000</v>
      </c>
    </row>
    <row r="117" spans="1:8" s="404" customFormat="1" ht="15" customHeight="1">
      <c r="A117" s="400"/>
      <c r="B117" s="400" t="s">
        <v>320</v>
      </c>
      <c r="C117" s="411"/>
      <c r="D117" s="402"/>
      <c r="E117" s="412"/>
      <c r="F117" s="413"/>
      <c r="G117" s="414"/>
      <c r="H117" s="417"/>
    </row>
    <row r="118" spans="1:8" s="404" customFormat="1" ht="15" customHeight="1">
      <c r="A118" s="400"/>
      <c r="B118" s="400"/>
      <c r="C118" s="411" t="s">
        <v>527</v>
      </c>
      <c r="D118" s="433" t="s">
        <v>321</v>
      </c>
      <c r="E118" s="412" t="s">
        <v>450</v>
      </c>
      <c r="F118" s="413">
        <v>553</v>
      </c>
      <c r="G118" s="414">
        <v>770</v>
      </c>
      <c r="H118" s="415">
        <v>750</v>
      </c>
    </row>
    <row r="119" spans="1:8" s="404" customFormat="1" ht="24" customHeight="1">
      <c r="A119" s="400"/>
      <c r="B119" s="400"/>
      <c r="C119" s="411" t="s">
        <v>528</v>
      </c>
      <c r="D119" s="420" t="s">
        <v>322</v>
      </c>
      <c r="E119" s="412" t="s">
        <v>450</v>
      </c>
      <c r="F119" s="413">
        <v>811</v>
      </c>
      <c r="G119" s="414">
        <v>1155</v>
      </c>
      <c r="H119" s="415">
        <v>1100</v>
      </c>
    </row>
    <row r="120" spans="1:8" s="404" customFormat="1" ht="24" customHeight="1">
      <c r="A120" s="400"/>
      <c r="B120" s="400"/>
      <c r="C120" s="411" t="s">
        <v>466</v>
      </c>
      <c r="D120" s="434" t="s">
        <v>529</v>
      </c>
      <c r="E120" s="412" t="s">
        <v>489</v>
      </c>
      <c r="F120" s="413">
        <v>602</v>
      </c>
      <c r="G120" s="414">
        <v>574</v>
      </c>
      <c r="H120" s="417">
        <v>610</v>
      </c>
    </row>
    <row r="121" spans="1:8" s="404" customFormat="1" ht="15" customHeight="1">
      <c r="A121" s="400"/>
      <c r="B121" s="400" t="s">
        <v>323</v>
      </c>
      <c r="C121" s="411"/>
      <c r="D121" s="402"/>
      <c r="E121" s="412"/>
      <c r="F121" s="413"/>
      <c r="G121" s="413"/>
      <c r="H121" s="415"/>
    </row>
    <row r="122" spans="1:8" s="404" customFormat="1" ht="15" customHeight="1">
      <c r="A122" s="400"/>
      <c r="B122" s="400"/>
      <c r="C122" s="411" t="s">
        <v>467</v>
      </c>
      <c r="D122" s="402" t="s">
        <v>324</v>
      </c>
      <c r="E122" s="412" t="s">
        <v>530</v>
      </c>
      <c r="F122" s="413">
        <v>440</v>
      </c>
      <c r="G122" s="414">
        <v>535</v>
      </c>
      <c r="H122" s="415" t="s">
        <v>325</v>
      </c>
    </row>
    <row r="123" spans="1:8" s="404" customFormat="1" ht="15" customHeight="1">
      <c r="A123" s="400"/>
      <c r="B123" s="400" t="s">
        <v>326</v>
      </c>
      <c r="C123" s="411"/>
      <c r="D123" s="402"/>
      <c r="E123" s="412"/>
      <c r="F123" s="413"/>
      <c r="G123" s="414"/>
      <c r="H123" s="415"/>
    </row>
    <row r="124" spans="1:8" s="404" customFormat="1" ht="15" customHeight="1">
      <c r="A124" s="400"/>
      <c r="B124" s="400"/>
      <c r="C124" s="411" t="s">
        <v>468</v>
      </c>
      <c r="D124" s="402" t="s">
        <v>531</v>
      </c>
      <c r="E124" s="412" t="s">
        <v>469</v>
      </c>
      <c r="F124" s="413">
        <v>907</v>
      </c>
      <c r="G124" s="414">
        <v>677</v>
      </c>
      <c r="H124" s="417">
        <v>800</v>
      </c>
    </row>
    <row r="125" spans="1:8" s="404" customFormat="1" ht="15" customHeight="1">
      <c r="A125" s="400"/>
      <c r="B125" s="400"/>
      <c r="C125" s="411" t="s">
        <v>470</v>
      </c>
      <c r="D125" s="402" t="s">
        <v>532</v>
      </c>
      <c r="E125" s="412" t="s">
        <v>469</v>
      </c>
      <c r="F125" s="413">
        <v>650</v>
      </c>
      <c r="G125" s="414">
        <v>403</v>
      </c>
      <c r="H125" s="417">
        <v>348</v>
      </c>
    </row>
    <row r="126" spans="1:8" s="404" customFormat="1" ht="15" customHeight="1">
      <c r="A126" s="400"/>
      <c r="B126" s="400" t="s">
        <v>533</v>
      </c>
      <c r="C126" s="411"/>
      <c r="D126" s="402"/>
      <c r="E126" s="412"/>
      <c r="F126" s="413"/>
      <c r="G126" s="413"/>
      <c r="H126" s="415"/>
    </row>
    <row r="127" spans="1:8" s="404" customFormat="1" ht="24" customHeight="1">
      <c r="A127" s="400"/>
      <c r="B127" s="400"/>
      <c r="C127" s="411" t="s">
        <v>471</v>
      </c>
      <c r="D127" s="420" t="s">
        <v>534</v>
      </c>
      <c r="E127" s="412" t="s">
        <v>469</v>
      </c>
      <c r="F127" s="413">
        <v>10290</v>
      </c>
      <c r="G127" s="414">
        <v>10290</v>
      </c>
      <c r="H127" s="415" t="s">
        <v>327</v>
      </c>
    </row>
    <row r="128" spans="1:8" s="404" customFormat="1" ht="24" customHeight="1">
      <c r="A128" s="400"/>
      <c r="B128" s="400"/>
      <c r="C128" s="411" t="s">
        <v>472</v>
      </c>
      <c r="D128" s="420" t="s">
        <v>535</v>
      </c>
      <c r="E128" s="412" t="s">
        <v>469</v>
      </c>
      <c r="F128" s="413">
        <v>10290</v>
      </c>
      <c r="G128" s="414">
        <v>9791</v>
      </c>
      <c r="H128" s="415" t="s">
        <v>327</v>
      </c>
    </row>
    <row r="129" spans="1:8" s="404" customFormat="1" ht="24" customHeight="1">
      <c r="A129" s="400"/>
      <c r="B129" s="400"/>
      <c r="C129" s="411" t="s">
        <v>473</v>
      </c>
      <c r="D129" s="420" t="s">
        <v>536</v>
      </c>
      <c r="E129" s="412" t="s">
        <v>469</v>
      </c>
      <c r="F129" s="414">
        <v>4048</v>
      </c>
      <c r="G129" s="414">
        <v>3045</v>
      </c>
      <c r="H129" s="415" t="s">
        <v>328</v>
      </c>
    </row>
    <row r="130" spans="1:8" s="404" customFormat="1" ht="24" customHeight="1">
      <c r="A130" s="400"/>
      <c r="B130" s="400"/>
      <c r="C130" s="411" t="s">
        <v>538</v>
      </c>
      <c r="D130" s="435" t="s">
        <v>539</v>
      </c>
      <c r="E130" s="412" t="s">
        <v>469</v>
      </c>
      <c r="F130" s="414">
        <v>2528</v>
      </c>
      <c r="G130" s="414">
        <v>2079</v>
      </c>
      <c r="H130" s="415" t="s">
        <v>329</v>
      </c>
    </row>
    <row r="131" spans="1:8" s="404" customFormat="1" ht="15" customHeight="1">
      <c r="A131" s="400"/>
      <c r="B131" s="400" t="s">
        <v>330</v>
      </c>
      <c r="C131" s="411"/>
      <c r="D131" s="402"/>
      <c r="E131" s="412"/>
      <c r="F131" s="413"/>
      <c r="G131" s="413"/>
      <c r="H131" s="415"/>
    </row>
    <row r="132" spans="1:8" s="404" customFormat="1" ht="15" customHeight="1">
      <c r="A132" s="400"/>
      <c r="B132" s="400"/>
      <c r="C132" s="411" t="s">
        <v>474</v>
      </c>
      <c r="D132" s="402" t="s">
        <v>331</v>
      </c>
      <c r="E132" s="412" t="s">
        <v>450</v>
      </c>
      <c r="F132" s="413">
        <v>180</v>
      </c>
      <c r="G132" s="414">
        <v>183</v>
      </c>
      <c r="H132" s="415">
        <v>150</v>
      </c>
    </row>
    <row r="133" spans="1:8" s="404" customFormat="1" ht="15" customHeight="1">
      <c r="A133" s="400"/>
      <c r="B133" s="400"/>
      <c r="C133" s="411" t="s">
        <v>540</v>
      </c>
      <c r="D133" s="402" t="s">
        <v>332</v>
      </c>
      <c r="E133" s="412" t="s">
        <v>464</v>
      </c>
      <c r="F133" s="413">
        <v>1250</v>
      </c>
      <c r="G133" s="414">
        <v>1045</v>
      </c>
      <c r="H133" s="415">
        <v>950</v>
      </c>
    </row>
    <row r="134" spans="1:8" s="404" customFormat="1" ht="15" customHeight="1">
      <c r="A134" s="410" t="s">
        <v>333</v>
      </c>
      <c r="B134" s="400"/>
      <c r="C134" s="411"/>
      <c r="D134" s="402"/>
      <c r="E134" s="412"/>
      <c r="F134" s="413"/>
      <c r="G134" s="414"/>
      <c r="H134" s="417"/>
    </row>
    <row r="135" spans="1:8" s="404" customFormat="1" ht="15" customHeight="1">
      <c r="A135" s="400"/>
      <c r="B135" s="400" t="s">
        <v>334</v>
      </c>
      <c r="C135" s="411"/>
      <c r="D135" s="402"/>
      <c r="E135" s="412"/>
      <c r="F135" s="413"/>
      <c r="G135" s="414"/>
      <c r="H135" s="415"/>
    </row>
    <row r="136" spans="1:8" s="404" customFormat="1" ht="15" customHeight="1">
      <c r="A136" s="400"/>
      <c r="B136" s="400"/>
      <c r="C136" s="411" t="s">
        <v>541</v>
      </c>
      <c r="D136" s="402" t="s">
        <v>542</v>
      </c>
      <c r="E136" s="412" t="s">
        <v>192</v>
      </c>
      <c r="F136" s="413">
        <v>1771</v>
      </c>
      <c r="G136" s="414">
        <v>1848</v>
      </c>
      <c r="H136" s="415" t="s">
        <v>335</v>
      </c>
    </row>
    <row r="137" spans="1:8" s="404" customFormat="1" ht="15" customHeight="1">
      <c r="A137" s="400"/>
      <c r="B137" s="400" t="s">
        <v>336</v>
      </c>
      <c r="C137" s="411"/>
      <c r="D137" s="402"/>
      <c r="E137" s="412"/>
      <c r="F137" s="413"/>
      <c r="G137" s="413"/>
      <c r="H137" s="415"/>
    </row>
    <row r="138" spans="1:8" s="404" customFormat="1" ht="15" customHeight="1">
      <c r="A138" s="400"/>
      <c r="B138" s="400"/>
      <c r="C138" s="411" t="s">
        <v>475</v>
      </c>
      <c r="D138" s="402" t="s">
        <v>337</v>
      </c>
      <c r="E138" s="412" t="s">
        <v>430</v>
      </c>
      <c r="F138" s="413">
        <v>352</v>
      </c>
      <c r="G138" s="414">
        <v>365</v>
      </c>
      <c r="H138" s="415">
        <v>349</v>
      </c>
    </row>
    <row r="139" spans="1:8" s="404" customFormat="1" ht="15" customHeight="1">
      <c r="A139" s="410" t="s">
        <v>338</v>
      </c>
      <c r="B139" s="400"/>
      <c r="C139" s="411"/>
      <c r="D139" s="402"/>
      <c r="E139" s="412"/>
      <c r="F139" s="413"/>
      <c r="G139" s="414"/>
      <c r="H139" s="415"/>
    </row>
    <row r="140" spans="1:8" s="404" customFormat="1" ht="15" customHeight="1">
      <c r="A140" s="400"/>
      <c r="B140" s="400" t="s">
        <v>339</v>
      </c>
      <c r="C140" s="411"/>
      <c r="D140" s="402"/>
      <c r="E140" s="412"/>
      <c r="F140" s="413"/>
      <c r="G140" s="414"/>
      <c r="H140" s="415"/>
    </row>
    <row r="141" spans="1:8" s="404" customFormat="1" ht="15" customHeight="1">
      <c r="A141" s="400"/>
      <c r="B141" s="400"/>
      <c r="C141" s="411" t="s">
        <v>543</v>
      </c>
      <c r="D141" s="402" t="s">
        <v>544</v>
      </c>
      <c r="E141" s="412" t="s">
        <v>545</v>
      </c>
      <c r="F141" s="414">
        <v>610</v>
      </c>
      <c r="G141" s="414">
        <v>610</v>
      </c>
      <c r="H141" s="415">
        <v>610</v>
      </c>
    </row>
    <row r="142" spans="1:8" s="404" customFormat="1" ht="15" customHeight="1">
      <c r="A142" s="400"/>
      <c r="B142" s="400"/>
      <c r="C142" s="411" t="s">
        <v>546</v>
      </c>
      <c r="D142" s="402" t="s">
        <v>547</v>
      </c>
      <c r="E142" s="412" t="s">
        <v>545</v>
      </c>
      <c r="F142" s="414">
        <v>80</v>
      </c>
      <c r="G142" s="414">
        <v>80</v>
      </c>
      <c r="H142" s="415">
        <v>80</v>
      </c>
    </row>
    <row r="143" spans="1:8" s="404" customFormat="1" ht="15" customHeight="1">
      <c r="A143" s="400"/>
      <c r="B143" s="400" t="s">
        <v>340</v>
      </c>
      <c r="C143" s="411"/>
      <c r="D143" s="402"/>
      <c r="E143" s="412"/>
      <c r="F143" s="413"/>
      <c r="G143" s="414"/>
      <c r="H143" s="415"/>
    </row>
    <row r="144" spans="1:8" s="404" customFormat="1" ht="15" customHeight="1">
      <c r="A144" s="400"/>
      <c r="B144" s="400"/>
      <c r="C144" s="411" t="s">
        <v>476</v>
      </c>
      <c r="D144" s="402" t="s">
        <v>548</v>
      </c>
      <c r="E144" s="431" t="s">
        <v>341</v>
      </c>
      <c r="F144" s="413">
        <v>134</v>
      </c>
      <c r="G144" s="414">
        <v>134</v>
      </c>
      <c r="H144" s="415">
        <v>135</v>
      </c>
    </row>
    <row r="145" spans="1:8" s="404" customFormat="1" ht="15" customHeight="1">
      <c r="A145" s="400"/>
      <c r="B145" s="400" t="s">
        <v>342</v>
      </c>
      <c r="C145" s="411"/>
      <c r="D145" s="402"/>
      <c r="E145" s="412"/>
      <c r="F145" s="413"/>
      <c r="G145" s="413"/>
      <c r="H145" s="417"/>
    </row>
    <row r="146" spans="1:8" s="404" customFormat="1" ht="15" customHeight="1">
      <c r="A146" s="400"/>
      <c r="B146" s="400"/>
      <c r="C146" s="411" t="s">
        <v>477</v>
      </c>
      <c r="D146" s="402" t="s">
        <v>343</v>
      </c>
      <c r="E146" s="412" t="s">
        <v>344</v>
      </c>
      <c r="F146" s="413">
        <v>1628</v>
      </c>
      <c r="G146" s="413">
        <v>1628</v>
      </c>
      <c r="H146" s="415">
        <v>1628</v>
      </c>
    </row>
    <row r="147" spans="1:8" s="404" customFormat="1" ht="15" customHeight="1">
      <c r="A147" s="410" t="s">
        <v>345</v>
      </c>
      <c r="B147" s="400"/>
      <c r="C147" s="411"/>
      <c r="D147" s="402"/>
      <c r="E147" s="412"/>
      <c r="F147" s="413"/>
      <c r="G147" s="414"/>
      <c r="H147" s="415"/>
    </row>
    <row r="148" spans="1:8" s="404" customFormat="1" ht="15" customHeight="1">
      <c r="A148" s="400"/>
      <c r="B148" s="400" t="s">
        <v>346</v>
      </c>
      <c r="C148" s="411"/>
      <c r="D148" s="402"/>
      <c r="E148" s="412"/>
      <c r="F148" s="413"/>
      <c r="G148" s="414"/>
      <c r="H148" s="415"/>
    </row>
    <row r="149" spans="1:8" s="404" customFormat="1" ht="24" customHeight="1">
      <c r="A149" s="400"/>
      <c r="B149" s="400"/>
      <c r="C149" s="411" t="s">
        <v>478</v>
      </c>
      <c r="D149" s="420" t="s">
        <v>347</v>
      </c>
      <c r="E149" s="412" t="s">
        <v>348</v>
      </c>
      <c r="F149" s="413">
        <v>949</v>
      </c>
      <c r="G149" s="414">
        <v>1029</v>
      </c>
      <c r="H149" s="415">
        <v>925</v>
      </c>
    </row>
    <row r="150" spans="1:8" s="404" customFormat="1" ht="15" customHeight="1">
      <c r="A150" s="410" t="s">
        <v>349</v>
      </c>
      <c r="B150" s="400"/>
      <c r="C150" s="411"/>
      <c r="D150" s="402"/>
      <c r="E150" s="412"/>
      <c r="F150" s="413"/>
      <c r="G150" s="414"/>
      <c r="H150" s="415"/>
    </row>
    <row r="151" spans="1:8" s="404" customFormat="1" ht="15" customHeight="1">
      <c r="A151" s="400"/>
      <c r="B151" s="400" t="s">
        <v>350</v>
      </c>
      <c r="C151" s="411"/>
      <c r="D151" s="402"/>
      <c r="E151" s="412"/>
      <c r="F151" s="413"/>
      <c r="G151" s="414"/>
      <c r="H151" s="415"/>
    </row>
    <row r="152" spans="1:8" s="404" customFormat="1" ht="15" customHeight="1">
      <c r="A152" s="400"/>
      <c r="B152" s="400"/>
      <c r="C152" s="411" t="s">
        <v>549</v>
      </c>
      <c r="D152" s="402"/>
      <c r="E152" s="412" t="s">
        <v>479</v>
      </c>
      <c r="F152" s="413">
        <v>300</v>
      </c>
      <c r="G152" s="414" t="s">
        <v>261</v>
      </c>
      <c r="H152" s="415" t="s">
        <v>261</v>
      </c>
    </row>
    <row r="153" spans="1:8" s="404" customFormat="1" ht="15" customHeight="1">
      <c r="A153" s="400"/>
      <c r="B153" s="400"/>
      <c r="C153" s="411" t="s">
        <v>480</v>
      </c>
      <c r="D153" s="402" t="s">
        <v>351</v>
      </c>
      <c r="E153" s="412" t="s">
        <v>479</v>
      </c>
      <c r="F153" s="413">
        <v>3700</v>
      </c>
      <c r="G153" s="414">
        <v>3100</v>
      </c>
      <c r="H153" s="415">
        <v>3500</v>
      </c>
    </row>
    <row r="154" spans="1:8" s="404" customFormat="1" ht="15" customHeight="1">
      <c r="A154" s="400"/>
      <c r="B154" s="400"/>
      <c r="C154" s="411" t="s">
        <v>481</v>
      </c>
      <c r="D154" s="402" t="s">
        <v>352</v>
      </c>
      <c r="E154" s="412" t="s">
        <v>479</v>
      </c>
      <c r="F154" s="413">
        <v>7338</v>
      </c>
      <c r="G154" s="414">
        <v>6958</v>
      </c>
      <c r="H154" s="415">
        <v>6300</v>
      </c>
    </row>
    <row r="155" spans="1:8" s="404" customFormat="1" ht="15" customHeight="1">
      <c r="A155" s="400"/>
      <c r="B155" s="400" t="s">
        <v>353</v>
      </c>
      <c r="C155" s="411"/>
      <c r="D155" s="402"/>
      <c r="E155" s="412"/>
      <c r="F155" s="413"/>
      <c r="G155" s="414"/>
      <c r="H155" s="417"/>
    </row>
    <row r="156" spans="1:8" s="404" customFormat="1" ht="24" customHeight="1">
      <c r="A156" s="400"/>
      <c r="B156" s="400"/>
      <c r="C156" s="411" t="s">
        <v>482</v>
      </c>
      <c r="D156" s="420" t="s">
        <v>550</v>
      </c>
      <c r="E156" s="412" t="s">
        <v>426</v>
      </c>
      <c r="F156" s="413">
        <v>189</v>
      </c>
      <c r="G156" s="414">
        <v>198</v>
      </c>
      <c r="H156" s="415" t="s">
        <v>537</v>
      </c>
    </row>
    <row r="157" spans="1:8" s="404" customFormat="1" ht="24" customHeight="1" thickBot="1">
      <c r="A157" s="423"/>
      <c r="B157" s="423"/>
      <c r="C157" s="424" t="s">
        <v>483</v>
      </c>
      <c r="D157" s="436" t="s">
        <v>354</v>
      </c>
      <c r="E157" s="426" t="s">
        <v>426</v>
      </c>
      <c r="F157" s="427">
        <v>1323</v>
      </c>
      <c r="G157" s="428">
        <v>1274</v>
      </c>
      <c r="H157" s="429">
        <v>1400</v>
      </c>
    </row>
    <row r="158" spans="1:8" s="404" customFormat="1" ht="15" customHeight="1">
      <c r="A158" s="400" t="s">
        <v>355</v>
      </c>
      <c r="B158" s="400"/>
      <c r="C158" s="401"/>
      <c r="D158" s="402"/>
      <c r="E158" s="403"/>
      <c r="F158" s="116"/>
      <c r="G158" s="95"/>
      <c r="H158" s="403"/>
    </row>
    <row r="159" spans="1:8" s="404" customFormat="1" ht="15" customHeight="1">
      <c r="A159" s="400" t="s">
        <v>551</v>
      </c>
      <c r="B159" s="400"/>
      <c r="C159" s="401"/>
      <c r="D159" s="402"/>
      <c r="E159" s="403"/>
      <c r="F159" s="116"/>
      <c r="G159" s="95"/>
      <c r="H159" s="403"/>
    </row>
    <row r="160" spans="1:8" s="404" customFormat="1" ht="15" customHeight="1">
      <c r="A160" s="400"/>
      <c r="B160" s="437"/>
      <c r="C160" s="438"/>
      <c r="D160" s="396"/>
      <c r="E160" s="439"/>
      <c r="F160" s="76"/>
      <c r="G160" s="80"/>
      <c r="H160" s="439"/>
    </row>
    <row r="161" spans="1:8" s="404" customFormat="1" ht="15" customHeight="1">
      <c r="A161" s="437"/>
      <c r="B161" s="437"/>
      <c r="C161" s="438"/>
      <c r="D161" s="396"/>
      <c r="E161" s="439"/>
      <c r="F161" s="76"/>
      <c r="G161" s="80"/>
      <c r="H161" s="439"/>
    </row>
    <row r="162" spans="1:8" s="404" customFormat="1" ht="15" customHeight="1">
      <c r="A162" s="437"/>
      <c r="B162" s="437"/>
      <c r="C162" s="438"/>
      <c r="D162" s="396"/>
      <c r="E162" s="439"/>
      <c r="F162" s="76"/>
      <c r="G162" s="80"/>
      <c r="H162" s="439"/>
    </row>
    <row r="163" spans="1:8" s="404" customFormat="1" ht="15" customHeight="1">
      <c r="A163" s="437"/>
      <c r="B163" s="437"/>
      <c r="C163" s="438"/>
      <c r="D163" s="396"/>
      <c r="E163" s="439"/>
      <c r="F163" s="76"/>
      <c r="G163" s="80"/>
      <c r="H163" s="439"/>
    </row>
    <row r="164" spans="1:8" s="404" customFormat="1" ht="15" customHeight="1">
      <c r="A164" s="437"/>
      <c r="B164" s="437"/>
      <c r="C164" s="438"/>
      <c r="D164" s="396"/>
      <c r="E164" s="439"/>
      <c r="F164" s="76"/>
      <c r="G164" s="80"/>
      <c r="H164" s="439"/>
    </row>
  </sheetData>
  <mergeCells count="1">
    <mergeCell ref="A3:C3"/>
  </mergeCells>
  <printOptions/>
  <pageMargins left="0.7874015748031497" right="0.3937007874015748" top="0.5905511811023623" bottom="0.1968503937007874" header="0.31496062992125984" footer="0.5118110236220472"/>
  <pageSetup horizontalDpi="300" verticalDpi="300" orientation="portrait" paperSize="9" scale="65" r:id="rId1"/>
  <headerFooter alignWithMargins="0">
    <oddHeader>&amp;R&amp;D&amp;T</oddHeader>
  </headerFooter>
  <rowBreaks count="1" manualBreakCount="1">
    <brk id="82" max="7" man="1"/>
  </rowBreaks>
</worksheet>
</file>

<file path=xl/worksheets/sheet22.xml><?xml version="1.0" encoding="utf-8"?>
<worksheet xmlns="http://schemas.openxmlformats.org/spreadsheetml/2006/main" xmlns:r="http://schemas.openxmlformats.org/officeDocument/2006/relationships">
  <dimension ref="A1:R65"/>
  <sheetViews>
    <sheetView workbookViewId="0" topLeftCell="A1">
      <pane ySplit="3" topLeftCell="BM4" activePane="bottomLeft" state="frozen"/>
      <selection pane="topLeft" activeCell="Q13" sqref="Q13"/>
      <selection pane="bottomLeft" activeCell="A1" sqref="A1"/>
    </sheetView>
  </sheetViews>
  <sheetFormatPr defaultColWidth="9.00390625" defaultRowHeight="13.5"/>
  <cols>
    <col min="1" max="1" width="1.625" style="444" customWidth="1"/>
    <col min="2" max="2" width="20.625" style="444" customWidth="1"/>
    <col min="3" max="3" width="7.25390625" style="444" customWidth="1"/>
    <col min="4" max="17" width="6.375" style="444" customWidth="1"/>
    <col min="18" max="16384" width="9.00390625" style="444" customWidth="1"/>
  </cols>
  <sheetData>
    <row r="1" spans="1:2" ht="18" customHeight="1">
      <c r="A1" s="442" t="s">
        <v>53</v>
      </c>
      <c r="B1" s="443"/>
    </row>
    <row r="2" s="445" customFormat="1" ht="15" customHeight="1" thickBot="1">
      <c r="Q2" s="446" t="s">
        <v>356</v>
      </c>
    </row>
    <row r="3" spans="1:17" s="445" customFormat="1" ht="27" customHeight="1" thickTop="1">
      <c r="A3" s="447"/>
      <c r="B3" s="448" t="s">
        <v>552</v>
      </c>
      <c r="C3" s="449" t="s">
        <v>553</v>
      </c>
      <c r="D3" s="450" t="s">
        <v>357</v>
      </c>
      <c r="E3" s="450" t="s">
        <v>358</v>
      </c>
      <c r="F3" s="451" t="s">
        <v>554</v>
      </c>
      <c r="G3" s="451" t="s">
        <v>555</v>
      </c>
      <c r="H3" s="451" t="s">
        <v>556</v>
      </c>
      <c r="I3" s="451" t="s">
        <v>557</v>
      </c>
      <c r="J3" s="451" t="s">
        <v>558</v>
      </c>
      <c r="K3" s="451" t="s">
        <v>559</v>
      </c>
      <c r="L3" s="451" t="s">
        <v>560</v>
      </c>
      <c r="M3" s="451" t="s">
        <v>561</v>
      </c>
      <c r="N3" s="451" t="s">
        <v>562</v>
      </c>
      <c r="O3" s="451" t="s">
        <v>44</v>
      </c>
      <c r="P3" s="451" t="s">
        <v>45</v>
      </c>
      <c r="Q3" s="451" t="s">
        <v>46</v>
      </c>
    </row>
    <row r="4" spans="1:17" s="445" customFormat="1" ht="22.5" customHeight="1">
      <c r="A4" s="452"/>
      <c r="B4" s="452"/>
      <c r="C4" s="453" t="s">
        <v>563</v>
      </c>
      <c r="D4" s="454"/>
      <c r="E4" s="454"/>
      <c r="F4" s="455"/>
      <c r="G4" s="455"/>
      <c r="H4" s="455"/>
      <c r="I4" s="455"/>
      <c r="J4" s="455"/>
      <c r="K4" s="455"/>
      <c r="L4" s="455"/>
      <c r="M4" s="455"/>
      <c r="N4" s="455"/>
      <c r="O4" s="455"/>
      <c r="P4" s="455"/>
      <c r="Q4" s="456"/>
    </row>
    <row r="5" spans="1:17" s="461" customFormat="1" ht="15" customHeight="1">
      <c r="A5" s="1171" t="s">
        <v>564</v>
      </c>
      <c r="B5" s="1172"/>
      <c r="C5" s="458">
        <v>10000</v>
      </c>
      <c r="D5" s="459">
        <v>100</v>
      </c>
      <c r="E5" s="459">
        <v>100.8</v>
      </c>
      <c r="F5" s="459">
        <v>100.35080617468961</v>
      </c>
      <c r="G5" s="459">
        <v>100.29111732675284</v>
      </c>
      <c r="H5" s="459">
        <v>100.35959917311024</v>
      </c>
      <c r="I5" s="459">
        <v>100.63680951038295</v>
      </c>
      <c r="J5" s="459">
        <v>100.84979747131165</v>
      </c>
      <c r="K5" s="459">
        <v>101.23493886790375</v>
      </c>
      <c r="L5" s="459">
        <v>100.8193899307309</v>
      </c>
      <c r="M5" s="459">
        <v>101.22853208814291</v>
      </c>
      <c r="N5" s="459">
        <v>101.79026388841038</v>
      </c>
      <c r="O5" s="459">
        <v>101.26420624939298</v>
      </c>
      <c r="P5" s="459">
        <v>100.47989090602135</v>
      </c>
      <c r="Q5" s="460">
        <v>100.54444917146178</v>
      </c>
    </row>
    <row r="6" spans="1:17" s="461" customFormat="1" ht="22.5" customHeight="1">
      <c r="A6" s="1171" t="s">
        <v>565</v>
      </c>
      <c r="B6" s="1172"/>
      <c r="C6" s="458">
        <v>2676</v>
      </c>
      <c r="D6" s="459">
        <v>100</v>
      </c>
      <c r="E6" s="459">
        <v>101.1</v>
      </c>
      <c r="F6" s="459">
        <v>101.81588598570723</v>
      </c>
      <c r="G6" s="459">
        <v>101.24814563768359</v>
      </c>
      <c r="H6" s="459">
        <v>100.66812195284302</v>
      </c>
      <c r="I6" s="459">
        <v>100.92199004894755</v>
      </c>
      <c r="J6" s="459">
        <v>100.99437337466182</v>
      </c>
      <c r="K6" s="459">
        <v>101.8904481066858</v>
      </c>
      <c r="L6" s="459">
        <v>100.8507661689939</v>
      </c>
      <c r="M6" s="459">
        <v>101.37707130222505</v>
      </c>
      <c r="N6" s="459">
        <v>102.69314733476882</v>
      </c>
      <c r="O6" s="459">
        <v>101.13600362221457</v>
      </c>
      <c r="P6" s="459">
        <v>99.42437018120724</v>
      </c>
      <c r="Q6" s="460">
        <v>100.61571015774396</v>
      </c>
    </row>
    <row r="7" spans="1:17" s="467" customFormat="1" ht="15" customHeight="1">
      <c r="A7" s="462"/>
      <c r="B7" s="463" t="s">
        <v>566</v>
      </c>
      <c r="C7" s="464">
        <v>210</v>
      </c>
      <c r="D7" s="465">
        <v>100</v>
      </c>
      <c r="E7" s="465">
        <v>99.6</v>
      </c>
      <c r="F7" s="465">
        <v>100.79972982832221</v>
      </c>
      <c r="G7" s="465">
        <v>99.21101556527188</v>
      </c>
      <c r="H7" s="465">
        <v>100.83421242496902</v>
      </c>
      <c r="I7" s="465">
        <v>99.56596787114026</v>
      </c>
      <c r="J7" s="465">
        <v>99.46765484646444</v>
      </c>
      <c r="K7" s="465">
        <v>99.8138501052534</v>
      </c>
      <c r="L7" s="465">
        <v>100.11773009071062</v>
      </c>
      <c r="M7" s="465">
        <v>99.78959001355358</v>
      </c>
      <c r="N7" s="465">
        <v>100.23078064692662</v>
      </c>
      <c r="O7" s="465">
        <v>99.17465856637506</v>
      </c>
      <c r="P7" s="465">
        <v>99.29008252602246</v>
      </c>
      <c r="Q7" s="466">
        <v>97.06018450824756</v>
      </c>
    </row>
    <row r="8" spans="1:17" s="467" customFormat="1" ht="15" customHeight="1">
      <c r="A8" s="462"/>
      <c r="B8" s="463" t="s">
        <v>567</v>
      </c>
      <c r="C8" s="464">
        <v>267</v>
      </c>
      <c r="D8" s="465">
        <v>100</v>
      </c>
      <c r="E8" s="465">
        <v>101.9</v>
      </c>
      <c r="F8" s="465">
        <v>99.3102793819683</v>
      </c>
      <c r="G8" s="465">
        <v>100.41177290600325</v>
      </c>
      <c r="H8" s="465">
        <v>102.16643371059669</v>
      </c>
      <c r="I8" s="465">
        <v>102.0683159077726</v>
      </c>
      <c r="J8" s="465">
        <v>102.6664963819988</v>
      </c>
      <c r="K8" s="465">
        <v>103.72685278621445</v>
      </c>
      <c r="L8" s="465">
        <v>101.24567204918964</v>
      </c>
      <c r="M8" s="465">
        <v>106.73254287300435</v>
      </c>
      <c r="N8" s="465">
        <v>103.12715445738469</v>
      </c>
      <c r="O8" s="465">
        <v>99.08141496944478</v>
      </c>
      <c r="P8" s="465">
        <v>100.56389131300912</v>
      </c>
      <c r="Q8" s="466">
        <v>101.71664951538158</v>
      </c>
    </row>
    <row r="9" spans="1:17" s="467" customFormat="1" ht="15" customHeight="1">
      <c r="A9" s="462"/>
      <c r="B9" s="463" t="s">
        <v>568</v>
      </c>
      <c r="C9" s="464">
        <v>188</v>
      </c>
      <c r="D9" s="465">
        <v>100</v>
      </c>
      <c r="E9" s="465">
        <v>100.6</v>
      </c>
      <c r="F9" s="465">
        <v>102.69756057907172</v>
      </c>
      <c r="G9" s="465">
        <v>102.15566439337682</v>
      </c>
      <c r="H9" s="465">
        <v>100.45656726579031</v>
      </c>
      <c r="I9" s="465">
        <v>101.46284719661709</v>
      </c>
      <c r="J9" s="465">
        <v>101.20009594944572</v>
      </c>
      <c r="K9" s="465">
        <v>100.7814211011123</v>
      </c>
      <c r="L9" s="465">
        <v>99.13240545349038</v>
      </c>
      <c r="M9" s="465">
        <v>97.61500531760076</v>
      </c>
      <c r="N9" s="465">
        <v>100.28579515394655</v>
      </c>
      <c r="O9" s="465">
        <v>101.26076631513637</v>
      </c>
      <c r="P9" s="465">
        <v>99.77621702391049</v>
      </c>
      <c r="Q9" s="466">
        <v>99.98127507207198</v>
      </c>
    </row>
    <row r="10" spans="1:17" s="467" customFormat="1" ht="15" customHeight="1">
      <c r="A10" s="462"/>
      <c r="B10" s="463" t="s">
        <v>569</v>
      </c>
      <c r="C10" s="464">
        <v>123</v>
      </c>
      <c r="D10" s="465">
        <v>100</v>
      </c>
      <c r="E10" s="465">
        <v>97.6</v>
      </c>
      <c r="F10" s="465">
        <v>97.02585515393078</v>
      </c>
      <c r="G10" s="465">
        <v>97.85823787230312</v>
      </c>
      <c r="H10" s="465">
        <v>97.61427958361497</v>
      </c>
      <c r="I10" s="465">
        <v>97.58852824256924</v>
      </c>
      <c r="J10" s="465">
        <v>96.9788817668987</v>
      </c>
      <c r="K10" s="465">
        <v>97.64102403250764</v>
      </c>
      <c r="L10" s="465">
        <v>97.26616915541801</v>
      </c>
      <c r="M10" s="465">
        <v>94.60695955062712</v>
      </c>
      <c r="N10" s="465">
        <v>99.28302342573954</v>
      </c>
      <c r="O10" s="465">
        <v>97.99575497355295</v>
      </c>
      <c r="P10" s="465">
        <v>98.37936265615319</v>
      </c>
      <c r="Q10" s="466">
        <v>98.79954092946859</v>
      </c>
    </row>
    <row r="11" spans="1:17" s="467" customFormat="1" ht="15" customHeight="1">
      <c r="A11" s="462"/>
      <c r="B11" s="463" t="s">
        <v>570</v>
      </c>
      <c r="C11" s="464">
        <v>301</v>
      </c>
      <c r="D11" s="465">
        <v>100</v>
      </c>
      <c r="E11" s="465">
        <v>106.3</v>
      </c>
      <c r="F11" s="465">
        <v>116.8906806864487</v>
      </c>
      <c r="G11" s="465">
        <v>111.11514479582824</v>
      </c>
      <c r="H11" s="465">
        <v>104.95861129039893</v>
      </c>
      <c r="I11" s="465">
        <v>109.69402073785999</v>
      </c>
      <c r="J11" s="465">
        <v>106.74070942374759</v>
      </c>
      <c r="K11" s="465">
        <v>103.38297145967243</v>
      </c>
      <c r="L11" s="465">
        <v>102.61781871162538</v>
      </c>
      <c r="M11" s="465">
        <v>109.5029176900435</v>
      </c>
      <c r="N11" s="465">
        <v>113.78243213661331</v>
      </c>
      <c r="O11" s="465">
        <v>103.68109109067522</v>
      </c>
      <c r="P11" s="465">
        <v>93.61676894548009</v>
      </c>
      <c r="Q11" s="466">
        <v>99.46544122765104</v>
      </c>
    </row>
    <row r="12" spans="1:17" s="467" customFormat="1" ht="15" customHeight="1">
      <c r="A12" s="462"/>
      <c r="B12" s="463" t="s">
        <v>571</v>
      </c>
      <c r="C12" s="464">
        <v>126</v>
      </c>
      <c r="D12" s="465">
        <v>100</v>
      </c>
      <c r="E12" s="465">
        <v>106.6</v>
      </c>
      <c r="F12" s="465">
        <v>102.02036116554132</v>
      </c>
      <c r="G12" s="465">
        <v>101.64971763547493</v>
      </c>
      <c r="H12" s="465">
        <v>98.20505145832864</v>
      </c>
      <c r="I12" s="465">
        <v>94.70148738910909</v>
      </c>
      <c r="J12" s="465">
        <v>105.67241222350373</v>
      </c>
      <c r="K12" s="465">
        <v>128.45318192607576</v>
      </c>
      <c r="L12" s="465">
        <v>110.38032281840454</v>
      </c>
      <c r="M12" s="465">
        <v>109.42401356994428</v>
      </c>
      <c r="N12" s="465">
        <v>113.29809504373154</v>
      </c>
      <c r="O12" s="465">
        <v>107.21417104769316</v>
      </c>
      <c r="P12" s="465">
        <v>99.61077739276988</v>
      </c>
      <c r="Q12" s="466">
        <v>108.91832739319936</v>
      </c>
    </row>
    <row r="13" spans="1:17" s="467" customFormat="1" ht="15" customHeight="1">
      <c r="A13" s="462"/>
      <c r="B13" s="463" t="s">
        <v>572</v>
      </c>
      <c r="C13" s="464">
        <v>110</v>
      </c>
      <c r="D13" s="465">
        <v>100</v>
      </c>
      <c r="E13" s="465">
        <v>97.1</v>
      </c>
      <c r="F13" s="465">
        <v>99.15415340246061</v>
      </c>
      <c r="G13" s="465">
        <v>97.45373145473233</v>
      </c>
      <c r="H13" s="465">
        <v>98.58196856661094</v>
      </c>
      <c r="I13" s="465">
        <v>97.21930258711362</v>
      </c>
      <c r="J13" s="465">
        <v>97.1375281903525</v>
      </c>
      <c r="K13" s="465">
        <v>94.481574451232</v>
      </c>
      <c r="L13" s="465">
        <v>98.0542864061232</v>
      </c>
      <c r="M13" s="465">
        <v>94.70070096785933</v>
      </c>
      <c r="N13" s="465">
        <v>96.72677335739506</v>
      </c>
      <c r="O13" s="465">
        <v>97.53847296338505</v>
      </c>
      <c r="P13" s="465">
        <v>96.861148298957</v>
      </c>
      <c r="Q13" s="466">
        <v>96.76443548827635</v>
      </c>
    </row>
    <row r="14" spans="1:17" s="467" customFormat="1" ht="15" customHeight="1">
      <c r="A14" s="462"/>
      <c r="B14" s="463" t="s">
        <v>573</v>
      </c>
      <c r="C14" s="464">
        <v>240</v>
      </c>
      <c r="D14" s="465">
        <v>100</v>
      </c>
      <c r="E14" s="465">
        <v>102.8</v>
      </c>
      <c r="F14" s="465">
        <v>101.34220739457345</v>
      </c>
      <c r="G14" s="465">
        <v>101.32634348308906</v>
      </c>
      <c r="H14" s="465">
        <v>102.03737790192469</v>
      </c>
      <c r="I14" s="465">
        <v>102.71036360530654</v>
      </c>
      <c r="J14" s="465">
        <v>103.89115103997791</v>
      </c>
      <c r="K14" s="465">
        <v>104.51095137491262</v>
      </c>
      <c r="L14" s="465">
        <v>103.09576943094979</v>
      </c>
      <c r="M14" s="465">
        <v>102.94420174604825</v>
      </c>
      <c r="N14" s="465">
        <v>104.13805520851487</v>
      </c>
      <c r="O14" s="465">
        <v>103.53255144179528</v>
      </c>
      <c r="P14" s="465">
        <v>101.88173417428136</v>
      </c>
      <c r="Q14" s="466">
        <v>102.84971425403499</v>
      </c>
    </row>
    <row r="15" spans="1:17" s="467" customFormat="1" ht="15" customHeight="1">
      <c r="A15" s="462"/>
      <c r="B15" s="463" t="s">
        <v>574</v>
      </c>
      <c r="C15" s="464">
        <v>271</v>
      </c>
      <c r="D15" s="465">
        <v>100</v>
      </c>
      <c r="E15" s="465">
        <v>101.6</v>
      </c>
      <c r="F15" s="465">
        <v>100.24425966425291</v>
      </c>
      <c r="G15" s="465">
        <v>100.77382102690349</v>
      </c>
      <c r="H15" s="465">
        <v>101.0569754619718</v>
      </c>
      <c r="I15" s="465">
        <v>102.00636290073648</v>
      </c>
      <c r="J15" s="465">
        <v>100.3227909364251</v>
      </c>
      <c r="K15" s="465">
        <v>101.32435918962368</v>
      </c>
      <c r="L15" s="465">
        <v>102.6515588227156</v>
      </c>
      <c r="M15" s="465">
        <v>100.97485874329256</v>
      </c>
      <c r="N15" s="465">
        <v>103.52078777060123</v>
      </c>
      <c r="O15" s="465">
        <v>103.24349053280287</v>
      </c>
      <c r="P15" s="465">
        <v>101.16448167412027</v>
      </c>
      <c r="Q15" s="466">
        <v>101.9031170075685</v>
      </c>
    </row>
    <row r="16" spans="1:17" s="467" customFormat="1" ht="15" customHeight="1">
      <c r="A16" s="462"/>
      <c r="B16" s="463" t="s">
        <v>575</v>
      </c>
      <c r="C16" s="464">
        <v>158</v>
      </c>
      <c r="D16" s="465">
        <v>100</v>
      </c>
      <c r="E16" s="465">
        <v>97</v>
      </c>
      <c r="F16" s="465">
        <v>97.08435994844976</v>
      </c>
      <c r="G16" s="465">
        <v>98.88368292016132</v>
      </c>
      <c r="H16" s="465">
        <v>98.05267114964066</v>
      </c>
      <c r="I16" s="465">
        <v>96.6788394210965</v>
      </c>
      <c r="J16" s="465">
        <v>95.34570931237653</v>
      </c>
      <c r="K16" s="465">
        <v>95.87091289281165</v>
      </c>
      <c r="L16" s="465">
        <v>97.20292776172506</v>
      </c>
      <c r="M16" s="465">
        <v>94.963150590818</v>
      </c>
      <c r="N16" s="465">
        <v>96.66806941322481</v>
      </c>
      <c r="O16" s="465">
        <v>97.2637751556947</v>
      </c>
      <c r="P16" s="465">
        <v>98.4730136583353</v>
      </c>
      <c r="Q16" s="466">
        <v>97.64529432385163</v>
      </c>
    </row>
    <row r="17" spans="1:17" s="467" customFormat="1" ht="15" customHeight="1">
      <c r="A17" s="462"/>
      <c r="B17" s="463" t="s">
        <v>576</v>
      </c>
      <c r="C17" s="464">
        <v>160</v>
      </c>
      <c r="D17" s="465">
        <v>100</v>
      </c>
      <c r="E17" s="465">
        <v>97.7</v>
      </c>
      <c r="F17" s="465">
        <v>98.28425451801482</v>
      </c>
      <c r="G17" s="465">
        <v>98.803296386914</v>
      </c>
      <c r="H17" s="465">
        <v>98.97904887312134</v>
      </c>
      <c r="I17" s="465">
        <v>97.37745502804054</v>
      </c>
      <c r="J17" s="465">
        <v>97.763304176422</v>
      </c>
      <c r="K17" s="465">
        <v>97.40952897191391</v>
      </c>
      <c r="L17" s="465">
        <v>97.77381645011756</v>
      </c>
      <c r="M17" s="465">
        <v>96.9012844176715</v>
      </c>
      <c r="N17" s="465">
        <v>97.29641020918068</v>
      </c>
      <c r="O17" s="465">
        <v>97.01193242743686</v>
      </c>
      <c r="P17" s="465">
        <v>97.5348331560674</v>
      </c>
      <c r="Q17" s="466">
        <v>97.71743001776625</v>
      </c>
    </row>
    <row r="18" spans="1:17" s="467" customFormat="1" ht="15" customHeight="1">
      <c r="A18" s="462"/>
      <c r="B18" s="463" t="s">
        <v>577</v>
      </c>
      <c r="C18" s="464">
        <v>520</v>
      </c>
      <c r="D18" s="465">
        <v>100</v>
      </c>
      <c r="E18" s="465">
        <v>100.2</v>
      </c>
      <c r="F18" s="465">
        <v>99.66720166645912</v>
      </c>
      <c r="G18" s="465">
        <v>99.64358285553989</v>
      </c>
      <c r="H18" s="465">
        <v>99.66413084235785</v>
      </c>
      <c r="I18" s="465">
        <v>99.67133730102856</v>
      </c>
      <c r="J18" s="465">
        <v>99.70203133543036</v>
      </c>
      <c r="K18" s="465">
        <v>99.74828288299983</v>
      </c>
      <c r="L18" s="465">
        <v>99.74828288299983</v>
      </c>
      <c r="M18" s="465">
        <v>99.7996693710927</v>
      </c>
      <c r="N18" s="465">
        <v>99.7996693710927</v>
      </c>
      <c r="O18" s="465">
        <v>101.72759391090102</v>
      </c>
      <c r="P18" s="465">
        <v>101.70120931853977</v>
      </c>
      <c r="Q18" s="466">
        <v>101.70120931853977</v>
      </c>
    </row>
    <row r="19" spans="1:17" s="461" customFormat="1" ht="22.5" customHeight="1">
      <c r="A19" s="1173" t="s">
        <v>578</v>
      </c>
      <c r="B19" s="1174"/>
      <c r="C19" s="458">
        <v>1845</v>
      </c>
      <c r="D19" s="459">
        <v>100</v>
      </c>
      <c r="E19" s="459">
        <v>100.7</v>
      </c>
      <c r="F19" s="459">
        <v>99.54953541749792</v>
      </c>
      <c r="G19" s="459">
        <v>100.0219356570118</v>
      </c>
      <c r="H19" s="459">
        <v>100.36421972849344</v>
      </c>
      <c r="I19" s="459">
        <v>100.4009935482234</v>
      </c>
      <c r="J19" s="459">
        <v>100.19784421808475</v>
      </c>
      <c r="K19" s="459">
        <v>100.71257511359784</v>
      </c>
      <c r="L19" s="459">
        <v>101.07565731743405</v>
      </c>
      <c r="M19" s="459">
        <v>100.90671853192244</v>
      </c>
      <c r="N19" s="459">
        <v>101.4304841961734</v>
      </c>
      <c r="O19" s="459">
        <v>101.35449758916324</v>
      </c>
      <c r="P19" s="459">
        <v>100.90877476894308</v>
      </c>
      <c r="Q19" s="460">
        <v>100.90212279846219</v>
      </c>
    </row>
    <row r="20" spans="1:17" s="467" customFormat="1" ht="15" customHeight="1">
      <c r="A20" s="462"/>
      <c r="B20" s="463" t="s">
        <v>579</v>
      </c>
      <c r="C20" s="464">
        <v>1606</v>
      </c>
      <c r="D20" s="465">
        <v>100</v>
      </c>
      <c r="E20" s="465">
        <v>100.8</v>
      </c>
      <c r="F20" s="465">
        <v>99.57939222407147</v>
      </c>
      <c r="G20" s="465">
        <v>100.11960576392765</v>
      </c>
      <c r="H20" s="465">
        <v>100.51282309236426</v>
      </c>
      <c r="I20" s="465">
        <v>100.54717582810905</v>
      </c>
      <c r="J20" s="465">
        <v>100.29635729833181</v>
      </c>
      <c r="K20" s="465">
        <v>100.87396829124799</v>
      </c>
      <c r="L20" s="465">
        <v>101.2472632547398</v>
      </c>
      <c r="M20" s="465">
        <v>101.1390357960674</v>
      </c>
      <c r="N20" s="465">
        <v>101.5870681817729</v>
      </c>
      <c r="O20" s="465">
        <v>101.4997744597012</v>
      </c>
      <c r="P20" s="465">
        <v>101.38060539523534</v>
      </c>
      <c r="Q20" s="466">
        <v>101.37048181487326</v>
      </c>
    </row>
    <row r="21" spans="1:18" s="467" customFormat="1" ht="15" customHeight="1">
      <c r="A21" s="462"/>
      <c r="B21" s="463" t="s">
        <v>580</v>
      </c>
      <c r="C21" s="464">
        <v>239</v>
      </c>
      <c r="D21" s="465">
        <v>100</v>
      </c>
      <c r="E21" s="465">
        <v>99.3</v>
      </c>
      <c r="F21" s="465">
        <v>99.34889030021297</v>
      </c>
      <c r="G21" s="465">
        <v>99.3655684059096</v>
      </c>
      <c r="H21" s="465">
        <v>99.3655684059096</v>
      </c>
      <c r="I21" s="465">
        <v>99.41861250822873</v>
      </c>
      <c r="J21" s="465">
        <v>99.53581197791245</v>
      </c>
      <c r="K21" s="465">
        <v>99.62797308227066</v>
      </c>
      <c r="L21" s="465">
        <v>99.92242301782147</v>
      </c>
      <c r="M21" s="465">
        <v>99.3454891152107</v>
      </c>
      <c r="N21" s="465">
        <v>100.37820112369639</v>
      </c>
      <c r="O21" s="465">
        <v>100.37820112369639</v>
      </c>
      <c r="P21" s="465">
        <v>97.7379563789101</v>
      </c>
      <c r="Q21" s="466">
        <v>97.75463448460674</v>
      </c>
      <c r="R21" s="468"/>
    </row>
    <row r="22" spans="1:17" s="461" customFormat="1" ht="22.5" customHeight="1">
      <c r="A22" s="1173" t="s">
        <v>581</v>
      </c>
      <c r="B22" s="1174"/>
      <c r="C22" s="458">
        <v>843</v>
      </c>
      <c r="D22" s="459">
        <v>100</v>
      </c>
      <c r="E22" s="459">
        <v>106</v>
      </c>
      <c r="F22" s="459">
        <v>104.19219432290069</v>
      </c>
      <c r="G22" s="459">
        <v>105.63285804390307</v>
      </c>
      <c r="H22" s="459">
        <v>105.47358542241545</v>
      </c>
      <c r="I22" s="459">
        <v>105.92297512249827</v>
      </c>
      <c r="J22" s="459">
        <v>106.70729238203701</v>
      </c>
      <c r="K22" s="459">
        <v>106.92459385788366</v>
      </c>
      <c r="L22" s="459">
        <v>105.97452461627894</v>
      </c>
      <c r="M22" s="459">
        <v>106.64256424845813</v>
      </c>
      <c r="N22" s="459">
        <v>106.913066497585</v>
      </c>
      <c r="O22" s="459">
        <v>106.54221451742167</v>
      </c>
      <c r="P22" s="459">
        <v>105.46744558999379</v>
      </c>
      <c r="Q22" s="460">
        <v>105.13866210891419</v>
      </c>
    </row>
    <row r="23" spans="1:17" s="467" customFormat="1" ht="15" customHeight="1">
      <c r="A23" s="462"/>
      <c r="B23" s="463" t="s">
        <v>582</v>
      </c>
      <c r="C23" s="464">
        <v>304</v>
      </c>
      <c r="D23" s="465">
        <v>100</v>
      </c>
      <c r="E23" s="465">
        <v>102.2</v>
      </c>
      <c r="F23" s="465">
        <v>102.6</v>
      </c>
      <c r="G23" s="465">
        <v>102.6</v>
      </c>
      <c r="H23" s="465">
        <v>102.6</v>
      </c>
      <c r="I23" s="465">
        <v>103.8</v>
      </c>
      <c r="J23" s="465">
        <v>103.8</v>
      </c>
      <c r="K23" s="465">
        <v>103.8</v>
      </c>
      <c r="L23" s="465">
        <v>101.2</v>
      </c>
      <c r="M23" s="465">
        <v>101.2</v>
      </c>
      <c r="N23" s="465">
        <v>101.2</v>
      </c>
      <c r="O23" s="465">
        <v>101.2</v>
      </c>
      <c r="P23" s="465">
        <v>101.2</v>
      </c>
      <c r="Q23" s="466">
        <v>101.2</v>
      </c>
    </row>
    <row r="24" spans="1:17" s="467" customFormat="1" ht="15" customHeight="1">
      <c r="A24" s="462"/>
      <c r="B24" s="463" t="s">
        <v>583</v>
      </c>
      <c r="C24" s="464">
        <v>168</v>
      </c>
      <c r="D24" s="465">
        <v>100</v>
      </c>
      <c r="E24" s="465">
        <v>105.4</v>
      </c>
      <c r="F24" s="465">
        <v>102.51334886576448</v>
      </c>
      <c r="G24" s="465">
        <v>102.51334886576448</v>
      </c>
      <c r="H24" s="465">
        <v>103.95666654113255</v>
      </c>
      <c r="I24" s="465">
        <v>105.98308613486468</v>
      </c>
      <c r="J24" s="465">
        <v>106.0888673428968</v>
      </c>
      <c r="K24" s="465">
        <v>106.0888673428968</v>
      </c>
      <c r="L24" s="465">
        <v>106.0888673428968</v>
      </c>
      <c r="M24" s="465">
        <v>106.0888673428968</v>
      </c>
      <c r="N24" s="465">
        <v>106.14354513320741</v>
      </c>
      <c r="O24" s="465">
        <v>106.39953659899766</v>
      </c>
      <c r="P24" s="465">
        <v>106.39953659899766</v>
      </c>
      <c r="Q24" s="466">
        <v>106.39953659899766</v>
      </c>
    </row>
    <row r="25" spans="1:17" s="467" customFormat="1" ht="15" customHeight="1">
      <c r="A25" s="462"/>
      <c r="B25" s="463" t="s">
        <v>584</v>
      </c>
      <c r="C25" s="464">
        <v>141</v>
      </c>
      <c r="D25" s="465">
        <v>100</v>
      </c>
      <c r="E25" s="465">
        <v>124.5</v>
      </c>
      <c r="F25" s="465">
        <v>116.54122740734965</v>
      </c>
      <c r="G25" s="465">
        <v>125.13937347470694</v>
      </c>
      <c r="H25" s="465">
        <v>122.47130406732269</v>
      </c>
      <c r="I25" s="465">
        <v>120.15553349234476</v>
      </c>
      <c r="J25" s="465">
        <v>124.71060695795772</v>
      </c>
      <c r="K25" s="465">
        <v>126.00750213394083</v>
      </c>
      <c r="L25" s="465">
        <v>125.94126213394084</v>
      </c>
      <c r="M25" s="465">
        <v>129.92824553091563</v>
      </c>
      <c r="N25" s="465">
        <v>131.4775879142784</v>
      </c>
      <c r="O25" s="465">
        <v>128.959653564783</v>
      </c>
      <c r="P25" s="465">
        <v>122.54523492428848</v>
      </c>
      <c r="Q25" s="466">
        <v>120.58299463625679</v>
      </c>
    </row>
    <row r="26" spans="1:17" s="467" customFormat="1" ht="15" customHeight="1">
      <c r="A26" s="462"/>
      <c r="B26" s="463" t="s">
        <v>585</v>
      </c>
      <c r="C26" s="464">
        <v>229</v>
      </c>
      <c r="D26" s="465">
        <v>100</v>
      </c>
      <c r="E26" s="465">
        <v>99.9</v>
      </c>
      <c r="F26" s="465">
        <v>99.92840256153406</v>
      </c>
      <c r="G26" s="465">
        <v>99.92840256153406</v>
      </c>
      <c r="H26" s="465">
        <v>99.92840256153406</v>
      </c>
      <c r="I26" s="465">
        <v>99.92840256153406</v>
      </c>
      <c r="J26" s="465">
        <v>99.92840256153406</v>
      </c>
      <c r="K26" s="465">
        <v>99.92840256153406</v>
      </c>
      <c r="L26" s="465">
        <v>99.92840256153406</v>
      </c>
      <c r="M26" s="465">
        <v>99.92840256153406</v>
      </c>
      <c r="N26" s="465">
        <v>99.92840256153406</v>
      </c>
      <c r="O26" s="465">
        <v>99.92840256153406</v>
      </c>
      <c r="P26" s="465">
        <v>99.92840256153406</v>
      </c>
      <c r="Q26" s="466">
        <v>99.92840256153406</v>
      </c>
    </row>
    <row r="27" spans="1:17" s="461" customFormat="1" ht="22.5" customHeight="1">
      <c r="A27" s="1173" t="s">
        <v>586</v>
      </c>
      <c r="B27" s="1174"/>
      <c r="C27" s="458">
        <v>355</v>
      </c>
      <c r="D27" s="459">
        <v>100</v>
      </c>
      <c r="E27" s="459">
        <v>96.1</v>
      </c>
      <c r="F27" s="459">
        <v>97.66777857979329</v>
      </c>
      <c r="G27" s="459">
        <v>96.5914955713155</v>
      </c>
      <c r="H27" s="459">
        <v>95.99871186892034</v>
      </c>
      <c r="I27" s="459">
        <v>96.41979684670356</v>
      </c>
      <c r="J27" s="459">
        <v>96.28436488861828</v>
      </c>
      <c r="K27" s="459">
        <v>95.7102412216228</v>
      </c>
      <c r="L27" s="459">
        <v>95.37020004395106</v>
      </c>
      <c r="M27" s="459">
        <v>94.81349245545758</v>
      </c>
      <c r="N27" s="459">
        <v>95.26114549041608</v>
      </c>
      <c r="O27" s="459">
        <v>96.2120736341054</v>
      </c>
      <c r="P27" s="459">
        <v>96.62459754223275</v>
      </c>
      <c r="Q27" s="460">
        <v>96.08448629874424</v>
      </c>
    </row>
    <row r="28" spans="1:17" s="467" customFormat="1" ht="15" customHeight="1">
      <c r="A28" s="462"/>
      <c r="B28" s="463" t="s">
        <v>587</v>
      </c>
      <c r="C28" s="464">
        <v>99</v>
      </c>
      <c r="D28" s="465">
        <v>100</v>
      </c>
      <c r="E28" s="465">
        <v>90.3</v>
      </c>
      <c r="F28" s="465">
        <v>94.87636052396809</v>
      </c>
      <c r="G28" s="465">
        <v>91.53100015648513</v>
      </c>
      <c r="H28" s="465">
        <v>92.16993702001444</v>
      </c>
      <c r="I28" s="465">
        <v>92.65158777523982</v>
      </c>
      <c r="J28" s="465">
        <v>92.67935124888042</v>
      </c>
      <c r="K28" s="465">
        <v>90.12434273758527</v>
      </c>
      <c r="L28" s="465">
        <v>90.07094808689602</v>
      </c>
      <c r="M28" s="465">
        <v>89.58552367828212</v>
      </c>
      <c r="N28" s="465">
        <v>89.2128733618389</v>
      </c>
      <c r="O28" s="465">
        <v>87.15935771560693</v>
      </c>
      <c r="P28" s="465">
        <v>87.02750886526923</v>
      </c>
      <c r="Q28" s="466">
        <v>86.27684966877305</v>
      </c>
    </row>
    <row r="29" spans="1:17" s="467" customFormat="1" ht="15" customHeight="1">
      <c r="A29" s="462"/>
      <c r="B29" s="463" t="s">
        <v>588</v>
      </c>
      <c r="C29" s="464">
        <v>48</v>
      </c>
      <c r="D29" s="465">
        <v>100</v>
      </c>
      <c r="E29" s="465">
        <v>93.9</v>
      </c>
      <c r="F29" s="465">
        <v>97.11681430551302</v>
      </c>
      <c r="G29" s="465">
        <v>97.22219770010038</v>
      </c>
      <c r="H29" s="465">
        <v>92.2423333660748</v>
      </c>
      <c r="I29" s="465">
        <v>92.2423333660748</v>
      </c>
      <c r="J29" s="465">
        <v>92.2423333660748</v>
      </c>
      <c r="K29" s="465">
        <v>92.30786761265014</v>
      </c>
      <c r="L29" s="465">
        <v>92.30786761265014</v>
      </c>
      <c r="M29" s="465">
        <v>87.40737246964487</v>
      </c>
      <c r="N29" s="465">
        <v>87.40737246964487</v>
      </c>
      <c r="O29" s="465">
        <v>98.71753916089288</v>
      </c>
      <c r="P29" s="465">
        <v>98.55417359169365</v>
      </c>
      <c r="Q29" s="466">
        <v>98.58281583444611</v>
      </c>
    </row>
    <row r="30" spans="1:17" s="467" customFormat="1" ht="15" customHeight="1">
      <c r="A30" s="462"/>
      <c r="B30" s="463" t="s">
        <v>589</v>
      </c>
      <c r="C30" s="464">
        <v>31</v>
      </c>
      <c r="D30" s="465">
        <v>100</v>
      </c>
      <c r="E30" s="465">
        <v>99</v>
      </c>
      <c r="F30" s="465">
        <v>99.26880096833034</v>
      </c>
      <c r="G30" s="465">
        <v>99.20504816915638</v>
      </c>
      <c r="H30" s="465">
        <v>99.21788573425836</v>
      </c>
      <c r="I30" s="465">
        <v>99.41548414116318</v>
      </c>
      <c r="J30" s="465">
        <v>99.43691981197911</v>
      </c>
      <c r="K30" s="465">
        <v>99.41698461071425</v>
      </c>
      <c r="L30" s="465">
        <v>98.85667484418524</v>
      </c>
      <c r="M30" s="465">
        <v>98.01680205877237</v>
      </c>
      <c r="N30" s="465">
        <v>98.01680205877237</v>
      </c>
      <c r="O30" s="465">
        <v>99.16302198618727</v>
      </c>
      <c r="P30" s="465">
        <v>98.86033360228002</v>
      </c>
      <c r="Q30" s="466">
        <v>98.69746357204026</v>
      </c>
    </row>
    <row r="31" spans="1:17" s="467" customFormat="1" ht="15" customHeight="1">
      <c r="A31" s="462"/>
      <c r="B31" s="463" t="s">
        <v>590</v>
      </c>
      <c r="C31" s="464">
        <v>65</v>
      </c>
      <c r="D31" s="465">
        <v>100</v>
      </c>
      <c r="E31" s="465">
        <v>101</v>
      </c>
      <c r="F31" s="465">
        <v>99.89329862415657</v>
      </c>
      <c r="G31" s="465">
        <v>99.88311333793143</v>
      </c>
      <c r="H31" s="465">
        <v>101.03843325243095</v>
      </c>
      <c r="I31" s="465">
        <v>101.1179718153417</v>
      </c>
      <c r="J31" s="465">
        <v>101.00091667191566</v>
      </c>
      <c r="K31" s="465">
        <v>100.86281147792968</v>
      </c>
      <c r="L31" s="465">
        <v>100.92696275162352</v>
      </c>
      <c r="M31" s="465">
        <v>101.0065376896755</v>
      </c>
      <c r="N31" s="465">
        <v>101.01274100610806</v>
      </c>
      <c r="O31" s="465">
        <v>101.25523019562812</v>
      </c>
      <c r="P31" s="465">
        <v>101.720628074377</v>
      </c>
      <c r="Q31" s="466">
        <v>101.75252773904663</v>
      </c>
    </row>
    <row r="32" spans="1:17" s="467" customFormat="1" ht="15" customHeight="1">
      <c r="A32" s="462"/>
      <c r="B32" s="463" t="s">
        <v>591</v>
      </c>
      <c r="C32" s="464">
        <v>75</v>
      </c>
      <c r="D32" s="465">
        <v>100</v>
      </c>
      <c r="E32" s="465">
        <v>97.4</v>
      </c>
      <c r="F32" s="465">
        <v>97.58393657218866</v>
      </c>
      <c r="G32" s="465">
        <v>96.86349050807185</v>
      </c>
      <c r="H32" s="465">
        <v>95.37806122321078</v>
      </c>
      <c r="I32" s="465">
        <v>96.49657073481887</v>
      </c>
      <c r="J32" s="465">
        <v>95.9106963815408</v>
      </c>
      <c r="K32" s="465">
        <v>96.64776306673356</v>
      </c>
      <c r="L32" s="465">
        <v>95.28005477405011</v>
      </c>
      <c r="M32" s="465">
        <v>96.68926809205125</v>
      </c>
      <c r="N32" s="465">
        <v>99.29954698077033</v>
      </c>
      <c r="O32" s="465">
        <v>98.60875663027377</v>
      </c>
      <c r="P32" s="465">
        <v>100.56305768237459</v>
      </c>
      <c r="Q32" s="466">
        <v>99.0130496725014</v>
      </c>
    </row>
    <row r="33" spans="1:17" s="467" customFormat="1" ht="15" customHeight="1">
      <c r="A33" s="462"/>
      <c r="B33" s="463" t="s">
        <v>592</v>
      </c>
      <c r="C33" s="464">
        <v>37</v>
      </c>
      <c r="D33" s="465">
        <v>100</v>
      </c>
      <c r="E33" s="465">
        <v>100.9</v>
      </c>
      <c r="F33" s="465">
        <v>100.71070488995271</v>
      </c>
      <c r="G33" s="465">
        <v>100.71070488995271</v>
      </c>
      <c r="H33" s="465">
        <v>100.71070488995271</v>
      </c>
      <c r="I33" s="465">
        <v>100.89524115421987</v>
      </c>
      <c r="J33" s="465">
        <v>100.89524115421987</v>
      </c>
      <c r="K33" s="465">
        <v>100.89524115421987</v>
      </c>
      <c r="L33" s="465">
        <v>100.89524115421987</v>
      </c>
      <c r="M33" s="465">
        <v>100.89524115421987</v>
      </c>
      <c r="N33" s="465">
        <v>100.89524115421987</v>
      </c>
      <c r="O33" s="465">
        <v>100.89524115421987</v>
      </c>
      <c r="P33" s="465">
        <v>100.89524115421987</v>
      </c>
      <c r="Q33" s="466">
        <v>100.89524115421987</v>
      </c>
    </row>
    <row r="34" spans="1:17" s="461" customFormat="1" ht="22.5" customHeight="1">
      <c r="A34" s="1173" t="s">
        <v>593</v>
      </c>
      <c r="B34" s="1174"/>
      <c r="C34" s="458">
        <v>415</v>
      </c>
      <c r="D34" s="459">
        <v>100</v>
      </c>
      <c r="E34" s="459">
        <v>99.7</v>
      </c>
      <c r="F34" s="459">
        <v>96.63032602565836</v>
      </c>
      <c r="G34" s="459">
        <v>94.33652896125216</v>
      </c>
      <c r="H34" s="459">
        <v>96.27034307300679</v>
      </c>
      <c r="I34" s="459">
        <v>101.34327644547783</v>
      </c>
      <c r="J34" s="459">
        <v>101.43579396930227</v>
      </c>
      <c r="K34" s="459">
        <v>100.9464800229098</v>
      </c>
      <c r="L34" s="459">
        <v>97.48065951673857</v>
      </c>
      <c r="M34" s="459">
        <v>97.69853642938321</v>
      </c>
      <c r="N34" s="459">
        <v>101.82501036113517</v>
      </c>
      <c r="O34" s="459">
        <v>103.46097869745822</v>
      </c>
      <c r="P34" s="459">
        <v>103.13699836546289</v>
      </c>
      <c r="Q34" s="460">
        <v>101.99872869644209</v>
      </c>
    </row>
    <row r="35" spans="1:17" s="467" customFormat="1" ht="15" customHeight="1">
      <c r="A35" s="462"/>
      <c r="B35" s="463" t="s">
        <v>594</v>
      </c>
      <c r="C35" s="464">
        <v>183</v>
      </c>
      <c r="D35" s="465">
        <v>100</v>
      </c>
      <c r="E35" s="465">
        <v>98.6</v>
      </c>
      <c r="F35" s="465">
        <v>95.04148990787883</v>
      </c>
      <c r="G35" s="465">
        <v>91.39216458724192</v>
      </c>
      <c r="H35" s="465">
        <v>95.72694372870271</v>
      </c>
      <c r="I35" s="465">
        <v>100.95629821199192</v>
      </c>
      <c r="J35" s="465">
        <v>100.30896678595789</v>
      </c>
      <c r="K35" s="465">
        <v>99.03060640388634</v>
      </c>
      <c r="L35" s="465">
        <v>95.3970882431429</v>
      </c>
      <c r="M35" s="465">
        <v>93.60830799667568</v>
      </c>
      <c r="N35" s="465">
        <v>101.08291840883982</v>
      </c>
      <c r="O35" s="465">
        <v>103.96963292379723</v>
      </c>
      <c r="P35" s="465">
        <v>103.31380039123938</v>
      </c>
      <c r="Q35" s="466">
        <v>102.84780065626582</v>
      </c>
    </row>
    <row r="36" spans="1:17" s="467" customFormat="1" ht="15" customHeight="1">
      <c r="A36" s="462"/>
      <c r="B36" s="469" t="s">
        <v>359</v>
      </c>
      <c r="C36" s="464">
        <v>119</v>
      </c>
      <c r="D36" s="465">
        <v>100</v>
      </c>
      <c r="E36" s="465">
        <v>102.1</v>
      </c>
      <c r="F36" s="465">
        <v>97.04895789127913</v>
      </c>
      <c r="G36" s="465">
        <v>94.80951383418524</v>
      </c>
      <c r="H36" s="465">
        <v>94.78522728736567</v>
      </c>
      <c r="I36" s="465">
        <v>103.45529956446029</v>
      </c>
      <c r="J36" s="465">
        <v>104.23589971998125</v>
      </c>
      <c r="K36" s="465">
        <v>104.51002568975431</v>
      </c>
      <c r="L36" s="465">
        <v>100.02350666853789</v>
      </c>
      <c r="M36" s="465">
        <v>103.5060481718444</v>
      </c>
      <c r="N36" s="465">
        <v>105.40575794564273</v>
      </c>
      <c r="O36" s="465">
        <v>106.30554136074042</v>
      </c>
      <c r="P36" s="465">
        <v>106.572822252593</v>
      </c>
      <c r="Q36" s="466">
        <v>104.09587850150459</v>
      </c>
    </row>
    <row r="37" spans="1:17" s="467" customFormat="1" ht="15" customHeight="1">
      <c r="A37" s="462"/>
      <c r="B37" s="463" t="s">
        <v>595</v>
      </c>
      <c r="C37" s="464">
        <v>49</v>
      </c>
      <c r="D37" s="465">
        <v>100</v>
      </c>
      <c r="E37" s="465">
        <v>98.4</v>
      </c>
      <c r="F37" s="465">
        <v>97.90399232738542</v>
      </c>
      <c r="G37" s="465">
        <v>98.22292873203051</v>
      </c>
      <c r="H37" s="465">
        <v>96.79843590145005</v>
      </c>
      <c r="I37" s="465">
        <v>99.09914720752627</v>
      </c>
      <c r="J37" s="465">
        <v>100.52668499822393</v>
      </c>
      <c r="K37" s="465">
        <v>100.57114761898026</v>
      </c>
      <c r="L37" s="465">
        <v>98.1662854160803</v>
      </c>
      <c r="M37" s="465">
        <v>98.08392531114525</v>
      </c>
      <c r="N37" s="465">
        <v>98.15583836692028</v>
      </c>
      <c r="O37" s="465">
        <v>97.8833854058717</v>
      </c>
      <c r="P37" s="465">
        <v>98.127374777858</v>
      </c>
      <c r="Q37" s="466">
        <v>96.63081207626156</v>
      </c>
    </row>
    <row r="38" spans="1:17" s="467" customFormat="1" ht="15" customHeight="1">
      <c r="A38" s="462"/>
      <c r="B38" s="463" t="s">
        <v>596</v>
      </c>
      <c r="C38" s="464">
        <v>35</v>
      </c>
      <c r="D38" s="465">
        <v>100</v>
      </c>
      <c r="E38" s="465">
        <v>99.2</v>
      </c>
      <c r="F38" s="465">
        <v>98.73530825393999</v>
      </c>
      <c r="G38" s="465">
        <v>97.7722941288036</v>
      </c>
      <c r="H38" s="465">
        <v>100.14313352352518</v>
      </c>
      <c r="I38" s="465">
        <v>100.19745338774418</v>
      </c>
      <c r="J38" s="465">
        <v>99.98794204479155</v>
      </c>
      <c r="K38" s="465">
        <v>99.8611810511865</v>
      </c>
      <c r="L38" s="465">
        <v>96.44742493281665</v>
      </c>
      <c r="M38" s="465">
        <v>96.61201128775947</v>
      </c>
      <c r="N38" s="465">
        <v>99.92137548719933</v>
      </c>
      <c r="O38" s="465">
        <v>101.55363261961567</v>
      </c>
      <c r="P38" s="465">
        <v>99.9015809989316</v>
      </c>
      <c r="Q38" s="466">
        <v>99.39237466445523</v>
      </c>
    </row>
    <row r="39" spans="1:17" s="467" customFormat="1" ht="15" customHeight="1">
      <c r="A39" s="462"/>
      <c r="B39" s="463" t="s">
        <v>626</v>
      </c>
      <c r="C39" s="464">
        <v>28</v>
      </c>
      <c r="D39" s="465">
        <v>100</v>
      </c>
      <c r="E39" s="465">
        <v>100.3</v>
      </c>
      <c r="F39" s="465">
        <v>100.25760001862292</v>
      </c>
      <c r="G39" s="465">
        <v>100.25760001862292</v>
      </c>
      <c r="H39" s="465">
        <v>100.25760001862292</v>
      </c>
      <c r="I39" s="465">
        <v>100.28946936616815</v>
      </c>
      <c r="J39" s="465">
        <v>100.30796329943524</v>
      </c>
      <c r="K39" s="465">
        <v>100.30796329943524</v>
      </c>
      <c r="L39" s="465">
        <v>100.30796329943524</v>
      </c>
      <c r="M39" s="465">
        <v>100.30796329943524</v>
      </c>
      <c r="N39" s="465">
        <v>100.30796329943524</v>
      </c>
      <c r="O39" s="465">
        <v>100.30796329943524</v>
      </c>
      <c r="P39" s="465">
        <v>100.30796329943524</v>
      </c>
      <c r="Q39" s="466">
        <v>100.30796329943524</v>
      </c>
    </row>
    <row r="40" spans="1:17" s="461" customFormat="1" ht="22.5" customHeight="1">
      <c r="A40" s="1173" t="s">
        <v>597</v>
      </c>
      <c r="B40" s="1174"/>
      <c r="C40" s="458">
        <v>454</v>
      </c>
      <c r="D40" s="459">
        <v>100</v>
      </c>
      <c r="E40" s="459">
        <v>100.2</v>
      </c>
      <c r="F40" s="459">
        <v>100.95659542259907</v>
      </c>
      <c r="G40" s="459">
        <v>100.64992089859223</v>
      </c>
      <c r="H40" s="459">
        <v>100.68459202254753</v>
      </c>
      <c r="I40" s="459">
        <v>99.71274154141409</v>
      </c>
      <c r="J40" s="459">
        <v>99.52865214705281</v>
      </c>
      <c r="K40" s="459">
        <v>99.70738159280383</v>
      </c>
      <c r="L40" s="459">
        <v>99.70541753363668</v>
      </c>
      <c r="M40" s="459">
        <v>99.5499821146388</v>
      </c>
      <c r="N40" s="459">
        <v>99.82237812943941</v>
      </c>
      <c r="O40" s="459">
        <v>100.51973827976627</v>
      </c>
      <c r="P40" s="459">
        <v>100.68653391642614</v>
      </c>
      <c r="Q40" s="460">
        <v>100.40946930313676</v>
      </c>
    </row>
    <row r="41" spans="1:17" s="467" customFormat="1" ht="15" customHeight="1">
      <c r="A41" s="462"/>
      <c r="B41" s="469" t="s">
        <v>598</v>
      </c>
      <c r="C41" s="464">
        <v>129</v>
      </c>
      <c r="D41" s="465">
        <v>100</v>
      </c>
      <c r="E41" s="465">
        <v>99.8</v>
      </c>
      <c r="F41" s="465">
        <v>100.4671431185597</v>
      </c>
      <c r="G41" s="465">
        <v>99.6666721893657</v>
      </c>
      <c r="H41" s="465">
        <v>99.89095518160599</v>
      </c>
      <c r="I41" s="465">
        <v>99.45487968319455</v>
      </c>
      <c r="J41" s="465">
        <v>98.94053425773723</v>
      </c>
      <c r="K41" s="465">
        <v>99.27290586472006</v>
      </c>
      <c r="L41" s="465">
        <v>99.4422470437797</v>
      </c>
      <c r="M41" s="465">
        <v>99.74817859559911</v>
      </c>
      <c r="N41" s="465">
        <v>99.92543845562835</v>
      </c>
      <c r="O41" s="465">
        <v>100.10077860149232</v>
      </c>
      <c r="P41" s="465">
        <v>100.31057146777205</v>
      </c>
      <c r="Q41" s="466">
        <v>99.98592314566325</v>
      </c>
    </row>
    <row r="42" spans="1:17" s="467" customFormat="1" ht="15" customHeight="1">
      <c r="A42" s="462"/>
      <c r="B42" s="463" t="s">
        <v>599</v>
      </c>
      <c r="C42" s="464">
        <v>94</v>
      </c>
      <c r="D42" s="465">
        <v>100</v>
      </c>
      <c r="E42" s="465">
        <v>102.9</v>
      </c>
      <c r="F42" s="465">
        <v>103.97261657330152</v>
      </c>
      <c r="G42" s="465">
        <v>103.59274196555558</v>
      </c>
      <c r="H42" s="465">
        <v>103.45194336805316</v>
      </c>
      <c r="I42" s="465">
        <v>103.0997165870323</v>
      </c>
      <c r="J42" s="465">
        <v>102.91816636014325</v>
      </c>
      <c r="K42" s="465">
        <v>103.3237909740256</v>
      </c>
      <c r="L42" s="465">
        <v>103.08173877777936</v>
      </c>
      <c r="M42" s="465">
        <v>101.91180922093359</v>
      </c>
      <c r="N42" s="465">
        <v>102.98227640367298</v>
      </c>
      <c r="O42" s="465">
        <v>102.01704470390435</v>
      </c>
      <c r="P42" s="465">
        <v>102.53345918691576</v>
      </c>
      <c r="Q42" s="466">
        <v>101.64290056785768</v>
      </c>
    </row>
    <row r="43" spans="1:17" s="467" customFormat="1" ht="15" customHeight="1">
      <c r="A43" s="462"/>
      <c r="B43" s="463" t="s">
        <v>600</v>
      </c>
      <c r="C43" s="464">
        <v>230</v>
      </c>
      <c r="D43" s="465">
        <v>100</v>
      </c>
      <c r="E43" s="465">
        <v>99.3</v>
      </c>
      <c r="F43" s="465">
        <v>100</v>
      </c>
      <c r="G43" s="465">
        <v>100</v>
      </c>
      <c r="H43" s="465">
        <v>100</v>
      </c>
      <c r="I43" s="465">
        <v>98.47492646082404</v>
      </c>
      <c r="J43" s="465">
        <v>98.47492646082404</v>
      </c>
      <c r="K43" s="465">
        <v>98.47492646082404</v>
      </c>
      <c r="L43" s="465">
        <v>98.47492646082404</v>
      </c>
      <c r="M43" s="465">
        <v>98.47492646082404</v>
      </c>
      <c r="N43" s="465">
        <v>98.47492646082404</v>
      </c>
      <c r="O43" s="465">
        <v>100.14347633986206</v>
      </c>
      <c r="P43" s="465">
        <v>100.14347633986206</v>
      </c>
      <c r="Q43" s="466">
        <v>100.14347633986206</v>
      </c>
    </row>
    <row r="44" spans="1:17" s="461" customFormat="1" ht="22.5" customHeight="1">
      <c r="A44" s="1173" t="s">
        <v>601</v>
      </c>
      <c r="B44" s="1174"/>
      <c r="C44" s="458">
        <v>1486</v>
      </c>
      <c r="D44" s="459">
        <v>100</v>
      </c>
      <c r="E44" s="459">
        <v>100.9</v>
      </c>
      <c r="F44" s="459">
        <v>99.46936087840017</v>
      </c>
      <c r="G44" s="459">
        <v>99.8658009753944</v>
      </c>
      <c r="H44" s="459">
        <v>100.3364560805308</v>
      </c>
      <c r="I44" s="459">
        <v>100.21248449076731</v>
      </c>
      <c r="J44" s="459">
        <v>100.9829665363482</v>
      </c>
      <c r="K44" s="459">
        <v>101.0962721157406</v>
      </c>
      <c r="L44" s="459">
        <v>101.12450606338282</v>
      </c>
      <c r="M44" s="459">
        <v>102.5787818659848</v>
      </c>
      <c r="N44" s="459">
        <v>102.29611369422918</v>
      </c>
      <c r="O44" s="459">
        <v>101.54822222342113</v>
      </c>
      <c r="P44" s="459">
        <v>100.81167459513138</v>
      </c>
      <c r="Q44" s="460">
        <v>100.30909789976617</v>
      </c>
    </row>
    <row r="45" spans="1:17" s="467" customFormat="1" ht="15" customHeight="1">
      <c r="A45" s="462"/>
      <c r="B45" s="463" t="s">
        <v>602</v>
      </c>
      <c r="C45" s="464">
        <v>150</v>
      </c>
      <c r="D45" s="465">
        <v>100</v>
      </c>
      <c r="E45" s="465">
        <v>99.8</v>
      </c>
      <c r="F45" s="465">
        <v>100.25902262826982</v>
      </c>
      <c r="G45" s="465">
        <v>98.93909240585377</v>
      </c>
      <c r="H45" s="465">
        <v>101.67542667197917</v>
      </c>
      <c r="I45" s="465">
        <v>99.13131415562506</v>
      </c>
      <c r="J45" s="465">
        <v>99.32128362793206</v>
      </c>
      <c r="K45" s="465">
        <v>98.44313273390678</v>
      </c>
      <c r="L45" s="465">
        <v>100.18447595239783</v>
      </c>
      <c r="M45" s="465">
        <v>102.36406600909213</v>
      </c>
      <c r="N45" s="465">
        <v>99.13249252457403</v>
      </c>
      <c r="O45" s="465">
        <v>99.10373107668916</v>
      </c>
      <c r="P45" s="465">
        <v>98.85815759217107</v>
      </c>
      <c r="Q45" s="466">
        <v>99.92499143429929</v>
      </c>
    </row>
    <row r="46" spans="1:17" s="467" customFormat="1" ht="15" customHeight="1">
      <c r="A46" s="462"/>
      <c r="B46" s="463" t="s">
        <v>603</v>
      </c>
      <c r="C46" s="464">
        <v>930</v>
      </c>
      <c r="D46" s="465">
        <v>100</v>
      </c>
      <c r="E46" s="465">
        <v>103</v>
      </c>
      <c r="F46" s="465">
        <v>100.56220763953348</v>
      </c>
      <c r="G46" s="465">
        <v>101.40923338414302</v>
      </c>
      <c r="H46" s="465">
        <v>101.77778831574487</v>
      </c>
      <c r="I46" s="465">
        <v>101.99124427581839</v>
      </c>
      <c r="J46" s="465">
        <v>103.18856300037827</v>
      </c>
      <c r="K46" s="465">
        <v>103.51168043140072</v>
      </c>
      <c r="L46" s="465">
        <v>103.26745577114743</v>
      </c>
      <c r="M46" s="465">
        <v>105.36097863616261</v>
      </c>
      <c r="N46" s="465">
        <v>105.3480642643023</v>
      </c>
      <c r="O46" s="465">
        <v>104.18939404906826</v>
      </c>
      <c r="P46" s="465">
        <v>103.1276725030118</v>
      </c>
      <c r="Q46" s="466">
        <v>102.18512503279952</v>
      </c>
    </row>
    <row r="47" spans="1:17" s="467" customFormat="1" ht="15" customHeight="1">
      <c r="A47" s="462"/>
      <c r="B47" s="463" t="s">
        <v>604</v>
      </c>
      <c r="C47" s="464">
        <v>406</v>
      </c>
      <c r="D47" s="465">
        <v>100</v>
      </c>
      <c r="E47" s="465">
        <v>96.5</v>
      </c>
      <c r="F47" s="465">
        <v>96.6711640794134</v>
      </c>
      <c r="G47" s="465">
        <v>96.6711640794134</v>
      </c>
      <c r="H47" s="465">
        <v>96.53564363766597</v>
      </c>
      <c r="I47" s="465">
        <v>96.53564363766597</v>
      </c>
      <c r="J47" s="465">
        <v>96.54289081737745</v>
      </c>
      <c r="K47" s="465">
        <v>96.54289081737745</v>
      </c>
      <c r="L47" s="465">
        <v>96.56041879373691</v>
      </c>
      <c r="M47" s="465">
        <v>96.28023671653779</v>
      </c>
      <c r="N47" s="465">
        <v>96.4727771240396</v>
      </c>
      <c r="O47" s="465">
        <v>96.39990072201752</v>
      </c>
      <c r="P47" s="465">
        <v>96.2267323571461</v>
      </c>
      <c r="Q47" s="466">
        <v>96.1507620641094</v>
      </c>
    </row>
    <row r="48" spans="1:17" s="461" customFormat="1" ht="22.5" customHeight="1">
      <c r="A48" s="1173" t="s">
        <v>605</v>
      </c>
      <c r="B48" s="1174"/>
      <c r="C48" s="458">
        <v>320</v>
      </c>
      <c r="D48" s="459">
        <v>100</v>
      </c>
      <c r="E48" s="459">
        <v>100.8</v>
      </c>
      <c r="F48" s="459">
        <v>100.16517607503482</v>
      </c>
      <c r="G48" s="459">
        <v>100.16517607503482</v>
      </c>
      <c r="H48" s="459">
        <v>100.18710859902474</v>
      </c>
      <c r="I48" s="459">
        <v>100.98092545590737</v>
      </c>
      <c r="J48" s="459">
        <v>100.96921729768107</v>
      </c>
      <c r="K48" s="459">
        <v>100.96921729768107</v>
      </c>
      <c r="L48" s="459">
        <v>100.96921729768107</v>
      </c>
      <c r="M48" s="459">
        <v>100.96921729768107</v>
      </c>
      <c r="N48" s="459">
        <v>100.96921729768107</v>
      </c>
      <c r="O48" s="459">
        <v>100.96921729768107</v>
      </c>
      <c r="P48" s="459">
        <v>100.96921729768107</v>
      </c>
      <c r="Q48" s="460">
        <v>100.96921729768107</v>
      </c>
    </row>
    <row r="49" spans="1:17" s="467" customFormat="1" ht="15" customHeight="1">
      <c r="A49" s="462"/>
      <c r="B49" s="463" t="s">
        <v>606</v>
      </c>
      <c r="C49" s="464">
        <v>257</v>
      </c>
      <c r="D49" s="465">
        <v>100</v>
      </c>
      <c r="E49" s="465">
        <v>100.4</v>
      </c>
      <c r="F49" s="465">
        <v>100.12075732835103</v>
      </c>
      <c r="G49" s="465">
        <v>100.12075732835103</v>
      </c>
      <c r="H49" s="465">
        <v>100.12075732835103</v>
      </c>
      <c r="I49" s="465">
        <v>100.53507910086243</v>
      </c>
      <c r="J49" s="465">
        <v>100.52051190425382</v>
      </c>
      <c r="K49" s="465">
        <v>100.52051190425382</v>
      </c>
      <c r="L49" s="465">
        <v>100.52051190425382</v>
      </c>
      <c r="M49" s="465">
        <v>100.52051190425382</v>
      </c>
      <c r="N49" s="465">
        <v>100.52051190425382</v>
      </c>
      <c r="O49" s="465">
        <v>100.52051190425382</v>
      </c>
      <c r="P49" s="465">
        <v>100.52051190425382</v>
      </c>
      <c r="Q49" s="466">
        <v>100.52051190425382</v>
      </c>
    </row>
    <row r="50" spans="1:17" s="467" customFormat="1" ht="15" customHeight="1">
      <c r="A50" s="462"/>
      <c r="B50" s="463" t="s">
        <v>607</v>
      </c>
      <c r="C50" s="464">
        <v>10</v>
      </c>
      <c r="D50" s="465">
        <v>100</v>
      </c>
      <c r="E50" s="465">
        <v>100.3</v>
      </c>
      <c r="F50" s="465">
        <v>99.9729143957803</v>
      </c>
      <c r="G50" s="465">
        <v>99.9729143957803</v>
      </c>
      <c r="H50" s="465">
        <v>100.6807829763422</v>
      </c>
      <c r="I50" s="465">
        <v>100.2506377855197</v>
      </c>
      <c r="J50" s="465">
        <v>100.2506377855197</v>
      </c>
      <c r="K50" s="465">
        <v>100.2506377855197</v>
      </c>
      <c r="L50" s="465">
        <v>100.2506377855197</v>
      </c>
      <c r="M50" s="465">
        <v>100.2506377855197</v>
      </c>
      <c r="N50" s="465">
        <v>100.2506377855197</v>
      </c>
      <c r="O50" s="465">
        <v>100.2506377855197</v>
      </c>
      <c r="P50" s="465">
        <v>100.2506377855197</v>
      </c>
      <c r="Q50" s="466">
        <v>100.2506377855197</v>
      </c>
    </row>
    <row r="51" spans="1:17" s="467" customFormat="1" ht="15" customHeight="1">
      <c r="A51" s="462"/>
      <c r="B51" s="463" t="s">
        <v>608</v>
      </c>
      <c r="C51" s="464">
        <v>53</v>
      </c>
      <c r="D51" s="465">
        <v>100</v>
      </c>
      <c r="E51" s="465">
        <v>102.6</v>
      </c>
      <c r="F51" s="465">
        <v>100.41721796743438</v>
      </c>
      <c r="G51" s="465">
        <v>100.41721796743438</v>
      </c>
      <c r="H51" s="465">
        <v>100.41721796743438</v>
      </c>
      <c r="I51" s="465">
        <v>103.28589579847666</v>
      </c>
      <c r="J51" s="465">
        <v>103.28589579847666</v>
      </c>
      <c r="K51" s="465">
        <v>103.28589579847666</v>
      </c>
      <c r="L51" s="465">
        <v>103.28589579847666</v>
      </c>
      <c r="M51" s="465">
        <v>103.28589579847666</v>
      </c>
      <c r="N51" s="465">
        <v>103.28589579847666</v>
      </c>
      <c r="O51" s="465">
        <v>103.28589579847666</v>
      </c>
      <c r="P51" s="465">
        <v>103.28589579847666</v>
      </c>
      <c r="Q51" s="466">
        <v>103.28589579847666</v>
      </c>
    </row>
    <row r="52" spans="1:17" s="461" customFormat="1" ht="22.5" customHeight="1">
      <c r="A52" s="1173" t="s">
        <v>609</v>
      </c>
      <c r="B52" s="1174"/>
      <c r="C52" s="458">
        <v>1001</v>
      </c>
      <c r="D52" s="459">
        <v>100</v>
      </c>
      <c r="E52" s="459">
        <v>98.5</v>
      </c>
      <c r="F52" s="459">
        <v>98.34709338565143</v>
      </c>
      <c r="G52" s="459">
        <v>98.02593522886689</v>
      </c>
      <c r="H52" s="459">
        <v>98.64812745522599</v>
      </c>
      <c r="I52" s="459">
        <v>98.28897907381976</v>
      </c>
      <c r="J52" s="459">
        <v>99.01679912605304</v>
      </c>
      <c r="K52" s="459">
        <v>99.34221058544287</v>
      </c>
      <c r="L52" s="459">
        <v>99.24259204759284</v>
      </c>
      <c r="M52" s="459">
        <v>99.616682190947</v>
      </c>
      <c r="N52" s="459">
        <v>98.92048063510963</v>
      </c>
      <c r="O52" s="459">
        <v>98.11385136979288</v>
      </c>
      <c r="P52" s="459">
        <v>97.33276671615532</v>
      </c>
      <c r="Q52" s="460">
        <v>96.80163142975256</v>
      </c>
    </row>
    <row r="53" spans="1:17" s="467" customFormat="1" ht="15" customHeight="1">
      <c r="A53" s="462"/>
      <c r="B53" s="463" t="s">
        <v>610</v>
      </c>
      <c r="C53" s="464">
        <v>98</v>
      </c>
      <c r="D53" s="465">
        <v>100</v>
      </c>
      <c r="E53" s="465">
        <v>84.3</v>
      </c>
      <c r="F53" s="465">
        <v>88.06454692411643</v>
      </c>
      <c r="G53" s="465">
        <v>87.25879197234582</v>
      </c>
      <c r="H53" s="465">
        <v>87.43015075848903</v>
      </c>
      <c r="I53" s="465">
        <v>87.8199237196357</v>
      </c>
      <c r="J53" s="465">
        <v>88.47121002493536</v>
      </c>
      <c r="K53" s="465">
        <v>87.06168618448683</v>
      </c>
      <c r="L53" s="465">
        <v>86.49007405940019</v>
      </c>
      <c r="M53" s="465">
        <v>82.85017201269041</v>
      </c>
      <c r="N53" s="465">
        <v>82.16172735347114</v>
      </c>
      <c r="O53" s="465">
        <v>77.5156344088282</v>
      </c>
      <c r="P53" s="465">
        <v>79.17821183803758</v>
      </c>
      <c r="Q53" s="466">
        <v>76.5193835735405</v>
      </c>
    </row>
    <row r="54" spans="1:17" s="467" customFormat="1" ht="15" customHeight="1">
      <c r="A54" s="462"/>
      <c r="B54" s="463" t="s">
        <v>611</v>
      </c>
      <c r="C54" s="464">
        <v>262</v>
      </c>
      <c r="D54" s="465">
        <v>100</v>
      </c>
      <c r="E54" s="465">
        <v>98.1</v>
      </c>
      <c r="F54" s="465">
        <v>99.89343045378529</v>
      </c>
      <c r="G54" s="465">
        <v>99.13507440024097</v>
      </c>
      <c r="H54" s="465">
        <v>100.42580141863067</v>
      </c>
      <c r="I54" s="465">
        <v>98.45329530068865</v>
      </c>
      <c r="J54" s="465">
        <v>98.50411088390605</v>
      </c>
      <c r="K54" s="465">
        <v>97.70984435119054</v>
      </c>
      <c r="L54" s="465">
        <v>97.54836784700953</v>
      </c>
      <c r="M54" s="465">
        <v>97.14230659606362</v>
      </c>
      <c r="N54" s="465">
        <v>97.57429795505196</v>
      </c>
      <c r="O54" s="465">
        <v>96.66368512211518</v>
      </c>
      <c r="P54" s="465">
        <v>96.8917239468322</v>
      </c>
      <c r="Q54" s="466">
        <v>97.22591522406974</v>
      </c>
    </row>
    <row r="55" spans="1:17" s="467" customFormat="1" ht="15" customHeight="1">
      <c r="A55" s="462"/>
      <c r="B55" s="463" t="s">
        <v>627</v>
      </c>
      <c r="C55" s="464">
        <v>157</v>
      </c>
      <c r="D55" s="465">
        <v>100</v>
      </c>
      <c r="E55" s="465">
        <v>100.5</v>
      </c>
      <c r="F55" s="465">
        <v>100.48274777750966</v>
      </c>
      <c r="G55" s="465">
        <v>100.18336089927283</v>
      </c>
      <c r="H55" s="465">
        <v>100.26989713962422</v>
      </c>
      <c r="I55" s="465">
        <v>100.31626442745274</v>
      </c>
      <c r="J55" s="465">
        <v>100.3063538043453</v>
      </c>
      <c r="K55" s="465">
        <v>100.50887536560006</v>
      </c>
      <c r="L55" s="465">
        <v>100.5123264864156</v>
      </c>
      <c r="M55" s="465">
        <v>100.70903152351727</v>
      </c>
      <c r="N55" s="465">
        <v>100.37205184624388</v>
      </c>
      <c r="O55" s="465">
        <v>100.50585472229741</v>
      </c>
      <c r="P55" s="465">
        <v>100.45065017260372</v>
      </c>
      <c r="Q55" s="466">
        <v>100.75666388385278</v>
      </c>
    </row>
    <row r="56" spans="1:17" s="467" customFormat="1" ht="15" customHeight="1">
      <c r="A56" s="462"/>
      <c r="B56" s="463" t="s">
        <v>612</v>
      </c>
      <c r="C56" s="464">
        <v>484</v>
      </c>
      <c r="D56" s="465">
        <v>100</v>
      </c>
      <c r="E56" s="465">
        <v>100.9</v>
      </c>
      <c r="F56" s="465">
        <v>98.90800237151345</v>
      </c>
      <c r="G56" s="465">
        <v>98.91531655569935</v>
      </c>
      <c r="H56" s="465">
        <v>99.44049657740709</v>
      </c>
      <c r="I56" s="465">
        <v>99.6720280891942</v>
      </c>
      <c r="J56" s="465">
        <v>101.02151630362198</v>
      </c>
      <c r="K56" s="465">
        <v>102.34651753515195</v>
      </c>
      <c r="L56" s="465">
        <v>102.34301325071787</v>
      </c>
      <c r="M56" s="465">
        <v>104.01387065952711</v>
      </c>
      <c r="N56" s="465">
        <v>102.58814307535602</v>
      </c>
      <c r="O56" s="465">
        <v>102.31391954832132</v>
      </c>
      <c r="P56" s="465">
        <v>100.25354263816835</v>
      </c>
      <c r="Q56" s="466">
        <v>99.41475656410307</v>
      </c>
    </row>
    <row r="57" spans="1:17" s="461" customFormat="1" ht="22.5" customHeight="1">
      <c r="A57" s="1173" t="s">
        <v>613</v>
      </c>
      <c r="B57" s="1174"/>
      <c r="C57" s="458">
        <v>606</v>
      </c>
      <c r="D57" s="459">
        <v>100</v>
      </c>
      <c r="E57" s="459">
        <v>100.6</v>
      </c>
      <c r="F57" s="459">
        <v>100.21619400573383</v>
      </c>
      <c r="G57" s="459">
        <v>100.28694753173436</v>
      </c>
      <c r="H57" s="459">
        <v>99.96039992365412</v>
      </c>
      <c r="I57" s="459">
        <v>100.15996011807398</v>
      </c>
      <c r="J57" s="459">
        <v>99.95086808728445</v>
      </c>
      <c r="K57" s="459">
        <v>100.20403317508077</v>
      </c>
      <c r="L57" s="459">
        <v>100.82491536469549</v>
      </c>
      <c r="M57" s="459">
        <v>100.94750736244592</v>
      </c>
      <c r="N57" s="459">
        <v>100.98441374699651</v>
      </c>
      <c r="O57" s="459">
        <v>100.89110216743066</v>
      </c>
      <c r="P57" s="459">
        <v>101.30928514711528</v>
      </c>
      <c r="Q57" s="460">
        <v>101.00606198925648</v>
      </c>
    </row>
    <row r="58" spans="1:17" s="467" customFormat="1" ht="15" customHeight="1">
      <c r="A58" s="462"/>
      <c r="B58" s="463" t="s">
        <v>614</v>
      </c>
      <c r="C58" s="464">
        <v>126</v>
      </c>
      <c r="D58" s="465">
        <v>100</v>
      </c>
      <c r="E58" s="465">
        <v>100.1</v>
      </c>
      <c r="F58" s="465">
        <v>100.07480543241859</v>
      </c>
      <c r="G58" s="465">
        <v>100.07480543241859</v>
      </c>
      <c r="H58" s="465">
        <v>100.07480543241859</v>
      </c>
      <c r="I58" s="465">
        <v>100.07480543241859</v>
      </c>
      <c r="J58" s="465">
        <v>100.07480543241859</v>
      </c>
      <c r="K58" s="465">
        <v>100.07480543241859</v>
      </c>
      <c r="L58" s="465">
        <v>100.07480543241859</v>
      </c>
      <c r="M58" s="465">
        <v>100.07480543241859</v>
      </c>
      <c r="N58" s="465">
        <v>100.07480543241859</v>
      </c>
      <c r="O58" s="465">
        <v>100.07480543241859</v>
      </c>
      <c r="P58" s="465">
        <v>100.07480543241859</v>
      </c>
      <c r="Q58" s="466">
        <v>100.07480543241859</v>
      </c>
    </row>
    <row r="59" spans="1:17" s="467" customFormat="1" ht="15" customHeight="1">
      <c r="A59" s="462"/>
      <c r="B59" s="463" t="s">
        <v>615</v>
      </c>
      <c r="C59" s="464">
        <v>130</v>
      </c>
      <c r="D59" s="465">
        <v>100</v>
      </c>
      <c r="E59" s="465">
        <v>97</v>
      </c>
      <c r="F59" s="465">
        <v>97.78579858177157</v>
      </c>
      <c r="G59" s="465">
        <v>98.3048791475207</v>
      </c>
      <c r="H59" s="465">
        <v>97.12160101501712</v>
      </c>
      <c r="I59" s="465">
        <v>98.0683879210477</v>
      </c>
      <c r="J59" s="465">
        <v>97.09218123476533</v>
      </c>
      <c r="K59" s="465">
        <v>98.26577632480888</v>
      </c>
      <c r="L59" s="465">
        <v>96.01955772003146</v>
      </c>
      <c r="M59" s="465">
        <v>96.59016999397826</v>
      </c>
      <c r="N59" s="465">
        <v>96.76195311520974</v>
      </c>
      <c r="O59" s="465">
        <v>95.55853476658122</v>
      </c>
      <c r="P59" s="465">
        <v>97.34149408644448</v>
      </c>
      <c r="Q59" s="466">
        <v>95.43515698014944</v>
      </c>
    </row>
    <row r="60" spans="1:17" s="467" customFormat="1" ht="15" customHeight="1">
      <c r="A60" s="462"/>
      <c r="B60" s="463" t="s">
        <v>616</v>
      </c>
      <c r="C60" s="464">
        <v>56</v>
      </c>
      <c r="D60" s="465">
        <v>100</v>
      </c>
      <c r="E60" s="465">
        <v>105.3</v>
      </c>
      <c r="F60" s="465">
        <v>105.07504979371639</v>
      </c>
      <c r="G60" s="465">
        <v>104.63392234131831</v>
      </c>
      <c r="H60" s="465">
        <v>103.85128003671561</v>
      </c>
      <c r="I60" s="465">
        <v>104.30199769185819</v>
      </c>
      <c r="J60" s="465">
        <v>104.30891259773215</v>
      </c>
      <c r="K60" s="465">
        <v>104.32002009691584</v>
      </c>
      <c r="L60" s="465">
        <v>104.89943874101608</v>
      </c>
      <c r="M60" s="465">
        <v>104.89943874101608</v>
      </c>
      <c r="N60" s="465">
        <v>104.89943874101608</v>
      </c>
      <c r="O60" s="465">
        <v>106.68737860729689</v>
      </c>
      <c r="P60" s="465">
        <v>107.067473063569</v>
      </c>
      <c r="Q60" s="466">
        <v>108.21813746538199</v>
      </c>
    </row>
    <row r="61" spans="1:17" s="467" customFormat="1" ht="15" customHeight="1">
      <c r="A61" s="462"/>
      <c r="B61" s="463" t="s">
        <v>617</v>
      </c>
      <c r="C61" s="464">
        <v>70</v>
      </c>
      <c r="D61" s="465">
        <v>100</v>
      </c>
      <c r="E61" s="465">
        <v>104.6</v>
      </c>
      <c r="F61" s="465">
        <v>100</v>
      </c>
      <c r="G61" s="465">
        <v>100</v>
      </c>
      <c r="H61" s="465">
        <v>100</v>
      </c>
      <c r="I61" s="465">
        <v>100</v>
      </c>
      <c r="J61" s="465">
        <v>100</v>
      </c>
      <c r="K61" s="465">
        <v>100</v>
      </c>
      <c r="L61" s="465">
        <v>109.125</v>
      </c>
      <c r="M61" s="465">
        <v>109.125</v>
      </c>
      <c r="N61" s="465">
        <v>109.125</v>
      </c>
      <c r="O61" s="465">
        <v>109.125</v>
      </c>
      <c r="P61" s="465">
        <v>109.125</v>
      </c>
      <c r="Q61" s="466">
        <v>109.125</v>
      </c>
    </row>
    <row r="62" spans="1:17" s="467" customFormat="1" ht="15" customHeight="1">
      <c r="A62" s="462"/>
      <c r="B62" s="463" t="s">
        <v>628</v>
      </c>
      <c r="C62" s="464">
        <v>224</v>
      </c>
      <c r="D62" s="465">
        <v>100</v>
      </c>
      <c r="E62" s="465">
        <v>100.5</v>
      </c>
      <c r="F62" s="465">
        <v>100.56034255599472</v>
      </c>
      <c r="G62" s="465">
        <v>100.56034255599472</v>
      </c>
      <c r="H62" s="465">
        <v>100.56034255599472</v>
      </c>
      <c r="I62" s="465">
        <v>100.43737373737373</v>
      </c>
      <c r="J62" s="465">
        <v>100.43737373737373</v>
      </c>
      <c r="K62" s="465">
        <v>100.43737373737373</v>
      </c>
      <c r="L62" s="465">
        <v>100.43737373737373</v>
      </c>
      <c r="M62" s="465">
        <v>100.43737373737373</v>
      </c>
      <c r="N62" s="465">
        <v>100.43737373737373</v>
      </c>
      <c r="O62" s="465">
        <v>100.43737373737373</v>
      </c>
      <c r="P62" s="465">
        <v>100.43737373737373</v>
      </c>
      <c r="Q62" s="466">
        <v>100.43737373737373</v>
      </c>
    </row>
    <row r="63" spans="1:17" s="461" customFormat="1" ht="22.5" customHeight="1" thickBot="1">
      <c r="A63" s="1175" t="s">
        <v>618</v>
      </c>
      <c r="B63" s="1176"/>
      <c r="C63" s="470">
        <v>9545</v>
      </c>
      <c r="D63" s="471">
        <v>100</v>
      </c>
      <c r="E63" s="471">
        <v>100.5</v>
      </c>
      <c r="F63" s="471">
        <v>99.74503079455694</v>
      </c>
      <c r="G63" s="471">
        <v>99.84922247532255</v>
      </c>
      <c r="H63" s="471">
        <v>100.12566596984914</v>
      </c>
      <c r="I63" s="471">
        <v>100.29914431432515</v>
      </c>
      <c r="J63" s="471">
        <v>100.46131736118531</v>
      </c>
      <c r="K63" s="471">
        <v>100.70976705971725</v>
      </c>
      <c r="L63" s="471">
        <v>100.57791133108421</v>
      </c>
      <c r="M63" s="471">
        <v>100.66739321671648</v>
      </c>
      <c r="N63" s="471">
        <v>101.18191483888064</v>
      </c>
      <c r="O63" s="471">
        <v>101.11742492479931</v>
      </c>
      <c r="P63" s="471">
        <v>100.65719861230767</v>
      </c>
      <c r="Q63" s="472">
        <v>100.37398490304993</v>
      </c>
    </row>
    <row r="64" spans="1:17" s="445" customFormat="1" ht="15" customHeight="1">
      <c r="A64" s="468" t="s">
        <v>360</v>
      </c>
      <c r="B64" s="452"/>
      <c r="C64" s="473"/>
      <c r="D64" s="474"/>
      <c r="E64" s="474"/>
      <c r="F64" s="475"/>
      <c r="G64" s="475"/>
      <c r="H64" s="475"/>
      <c r="I64" s="475"/>
      <c r="J64" s="475"/>
      <c r="K64" s="475"/>
      <c r="L64" s="475"/>
      <c r="M64" s="475"/>
      <c r="N64" s="475"/>
      <c r="O64" s="475"/>
      <c r="P64" s="475"/>
      <c r="Q64" s="476"/>
    </row>
    <row r="65" spans="1:6" s="445" customFormat="1" ht="15" customHeight="1">
      <c r="A65" s="477"/>
      <c r="B65" s="477"/>
      <c r="C65" s="477"/>
      <c r="D65" s="477"/>
      <c r="E65" s="477"/>
      <c r="F65" s="477"/>
    </row>
  </sheetData>
  <mergeCells count="12">
    <mergeCell ref="A48:B48"/>
    <mergeCell ref="A52:B52"/>
    <mergeCell ref="A57:B57"/>
    <mergeCell ref="A63:B63"/>
    <mergeCell ref="A27:B27"/>
    <mergeCell ref="A34:B34"/>
    <mergeCell ref="A40:B40"/>
    <mergeCell ref="A44:B44"/>
    <mergeCell ref="A5:B5"/>
    <mergeCell ref="A6:B6"/>
    <mergeCell ref="A19:B19"/>
    <mergeCell ref="A22:B22"/>
  </mergeCells>
  <printOptions/>
  <pageMargins left="0.5118110236220472" right="0.1968503937007874" top="0.4724409448818898" bottom="0.1968503937007874" header="0.2755905511811024" footer="0.15748031496062992"/>
  <pageSetup horizontalDpi="300" verticalDpi="300" orientation="portrait" paperSize="9" scale="80" r:id="rId1"/>
  <headerFooter alignWithMargins="0">
    <oddHeader>&amp;R&amp;D&amp;T</oddHeader>
  </headerFooter>
</worksheet>
</file>

<file path=xl/worksheets/sheet23.xml><?xml version="1.0" encoding="utf-8"?>
<worksheet xmlns="http://schemas.openxmlformats.org/spreadsheetml/2006/main" xmlns:r="http://schemas.openxmlformats.org/officeDocument/2006/relationships">
  <dimension ref="A1:Q68"/>
  <sheetViews>
    <sheetView workbookViewId="0" topLeftCell="A1">
      <selection activeCell="A1" sqref="A1"/>
    </sheetView>
  </sheetViews>
  <sheetFormatPr defaultColWidth="9.00390625" defaultRowHeight="13.5"/>
  <cols>
    <col min="1" max="1" width="21.625" style="479" customWidth="1"/>
    <col min="2" max="2" width="7.25390625" style="479" customWidth="1"/>
    <col min="3" max="16" width="6.375" style="479" customWidth="1"/>
    <col min="17" max="16384" width="9.00390625" style="479" customWidth="1"/>
  </cols>
  <sheetData>
    <row r="1" ht="18" customHeight="1">
      <c r="A1" s="478"/>
    </row>
    <row r="2" spans="1:16" s="477" customFormat="1" ht="15" customHeight="1" thickBot="1">
      <c r="A2" s="480"/>
      <c r="P2" s="481" t="s">
        <v>356</v>
      </c>
    </row>
    <row r="3" spans="1:16" s="477" customFormat="1" ht="27" customHeight="1" thickTop="1">
      <c r="A3" s="482" t="s">
        <v>619</v>
      </c>
      <c r="B3" s="483" t="s">
        <v>553</v>
      </c>
      <c r="C3" s="484" t="s">
        <v>357</v>
      </c>
      <c r="D3" s="484" t="s">
        <v>358</v>
      </c>
      <c r="E3" s="485" t="s">
        <v>554</v>
      </c>
      <c r="F3" s="485" t="s">
        <v>555</v>
      </c>
      <c r="G3" s="485" t="s">
        <v>556</v>
      </c>
      <c r="H3" s="485" t="s">
        <v>557</v>
      </c>
      <c r="I3" s="485" t="s">
        <v>558</v>
      </c>
      <c r="J3" s="485" t="s">
        <v>559</v>
      </c>
      <c r="K3" s="485" t="s">
        <v>560</v>
      </c>
      <c r="L3" s="485" t="s">
        <v>561</v>
      </c>
      <c r="M3" s="485" t="s">
        <v>562</v>
      </c>
      <c r="N3" s="485" t="s">
        <v>47</v>
      </c>
      <c r="O3" s="485" t="s">
        <v>45</v>
      </c>
      <c r="P3" s="485" t="s">
        <v>46</v>
      </c>
    </row>
    <row r="4" spans="1:16" s="490" customFormat="1" ht="22.5" customHeight="1">
      <c r="A4" s="452"/>
      <c r="B4" s="486" t="s">
        <v>620</v>
      </c>
      <c r="C4" s="487"/>
      <c r="D4" s="487"/>
      <c r="E4" s="488"/>
      <c r="F4" s="488"/>
      <c r="G4" s="488"/>
      <c r="H4" s="488"/>
      <c r="I4" s="488"/>
      <c r="J4" s="488"/>
      <c r="K4" s="488"/>
      <c r="L4" s="488"/>
      <c r="M4" s="488"/>
      <c r="N4" s="488"/>
      <c r="O4" s="488"/>
      <c r="P4" s="489"/>
    </row>
    <row r="5" spans="1:16" s="494" customFormat="1" ht="15" customHeight="1">
      <c r="A5" s="457" t="s">
        <v>564</v>
      </c>
      <c r="B5" s="491">
        <v>10000</v>
      </c>
      <c r="C5" s="492">
        <v>100</v>
      </c>
      <c r="D5" s="492">
        <v>100.9</v>
      </c>
      <c r="E5" s="492">
        <v>100.439824741479</v>
      </c>
      <c r="F5" s="492">
        <v>100.4410298626548</v>
      </c>
      <c r="G5" s="492">
        <v>100.59502326809377</v>
      </c>
      <c r="H5" s="492">
        <v>100.69816843750492</v>
      </c>
      <c r="I5" s="492">
        <v>100.766446081502</v>
      </c>
      <c r="J5" s="492">
        <v>101.39303709814939</v>
      </c>
      <c r="K5" s="492">
        <v>100.96182166730644</v>
      </c>
      <c r="L5" s="492">
        <v>101.29257805716595</v>
      </c>
      <c r="M5" s="492">
        <v>102.02035201333125</v>
      </c>
      <c r="N5" s="492">
        <v>101.3423708549738</v>
      </c>
      <c r="O5" s="492">
        <v>100.64840371526421</v>
      </c>
      <c r="P5" s="493">
        <v>100.83636073959023</v>
      </c>
    </row>
    <row r="6" spans="1:16" s="445" customFormat="1" ht="15" customHeight="1">
      <c r="A6" s="495" t="s">
        <v>565</v>
      </c>
      <c r="B6" s="496">
        <v>2515</v>
      </c>
      <c r="C6" s="497">
        <v>100</v>
      </c>
      <c r="D6" s="497">
        <v>101.9</v>
      </c>
      <c r="E6" s="497">
        <v>102.84643817384153</v>
      </c>
      <c r="F6" s="497">
        <v>102.2829767858669</v>
      </c>
      <c r="G6" s="497">
        <v>101.74707598391137</v>
      </c>
      <c r="H6" s="497">
        <v>101.25021054511303</v>
      </c>
      <c r="I6" s="497">
        <v>101.05505661213836</v>
      </c>
      <c r="J6" s="497">
        <v>102.92937214452444</v>
      </c>
      <c r="K6" s="497">
        <v>101.572725436817</v>
      </c>
      <c r="L6" s="497">
        <v>102.01278680732231</v>
      </c>
      <c r="M6" s="497">
        <v>104.06879660974379</v>
      </c>
      <c r="N6" s="497">
        <v>101.57850631516945</v>
      </c>
      <c r="O6" s="497">
        <v>99.60105025444423</v>
      </c>
      <c r="P6" s="498">
        <v>101.223598846136</v>
      </c>
    </row>
    <row r="7" spans="1:16" s="445" customFormat="1" ht="15" customHeight="1">
      <c r="A7" s="499" t="s">
        <v>578</v>
      </c>
      <c r="B7" s="496">
        <v>1978</v>
      </c>
      <c r="C7" s="497">
        <v>100</v>
      </c>
      <c r="D7" s="497">
        <v>101.3</v>
      </c>
      <c r="E7" s="497">
        <v>99.78144857403002</v>
      </c>
      <c r="F7" s="497">
        <v>100.51622936927866</v>
      </c>
      <c r="G7" s="497">
        <v>101.10240981519283</v>
      </c>
      <c r="H7" s="497">
        <v>101.01319964155256</v>
      </c>
      <c r="I7" s="497">
        <v>100.6981681084072</v>
      </c>
      <c r="J7" s="497">
        <v>101.29419352726447</v>
      </c>
      <c r="K7" s="497">
        <v>101.99078726135016</v>
      </c>
      <c r="L7" s="497">
        <v>101.76375826412215</v>
      </c>
      <c r="M7" s="497">
        <v>102.05930539423451</v>
      </c>
      <c r="N7" s="497">
        <v>101.97873844723792</v>
      </c>
      <c r="O7" s="497">
        <v>101.82325506110851</v>
      </c>
      <c r="P7" s="498">
        <v>101.82183722147163</v>
      </c>
    </row>
    <row r="8" spans="1:16" s="445" customFormat="1" ht="15" customHeight="1">
      <c r="A8" s="499" t="s">
        <v>581</v>
      </c>
      <c r="B8" s="496">
        <v>781</v>
      </c>
      <c r="C8" s="497">
        <v>100</v>
      </c>
      <c r="D8" s="497">
        <v>104.8</v>
      </c>
      <c r="E8" s="497">
        <v>103.5304260410028</v>
      </c>
      <c r="F8" s="497">
        <v>104.62406138804799</v>
      </c>
      <c r="G8" s="497">
        <v>104.15718904591914</v>
      </c>
      <c r="H8" s="497">
        <v>104.98663452717373</v>
      </c>
      <c r="I8" s="497">
        <v>105.56188420175633</v>
      </c>
      <c r="J8" s="497">
        <v>105.76825226849058</v>
      </c>
      <c r="K8" s="497">
        <v>104.9144942483256</v>
      </c>
      <c r="L8" s="497">
        <v>105.0434349468596</v>
      </c>
      <c r="M8" s="497">
        <v>105.3297483449876</v>
      </c>
      <c r="N8" s="497">
        <v>105.24188809308488</v>
      </c>
      <c r="O8" s="497">
        <v>104.421661582801</v>
      </c>
      <c r="P8" s="498">
        <v>104.29272088426697</v>
      </c>
    </row>
    <row r="9" spans="1:16" s="445" customFormat="1" ht="15" customHeight="1">
      <c r="A9" s="499" t="s">
        <v>586</v>
      </c>
      <c r="B9" s="496">
        <v>350</v>
      </c>
      <c r="C9" s="497">
        <v>100</v>
      </c>
      <c r="D9" s="497">
        <v>95.2</v>
      </c>
      <c r="E9" s="497">
        <v>96.18916479232854</v>
      </c>
      <c r="F9" s="497">
        <v>95.51054483671288</v>
      </c>
      <c r="G9" s="497">
        <v>94.96312829817093</v>
      </c>
      <c r="H9" s="497">
        <v>95.37230085095734</v>
      </c>
      <c r="I9" s="497">
        <v>95.5345219938945</v>
      </c>
      <c r="J9" s="497">
        <v>94.6974829368688</v>
      </c>
      <c r="K9" s="497">
        <v>94.47904969936546</v>
      </c>
      <c r="L9" s="497">
        <v>93.8933439274922</v>
      </c>
      <c r="M9" s="497">
        <v>94.37885075827262</v>
      </c>
      <c r="N9" s="497">
        <v>95.45369071216273</v>
      </c>
      <c r="O9" s="497">
        <v>96.06925267686248</v>
      </c>
      <c r="P9" s="498">
        <v>95.4015205160462</v>
      </c>
    </row>
    <row r="10" spans="1:16" s="445" customFormat="1" ht="15" customHeight="1">
      <c r="A10" s="499" t="s">
        <v>593</v>
      </c>
      <c r="B10" s="496">
        <v>435</v>
      </c>
      <c r="C10" s="497">
        <v>100</v>
      </c>
      <c r="D10" s="497">
        <v>99.3</v>
      </c>
      <c r="E10" s="497">
        <v>95.77641499853216</v>
      </c>
      <c r="F10" s="497">
        <v>93.28892667424122</v>
      </c>
      <c r="G10" s="497">
        <v>95.61325381452161</v>
      </c>
      <c r="H10" s="497">
        <v>100.65745401922956</v>
      </c>
      <c r="I10" s="497">
        <v>100.90254954851295</v>
      </c>
      <c r="J10" s="497">
        <v>100.22590000895526</v>
      </c>
      <c r="K10" s="497">
        <v>96.58823406677341</v>
      </c>
      <c r="L10" s="497">
        <v>96.86671666172661</v>
      </c>
      <c r="M10" s="497">
        <v>101.8029969115028</v>
      </c>
      <c r="N10" s="497">
        <v>103.62548498555546</v>
      </c>
      <c r="O10" s="497">
        <v>103.55232409940947</v>
      </c>
      <c r="P10" s="498">
        <v>102.3906243777239</v>
      </c>
    </row>
    <row r="11" spans="1:16" s="445" customFormat="1" ht="15" customHeight="1">
      <c r="A11" s="499" t="s">
        <v>597</v>
      </c>
      <c r="B11" s="496">
        <v>441</v>
      </c>
      <c r="C11" s="497">
        <v>100</v>
      </c>
      <c r="D11" s="497">
        <v>100.3</v>
      </c>
      <c r="E11" s="497">
        <v>101.23415590937934</v>
      </c>
      <c r="F11" s="497">
        <v>100.89839680958208</v>
      </c>
      <c r="G11" s="497">
        <v>100.88622226326284</v>
      </c>
      <c r="H11" s="497">
        <v>99.88544328182051</v>
      </c>
      <c r="I11" s="497">
        <v>99.52787773480549</v>
      </c>
      <c r="J11" s="497">
        <v>99.81876474786577</v>
      </c>
      <c r="K11" s="497">
        <v>99.78436773880226</v>
      </c>
      <c r="L11" s="497">
        <v>99.61449914708545</v>
      </c>
      <c r="M11" s="497">
        <v>99.98802350379098</v>
      </c>
      <c r="N11" s="497">
        <v>100.58190882496116</v>
      </c>
      <c r="O11" s="497">
        <v>100.91387585181319</v>
      </c>
      <c r="P11" s="498">
        <v>100.43996160716571</v>
      </c>
    </row>
    <row r="12" spans="1:16" s="445" customFormat="1" ht="15" customHeight="1">
      <c r="A12" s="499" t="s">
        <v>601</v>
      </c>
      <c r="B12" s="496">
        <v>1541</v>
      </c>
      <c r="C12" s="497">
        <v>100</v>
      </c>
      <c r="D12" s="497">
        <v>100.7</v>
      </c>
      <c r="E12" s="497">
        <v>99.36418351371152</v>
      </c>
      <c r="F12" s="497">
        <v>99.90114761331411</v>
      </c>
      <c r="G12" s="497">
        <v>100.34181485909106</v>
      </c>
      <c r="H12" s="497">
        <v>100.16859466270579</v>
      </c>
      <c r="I12" s="497">
        <v>100.70048201657335</v>
      </c>
      <c r="J12" s="497">
        <v>100.83417243476781</v>
      </c>
      <c r="K12" s="497">
        <v>100.71556513704442</v>
      </c>
      <c r="L12" s="497">
        <v>102.16828593240557</v>
      </c>
      <c r="M12" s="497">
        <v>101.88213134716398</v>
      </c>
      <c r="N12" s="497">
        <v>101.27197320379979</v>
      </c>
      <c r="O12" s="497">
        <v>100.58888828869956</v>
      </c>
      <c r="P12" s="498">
        <v>100.2673746310141</v>
      </c>
    </row>
    <row r="13" spans="1:17" s="445" customFormat="1" ht="15" customHeight="1">
      <c r="A13" s="499" t="s">
        <v>605</v>
      </c>
      <c r="B13" s="496">
        <v>325</v>
      </c>
      <c r="C13" s="497">
        <v>100</v>
      </c>
      <c r="D13" s="497">
        <v>100.8</v>
      </c>
      <c r="E13" s="497">
        <v>100.10196647485556</v>
      </c>
      <c r="F13" s="497">
        <v>100.10196647485556</v>
      </c>
      <c r="G13" s="497">
        <v>100.12373829946237</v>
      </c>
      <c r="H13" s="497">
        <v>100.89970374377587</v>
      </c>
      <c r="I13" s="497">
        <v>100.9663649254842</v>
      </c>
      <c r="J13" s="497">
        <v>100.9663649254842</v>
      </c>
      <c r="K13" s="497">
        <v>100.9663649254842</v>
      </c>
      <c r="L13" s="497">
        <v>100.9663649254842</v>
      </c>
      <c r="M13" s="497">
        <v>100.9663649254842</v>
      </c>
      <c r="N13" s="497">
        <v>100.9663649254842</v>
      </c>
      <c r="O13" s="497">
        <v>100.9663649254842</v>
      </c>
      <c r="P13" s="498">
        <v>100.9663649254842</v>
      </c>
      <c r="Q13" s="500"/>
    </row>
    <row r="14" spans="1:16" s="445" customFormat="1" ht="15" customHeight="1">
      <c r="A14" s="499" t="s">
        <v>609</v>
      </c>
      <c r="B14" s="496">
        <v>980</v>
      </c>
      <c r="C14" s="497">
        <v>100</v>
      </c>
      <c r="D14" s="497">
        <v>98.6</v>
      </c>
      <c r="E14" s="497">
        <v>98.32535208009112</v>
      </c>
      <c r="F14" s="497">
        <v>98.05922793815282</v>
      </c>
      <c r="G14" s="497">
        <v>98.73282816058526</v>
      </c>
      <c r="H14" s="497">
        <v>98.51147910854142</v>
      </c>
      <c r="I14" s="497">
        <v>99.13159535738535</v>
      </c>
      <c r="J14" s="497">
        <v>99.41243948784093</v>
      </c>
      <c r="K14" s="497">
        <v>99.4449263782727</v>
      </c>
      <c r="L14" s="497">
        <v>99.8259849502337</v>
      </c>
      <c r="M14" s="497">
        <v>99.08038847859758</v>
      </c>
      <c r="N14" s="497">
        <v>98.21670995614822</v>
      </c>
      <c r="O14" s="497">
        <v>97.626261745602</v>
      </c>
      <c r="P14" s="498">
        <v>97.13020888752271</v>
      </c>
    </row>
    <row r="15" spans="1:16" s="445" customFormat="1" ht="15" customHeight="1">
      <c r="A15" s="499" t="s">
        <v>613</v>
      </c>
      <c r="B15" s="496">
        <v>655</v>
      </c>
      <c r="C15" s="497">
        <v>100</v>
      </c>
      <c r="D15" s="497">
        <v>100.7</v>
      </c>
      <c r="E15" s="497">
        <v>100.19990253392989</v>
      </c>
      <c r="F15" s="497">
        <v>100.23548881148542</v>
      </c>
      <c r="G15" s="497">
        <v>100.13299061572972</v>
      </c>
      <c r="H15" s="497">
        <v>100.35406866418023</v>
      </c>
      <c r="I15" s="497">
        <v>100.19018072965345</v>
      </c>
      <c r="J15" s="497">
        <v>100.48134356556456</v>
      </c>
      <c r="K15" s="497">
        <v>100.80852373306485</v>
      </c>
      <c r="L15" s="497">
        <v>100.95549956776559</v>
      </c>
      <c r="M15" s="497">
        <v>100.93701357491322</v>
      </c>
      <c r="N15" s="497">
        <v>101.03759754729434</v>
      </c>
      <c r="O15" s="497">
        <v>101.46877930859432</v>
      </c>
      <c r="P15" s="498">
        <v>101.21277449858101</v>
      </c>
    </row>
    <row r="16" spans="1:16" s="445" customFormat="1" ht="15" customHeight="1">
      <c r="A16" s="499" t="s">
        <v>621</v>
      </c>
      <c r="B16" s="496">
        <v>9583</v>
      </c>
      <c r="C16" s="497">
        <v>100</v>
      </c>
      <c r="D16" s="497">
        <v>100.4</v>
      </c>
      <c r="E16" s="497">
        <v>99.63599332936519</v>
      </c>
      <c r="F16" s="497">
        <v>99.78628749732557</v>
      </c>
      <c r="G16" s="497">
        <v>100.08684974550401</v>
      </c>
      <c r="H16" s="497">
        <v>100.31464814528665</v>
      </c>
      <c r="I16" s="497">
        <v>100.33841068384015</v>
      </c>
      <c r="J16" s="497">
        <v>100.63665239075827</v>
      </c>
      <c r="K16" s="497">
        <v>100.48976481535581</v>
      </c>
      <c r="L16" s="497">
        <v>100.52219867485165</v>
      </c>
      <c r="M16" s="497">
        <v>100.98451885187293</v>
      </c>
      <c r="N16" s="497">
        <v>101.06959655703436</v>
      </c>
      <c r="O16" s="497">
        <v>100.61764042150206</v>
      </c>
      <c r="P16" s="498">
        <v>100.44621670212979</v>
      </c>
    </row>
    <row r="17" spans="1:16" s="504" customFormat="1" ht="22.5" customHeight="1">
      <c r="A17" s="501"/>
      <c r="B17" s="486" t="s">
        <v>622</v>
      </c>
      <c r="C17" s="502"/>
      <c r="D17" s="502"/>
      <c r="E17" s="502"/>
      <c r="F17" s="502"/>
      <c r="G17" s="502"/>
      <c r="H17" s="502"/>
      <c r="I17" s="502"/>
      <c r="J17" s="502"/>
      <c r="K17" s="502"/>
      <c r="L17" s="502"/>
      <c r="M17" s="502"/>
      <c r="N17" s="502"/>
      <c r="O17" s="502"/>
      <c r="P17" s="503"/>
    </row>
    <row r="18" spans="1:16" s="506" customFormat="1" ht="15" customHeight="1">
      <c r="A18" s="505" t="s">
        <v>564</v>
      </c>
      <c r="B18" s="491">
        <v>10000</v>
      </c>
      <c r="C18" s="492">
        <v>100</v>
      </c>
      <c r="D18" s="492">
        <v>100.7</v>
      </c>
      <c r="E18" s="492">
        <v>100.5077455666436</v>
      </c>
      <c r="F18" s="492">
        <v>100.13605862758257</v>
      </c>
      <c r="G18" s="492">
        <v>100.04043471461084</v>
      </c>
      <c r="H18" s="492">
        <v>100.40515675541546</v>
      </c>
      <c r="I18" s="492">
        <v>100.7616100653773</v>
      </c>
      <c r="J18" s="492">
        <v>100.94591960829808</v>
      </c>
      <c r="K18" s="492">
        <v>100.5037451481813</v>
      </c>
      <c r="L18" s="492">
        <v>101.11879861734978</v>
      </c>
      <c r="M18" s="492">
        <v>101.92021224623534</v>
      </c>
      <c r="N18" s="492">
        <v>101.38880261239689</v>
      </c>
      <c r="O18" s="492">
        <v>100.4211252866155</v>
      </c>
      <c r="P18" s="493">
        <v>100.3743243504448</v>
      </c>
    </row>
    <row r="19" spans="1:16" s="477" customFormat="1" ht="15" customHeight="1">
      <c r="A19" s="507" t="s">
        <v>565</v>
      </c>
      <c r="B19" s="496">
        <v>2830</v>
      </c>
      <c r="C19" s="497">
        <v>100</v>
      </c>
      <c r="D19" s="497">
        <v>101.4</v>
      </c>
      <c r="E19" s="497">
        <v>102.12981654893902</v>
      </c>
      <c r="F19" s="497">
        <v>101.34898324153639</v>
      </c>
      <c r="G19" s="497">
        <v>100.71928961694947</v>
      </c>
      <c r="H19" s="497">
        <v>101.29212379644679</v>
      </c>
      <c r="I19" s="497">
        <v>101.67451251052177</v>
      </c>
      <c r="J19" s="497">
        <v>101.47723129812016</v>
      </c>
      <c r="K19" s="497">
        <v>100.79830455322715</v>
      </c>
      <c r="L19" s="497">
        <v>102.17344020981369</v>
      </c>
      <c r="M19" s="497">
        <v>103.1190867686685</v>
      </c>
      <c r="N19" s="497">
        <v>101.69581914165099</v>
      </c>
      <c r="O19" s="497">
        <v>99.6087626869866</v>
      </c>
      <c r="P19" s="498">
        <v>100.53815030927107</v>
      </c>
    </row>
    <row r="20" spans="1:16" s="477" customFormat="1" ht="15" customHeight="1">
      <c r="A20" s="507" t="s">
        <v>578</v>
      </c>
      <c r="B20" s="496">
        <v>1783</v>
      </c>
      <c r="C20" s="497">
        <v>100</v>
      </c>
      <c r="D20" s="497">
        <v>100.4</v>
      </c>
      <c r="E20" s="497">
        <v>99.40285178781696</v>
      </c>
      <c r="F20" s="497">
        <v>99.40359183131719</v>
      </c>
      <c r="G20" s="497">
        <v>99.40274985332455</v>
      </c>
      <c r="H20" s="497">
        <v>99.1777769880916</v>
      </c>
      <c r="I20" s="497">
        <v>99.29675164839283</v>
      </c>
      <c r="J20" s="497">
        <v>100.2178392978902</v>
      </c>
      <c r="K20" s="497">
        <v>100.1979990307149</v>
      </c>
      <c r="L20" s="497">
        <v>99.99289525651304</v>
      </c>
      <c r="M20" s="497">
        <v>102.27734544512259</v>
      </c>
      <c r="N20" s="497">
        <v>102.31142339331716</v>
      </c>
      <c r="O20" s="497">
        <v>101.45223569072427</v>
      </c>
      <c r="P20" s="498">
        <v>101.46565268538754</v>
      </c>
    </row>
    <row r="21" spans="1:16" s="477" customFormat="1" ht="15" customHeight="1">
      <c r="A21" s="507" t="s">
        <v>581</v>
      </c>
      <c r="B21" s="496">
        <v>826</v>
      </c>
      <c r="C21" s="497">
        <v>100</v>
      </c>
      <c r="D21" s="497">
        <v>105.8</v>
      </c>
      <c r="E21" s="497">
        <v>104.97816962809186</v>
      </c>
      <c r="F21" s="497">
        <v>105.88690887783912</v>
      </c>
      <c r="G21" s="497">
        <v>105.10798952091291</v>
      </c>
      <c r="H21" s="497">
        <v>105.31396579266475</v>
      </c>
      <c r="I21" s="497">
        <v>105.46708800008864</v>
      </c>
      <c r="J21" s="497">
        <v>106.76528692829899</v>
      </c>
      <c r="K21" s="497">
        <v>105.7564521372789</v>
      </c>
      <c r="L21" s="497">
        <v>107.0834999305606</v>
      </c>
      <c r="M21" s="497">
        <v>107.0834999305606</v>
      </c>
      <c r="N21" s="497">
        <v>106.40555160138408</v>
      </c>
      <c r="O21" s="497">
        <v>105.34535581001228</v>
      </c>
      <c r="P21" s="498">
        <v>104.66740748083575</v>
      </c>
    </row>
    <row r="22" spans="1:16" s="477" customFormat="1" ht="15" customHeight="1">
      <c r="A22" s="507" t="s">
        <v>586</v>
      </c>
      <c r="B22" s="496">
        <v>356</v>
      </c>
      <c r="C22" s="497">
        <v>100</v>
      </c>
      <c r="D22" s="497">
        <v>96.2</v>
      </c>
      <c r="E22" s="497">
        <v>98.38596502766082</v>
      </c>
      <c r="F22" s="497">
        <v>96.44277707651322</v>
      </c>
      <c r="G22" s="497">
        <v>96.54482731208128</v>
      </c>
      <c r="H22" s="497">
        <v>96.78268782152425</v>
      </c>
      <c r="I22" s="497">
        <v>96.06281604164998</v>
      </c>
      <c r="J22" s="497">
        <v>94.86406765911204</v>
      </c>
      <c r="K22" s="497">
        <v>95.77205414491254</v>
      </c>
      <c r="L22" s="497">
        <v>95.95362965476168</v>
      </c>
      <c r="M22" s="497">
        <v>95.99082383882093</v>
      </c>
      <c r="N22" s="497">
        <v>95.880471449828</v>
      </c>
      <c r="O22" s="497">
        <v>96.25286225960426</v>
      </c>
      <c r="P22" s="498">
        <v>95.35461854591998</v>
      </c>
    </row>
    <row r="23" spans="1:16" s="477" customFormat="1" ht="15" customHeight="1">
      <c r="A23" s="507" t="s">
        <v>593</v>
      </c>
      <c r="B23" s="496">
        <v>424</v>
      </c>
      <c r="C23" s="497">
        <v>100</v>
      </c>
      <c r="D23" s="497">
        <v>98.4</v>
      </c>
      <c r="E23" s="497">
        <v>95.05382946773642</v>
      </c>
      <c r="F23" s="497">
        <v>92.51855603389687</v>
      </c>
      <c r="G23" s="497">
        <v>93.7536120803572</v>
      </c>
      <c r="H23" s="497">
        <v>100.40368373109744</v>
      </c>
      <c r="I23" s="497">
        <v>101.39745642434066</v>
      </c>
      <c r="J23" s="497">
        <v>101.71449471512761</v>
      </c>
      <c r="K23" s="497">
        <v>95.997933697928</v>
      </c>
      <c r="L23" s="497">
        <v>95.79312489656604</v>
      </c>
      <c r="M23" s="497">
        <v>100.63156335668488</v>
      </c>
      <c r="N23" s="497">
        <v>102.51917188396293</v>
      </c>
      <c r="O23" s="497">
        <v>101.18797284812216</v>
      </c>
      <c r="P23" s="498">
        <v>99.84741001860145</v>
      </c>
    </row>
    <row r="24" spans="1:16" s="477" customFormat="1" ht="15" customHeight="1">
      <c r="A24" s="507" t="s">
        <v>597</v>
      </c>
      <c r="B24" s="496">
        <v>431</v>
      </c>
      <c r="C24" s="497">
        <v>100</v>
      </c>
      <c r="D24" s="497">
        <v>99.8</v>
      </c>
      <c r="E24" s="497">
        <v>100.19214801778077</v>
      </c>
      <c r="F24" s="497">
        <v>100.24718700325201</v>
      </c>
      <c r="G24" s="497">
        <v>100.25587098312785</v>
      </c>
      <c r="H24" s="497">
        <v>99.34441157974413</v>
      </c>
      <c r="I24" s="497">
        <v>99.34949777183907</v>
      </c>
      <c r="J24" s="497">
        <v>99.20933020048602</v>
      </c>
      <c r="K24" s="497">
        <v>99.15306906383118</v>
      </c>
      <c r="L24" s="497">
        <v>98.98668646412304</v>
      </c>
      <c r="M24" s="497">
        <v>99.35741120064765</v>
      </c>
      <c r="N24" s="497">
        <v>100.48800657003882</v>
      </c>
      <c r="O24" s="497">
        <v>100.35396581602868</v>
      </c>
      <c r="P24" s="498">
        <v>100.10906575085174</v>
      </c>
    </row>
    <row r="25" spans="1:16" s="477" customFormat="1" ht="15" customHeight="1">
      <c r="A25" s="507" t="s">
        <v>601</v>
      </c>
      <c r="B25" s="496">
        <v>1353</v>
      </c>
      <c r="C25" s="497">
        <v>100</v>
      </c>
      <c r="D25" s="497">
        <v>100.9</v>
      </c>
      <c r="E25" s="497">
        <v>100.12915933720038</v>
      </c>
      <c r="F25" s="497">
        <v>99.99135909356781</v>
      </c>
      <c r="G25" s="497">
        <v>100.41262061882861</v>
      </c>
      <c r="H25" s="497">
        <v>100.17844085267575</v>
      </c>
      <c r="I25" s="497">
        <v>101.14221815247237</v>
      </c>
      <c r="J25" s="497">
        <v>101.05101953076426</v>
      </c>
      <c r="K25" s="497">
        <v>101.29350143838252</v>
      </c>
      <c r="L25" s="497">
        <v>102.38935070590645</v>
      </c>
      <c r="M25" s="497">
        <v>102.08348667858353</v>
      </c>
      <c r="N25" s="497">
        <v>101.26190728492433</v>
      </c>
      <c r="O25" s="497">
        <v>100.68441069561989</v>
      </c>
      <c r="P25" s="498">
        <v>100.25184177947773</v>
      </c>
    </row>
    <row r="26" spans="1:17" s="477" customFormat="1" ht="15" customHeight="1">
      <c r="A26" s="507" t="s">
        <v>605</v>
      </c>
      <c r="B26" s="496">
        <v>347</v>
      </c>
      <c r="C26" s="497">
        <v>100</v>
      </c>
      <c r="D26" s="497">
        <v>101.2</v>
      </c>
      <c r="E26" s="497">
        <v>100.18278512914225</v>
      </c>
      <c r="F26" s="497">
        <v>100.18278512914225</v>
      </c>
      <c r="G26" s="497">
        <v>100.2041422246065</v>
      </c>
      <c r="H26" s="497">
        <v>101.47049314549363</v>
      </c>
      <c r="I26" s="497">
        <v>101.47049314549363</v>
      </c>
      <c r="J26" s="497">
        <v>101.47049314549363</v>
      </c>
      <c r="K26" s="497">
        <v>101.47049314549363</v>
      </c>
      <c r="L26" s="497">
        <v>101.47049314549363</v>
      </c>
      <c r="M26" s="497">
        <v>101.47049314549363</v>
      </c>
      <c r="N26" s="497">
        <v>101.47049314549363</v>
      </c>
      <c r="O26" s="497">
        <v>101.47049314549363</v>
      </c>
      <c r="P26" s="498">
        <v>101.47049314549363</v>
      </c>
      <c r="Q26" s="480"/>
    </row>
    <row r="27" spans="1:16" s="477" customFormat="1" ht="15" customHeight="1">
      <c r="A27" s="507" t="s">
        <v>609</v>
      </c>
      <c r="B27" s="496">
        <v>1054</v>
      </c>
      <c r="C27" s="497">
        <v>100</v>
      </c>
      <c r="D27" s="497">
        <v>97.9</v>
      </c>
      <c r="E27" s="497">
        <v>98.31691778257132</v>
      </c>
      <c r="F27" s="497">
        <v>97.94160718239685</v>
      </c>
      <c r="G27" s="497">
        <v>98.44215067626385</v>
      </c>
      <c r="H27" s="497">
        <v>97.97398157491068</v>
      </c>
      <c r="I27" s="497">
        <v>98.78123217260129</v>
      </c>
      <c r="J27" s="497">
        <v>98.7812031565268</v>
      </c>
      <c r="K27" s="497">
        <v>98.4640796448653</v>
      </c>
      <c r="L27" s="497">
        <v>98.54358919815093</v>
      </c>
      <c r="M27" s="497">
        <v>98.04358087453039</v>
      </c>
      <c r="N27" s="497">
        <v>97.29309817659181</v>
      </c>
      <c r="O27" s="497">
        <v>96.7406555098226</v>
      </c>
      <c r="P27" s="498">
        <v>96.08345906647547</v>
      </c>
    </row>
    <row r="28" spans="1:16" s="477" customFormat="1" ht="15" customHeight="1">
      <c r="A28" s="507" t="s">
        <v>613</v>
      </c>
      <c r="B28" s="496">
        <v>597</v>
      </c>
      <c r="C28" s="497">
        <v>100</v>
      </c>
      <c r="D28" s="497">
        <v>100.6</v>
      </c>
      <c r="E28" s="497">
        <v>100.21085045991727</v>
      </c>
      <c r="F28" s="497">
        <v>100.31920717952731</v>
      </c>
      <c r="G28" s="497">
        <v>99.98716091618715</v>
      </c>
      <c r="H28" s="497">
        <v>100.18315548166076</v>
      </c>
      <c r="I28" s="497">
        <v>99.88321758329526</v>
      </c>
      <c r="J28" s="497">
        <v>100.15524911376171</v>
      </c>
      <c r="K28" s="497">
        <v>100.99369271262412</v>
      </c>
      <c r="L28" s="497">
        <v>101.08694580724406</v>
      </c>
      <c r="M28" s="497">
        <v>101.05708917512037</v>
      </c>
      <c r="N28" s="497">
        <v>100.83387795384368</v>
      </c>
      <c r="O28" s="497">
        <v>101.65577555167718</v>
      </c>
      <c r="P28" s="498">
        <v>101.16959920482856</v>
      </c>
    </row>
    <row r="29" spans="1:16" s="477" customFormat="1" ht="15" customHeight="1">
      <c r="A29" s="507" t="s">
        <v>621</v>
      </c>
      <c r="B29" s="496">
        <v>9505</v>
      </c>
      <c r="C29" s="497">
        <v>100</v>
      </c>
      <c r="D29" s="497">
        <v>100.6</v>
      </c>
      <c r="E29" s="497">
        <v>99.98208379941002</v>
      </c>
      <c r="F29" s="497">
        <v>99.78409279895068</v>
      </c>
      <c r="G29" s="497">
        <v>100.04244503457276</v>
      </c>
      <c r="H29" s="497">
        <v>100.22287362934738</v>
      </c>
      <c r="I29" s="497">
        <v>100.4941807569142</v>
      </c>
      <c r="J29" s="497">
        <v>100.67204807944337</v>
      </c>
      <c r="K29" s="497">
        <v>100.52492367006663</v>
      </c>
      <c r="L29" s="497">
        <v>100.49492915653923</v>
      </c>
      <c r="M29" s="497">
        <v>101.63343465506132</v>
      </c>
      <c r="N29" s="497">
        <v>101.35806250122718</v>
      </c>
      <c r="O29" s="497">
        <v>100.99106845003223</v>
      </c>
      <c r="P29" s="498">
        <v>100.5058673483659</v>
      </c>
    </row>
    <row r="30" spans="1:16" s="504" customFormat="1" ht="22.5" customHeight="1">
      <c r="A30" s="501"/>
      <c r="B30" s="486" t="s">
        <v>623</v>
      </c>
      <c r="C30" s="502"/>
      <c r="D30" s="502"/>
      <c r="E30" s="502"/>
      <c r="F30" s="502"/>
      <c r="G30" s="502"/>
      <c r="H30" s="502"/>
      <c r="I30" s="502"/>
      <c r="J30" s="502"/>
      <c r="K30" s="502"/>
      <c r="L30" s="502"/>
      <c r="M30" s="502"/>
      <c r="N30" s="502"/>
      <c r="O30" s="502"/>
      <c r="P30" s="503"/>
    </row>
    <row r="31" spans="1:16" s="506" customFormat="1" ht="15" customHeight="1">
      <c r="A31" s="505" t="s">
        <v>564</v>
      </c>
      <c r="B31" s="491">
        <v>10000</v>
      </c>
      <c r="C31" s="492">
        <v>100</v>
      </c>
      <c r="D31" s="492">
        <v>100.5</v>
      </c>
      <c r="E31" s="492">
        <v>99.99609886798758</v>
      </c>
      <c r="F31" s="492">
        <v>99.88088535480564</v>
      </c>
      <c r="G31" s="492">
        <v>100.19863640895407</v>
      </c>
      <c r="H31" s="492">
        <v>100.65479321027682</v>
      </c>
      <c r="I31" s="492">
        <v>100.81886133342738</v>
      </c>
      <c r="J31" s="492">
        <v>100.91811308442281</v>
      </c>
      <c r="K31" s="492">
        <v>100.6077676500341</v>
      </c>
      <c r="L31" s="492">
        <v>100.7733185078556</v>
      </c>
      <c r="M31" s="492">
        <v>101.26645210581896</v>
      </c>
      <c r="N31" s="492">
        <v>100.73067063784926</v>
      </c>
      <c r="O31" s="492">
        <v>99.96422782733008</v>
      </c>
      <c r="P31" s="493">
        <v>99.64293615241702</v>
      </c>
    </row>
    <row r="32" spans="1:16" s="477" customFormat="1" ht="15" customHeight="1">
      <c r="A32" s="507" t="s">
        <v>565</v>
      </c>
      <c r="B32" s="496">
        <v>2805</v>
      </c>
      <c r="C32" s="497">
        <v>100</v>
      </c>
      <c r="D32" s="497">
        <v>99.8</v>
      </c>
      <c r="E32" s="497">
        <v>100.27494192009223</v>
      </c>
      <c r="F32" s="497">
        <v>99.51225145914734</v>
      </c>
      <c r="G32" s="497">
        <v>99.18658014738848</v>
      </c>
      <c r="H32" s="497">
        <v>100.31360340334689</v>
      </c>
      <c r="I32" s="497">
        <v>99.92636543246472</v>
      </c>
      <c r="J32" s="497">
        <v>100.5907137897913</v>
      </c>
      <c r="K32" s="497">
        <v>99.68786446327096</v>
      </c>
      <c r="L32" s="497">
        <v>99.536262152382</v>
      </c>
      <c r="M32" s="497">
        <v>100.93987303010874</v>
      </c>
      <c r="N32" s="497">
        <v>100.05886005391268</v>
      </c>
      <c r="O32" s="497">
        <v>98.52800179683967</v>
      </c>
      <c r="P32" s="498">
        <v>98.8103574710478</v>
      </c>
    </row>
    <row r="33" spans="1:16" s="477" customFormat="1" ht="15" customHeight="1">
      <c r="A33" s="507" t="s">
        <v>578</v>
      </c>
      <c r="B33" s="496">
        <v>1767</v>
      </c>
      <c r="C33" s="497">
        <v>100</v>
      </c>
      <c r="D33" s="497">
        <v>100.2</v>
      </c>
      <c r="E33" s="497">
        <v>99.44693434808401</v>
      </c>
      <c r="F33" s="497">
        <v>99.90276577433463</v>
      </c>
      <c r="G33" s="497">
        <v>100.48267740364548</v>
      </c>
      <c r="H33" s="497">
        <v>100.47995545120035</v>
      </c>
      <c r="I33" s="497">
        <v>100.5596753125099</v>
      </c>
      <c r="J33" s="497">
        <v>100.21784735004482</v>
      </c>
      <c r="K33" s="497">
        <v>100.71882627954405</v>
      </c>
      <c r="L33" s="497">
        <v>100.17289256187487</v>
      </c>
      <c r="M33" s="497">
        <v>100.71417748681434</v>
      </c>
      <c r="N33" s="497">
        <v>100.27686957763517</v>
      </c>
      <c r="O33" s="497">
        <v>99.47192819848854</v>
      </c>
      <c r="P33" s="498">
        <v>99.81069551599616</v>
      </c>
    </row>
    <row r="34" spans="1:16" s="477" customFormat="1" ht="15" customHeight="1">
      <c r="A34" s="507" t="s">
        <v>581</v>
      </c>
      <c r="B34" s="496">
        <v>905</v>
      </c>
      <c r="C34" s="497">
        <v>100</v>
      </c>
      <c r="D34" s="497">
        <v>107.4</v>
      </c>
      <c r="E34" s="497">
        <v>103.6954206506074</v>
      </c>
      <c r="F34" s="497">
        <v>105.71777784780444</v>
      </c>
      <c r="G34" s="497">
        <v>107.33466954557049</v>
      </c>
      <c r="H34" s="497">
        <v>107.71421497557813</v>
      </c>
      <c r="I34" s="497">
        <v>108.62605660209174</v>
      </c>
      <c r="J34" s="497">
        <v>108.62605660209174</v>
      </c>
      <c r="K34" s="497">
        <v>107.71274564828599</v>
      </c>
      <c r="L34" s="497">
        <v>108.57041578354674</v>
      </c>
      <c r="M34" s="497">
        <v>108.66521589323924</v>
      </c>
      <c r="N34" s="497">
        <v>107.9880722525786</v>
      </c>
      <c r="O34" s="497">
        <v>107.58178606818223</v>
      </c>
      <c r="P34" s="498">
        <v>106.52544198875164</v>
      </c>
    </row>
    <row r="35" spans="1:16" s="477" customFormat="1" ht="15" customHeight="1">
      <c r="A35" s="507" t="s">
        <v>586</v>
      </c>
      <c r="B35" s="496">
        <v>352</v>
      </c>
      <c r="C35" s="497">
        <v>100</v>
      </c>
      <c r="D35" s="497">
        <v>97.1</v>
      </c>
      <c r="E35" s="497">
        <v>99.25777009730574</v>
      </c>
      <c r="F35" s="497">
        <v>97.30479699474142</v>
      </c>
      <c r="G35" s="497">
        <v>96.15027939240107</v>
      </c>
      <c r="H35" s="497">
        <v>96.97607120890903</v>
      </c>
      <c r="I35" s="497">
        <v>97.12435689872494</v>
      </c>
      <c r="J35" s="497">
        <v>96.9375341284094</v>
      </c>
      <c r="K35" s="497">
        <v>96.48833389259876</v>
      </c>
      <c r="L35" s="497">
        <v>96.19486769281716</v>
      </c>
      <c r="M35" s="497">
        <v>96.77002270283812</v>
      </c>
      <c r="N35" s="497">
        <v>97.31184238467151</v>
      </c>
      <c r="O35" s="497">
        <v>97.58859368892472</v>
      </c>
      <c r="P35" s="498">
        <v>97.31184984349744</v>
      </c>
    </row>
    <row r="36" spans="1:16" s="477" customFormat="1" ht="15" customHeight="1">
      <c r="A36" s="507" t="s">
        <v>593</v>
      </c>
      <c r="B36" s="496">
        <v>420</v>
      </c>
      <c r="C36" s="497">
        <v>100</v>
      </c>
      <c r="D36" s="497">
        <v>101.3</v>
      </c>
      <c r="E36" s="497">
        <v>99.64665297980535</v>
      </c>
      <c r="F36" s="497">
        <v>97.81578180954845</v>
      </c>
      <c r="G36" s="497">
        <v>99.57465852677277</v>
      </c>
      <c r="H36" s="497">
        <v>103.37107430708338</v>
      </c>
      <c r="I36" s="497">
        <v>102.81564864282483</v>
      </c>
      <c r="J36" s="497">
        <v>102.07418001818418</v>
      </c>
      <c r="K36" s="497">
        <v>100.17121733019441</v>
      </c>
      <c r="L36" s="497">
        <v>101.17972123100218</v>
      </c>
      <c r="M36" s="497">
        <v>102.49746238238508</v>
      </c>
      <c r="N36" s="497">
        <v>103.01697878087995</v>
      </c>
      <c r="O36" s="497">
        <v>102.42838325907566</v>
      </c>
      <c r="P36" s="498">
        <v>100.53927653060667</v>
      </c>
    </row>
    <row r="37" spans="1:16" s="477" customFormat="1" ht="15" customHeight="1">
      <c r="A37" s="507" t="s">
        <v>597</v>
      </c>
      <c r="B37" s="496">
        <v>428</v>
      </c>
      <c r="C37" s="497">
        <v>100</v>
      </c>
      <c r="D37" s="497">
        <v>99.9</v>
      </c>
      <c r="E37" s="497">
        <v>100.70748037913474</v>
      </c>
      <c r="F37" s="497">
        <v>100.5271753391446</v>
      </c>
      <c r="G37" s="497">
        <v>100.53585931902045</v>
      </c>
      <c r="H37" s="497">
        <v>99.5076112607403</v>
      </c>
      <c r="I37" s="497">
        <v>99.51269745283524</v>
      </c>
      <c r="J37" s="497">
        <v>99.66738703577728</v>
      </c>
      <c r="K37" s="497">
        <v>99.61112589912243</v>
      </c>
      <c r="L37" s="497">
        <v>99.34897529676864</v>
      </c>
      <c r="M37" s="497">
        <v>99.68637380798556</v>
      </c>
      <c r="N37" s="497">
        <v>100.241932831441</v>
      </c>
      <c r="O37" s="497">
        <v>100.0767364702906</v>
      </c>
      <c r="P37" s="498">
        <v>100.00868089181584</v>
      </c>
    </row>
    <row r="38" spans="1:16" s="477" customFormat="1" ht="15" customHeight="1">
      <c r="A38" s="507" t="s">
        <v>601</v>
      </c>
      <c r="B38" s="496">
        <v>1342</v>
      </c>
      <c r="C38" s="497">
        <v>100</v>
      </c>
      <c r="D38" s="497">
        <v>100.6</v>
      </c>
      <c r="E38" s="497">
        <v>99.02640790263567</v>
      </c>
      <c r="F38" s="497">
        <v>99.21042645158255</v>
      </c>
      <c r="G38" s="497">
        <v>100.04118417098546</v>
      </c>
      <c r="H38" s="497">
        <v>99.96791380112234</v>
      </c>
      <c r="I38" s="497">
        <v>100.94715309951589</v>
      </c>
      <c r="J38" s="497">
        <v>100.85698018351303</v>
      </c>
      <c r="K38" s="497">
        <v>101.09989041756727</v>
      </c>
      <c r="L38" s="497">
        <v>102.53302047626757</v>
      </c>
      <c r="M38" s="497">
        <v>102.14799025068284</v>
      </c>
      <c r="N38" s="497">
        <v>101.20732565664166</v>
      </c>
      <c r="O38" s="497">
        <v>100.51428877252464</v>
      </c>
      <c r="P38" s="498">
        <v>99.16163258012129</v>
      </c>
    </row>
    <row r="39" spans="1:17" s="477" customFormat="1" ht="15" customHeight="1">
      <c r="A39" s="507" t="s">
        <v>605</v>
      </c>
      <c r="B39" s="496">
        <v>344</v>
      </c>
      <c r="C39" s="497">
        <v>100</v>
      </c>
      <c r="D39" s="497">
        <v>100.6</v>
      </c>
      <c r="E39" s="497">
        <v>100.22326566546126</v>
      </c>
      <c r="F39" s="497">
        <v>100.22326566546126</v>
      </c>
      <c r="G39" s="497">
        <v>100.24462276092552</v>
      </c>
      <c r="H39" s="497">
        <v>101.0779824492499</v>
      </c>
      <c r="I39" s="497">
        <v>100.66312711132517</v>
      </c>
      <c r="J39" s="497">
        <v>100.66312711132517</v>
      </c>
      <c r="K39" s="497">
        <v>100.66312711132517</v>
      </c>
      <c r="L39" s="497">
        <v>100.66312711132517</v>
      </c>
      <c r="M39" s="497">
        <v>100.66312711132517</v>
      </c>
      <c r="N39" s="497">
        <v>100.66312711132517</v>
      </c>
      <c r="O39" s="497">
        <v>100.66312711132517</v>
      </c>
      <c r="P39" s="498">
        <v>100.66312711132517</v>
      </c>
      <c r="Q39" s="480"/>
    </row>
    <row r="40" spans="1:17" s="477" customFormat="1" ht="15" customHeight="1">
      <c r="A40" s="507" t="s">
        <v>609</v>
      </c>
      <c r="B40" s="496">
        <v>1045</v>
      </c>
      <c r="C40" s="497">
        <v>100</v>
      </c>
      <c r="D40" s="497">
        <v>97.9</v>
      </c>
      <c r="E40" s="497">
        <v>98.19643486303232</v>
      </c>
      <c r="F40" s="497">
        <v>97.82112418795009</v>
      </c>
      <c r="G40" s="497">
        <v>98.32166768181709</v>
      </c>
      <c r="H40" s="497">
        <v>97.84757548120068</v>
      </c>
      <c r="I40" s="497">
        <v>98.65482607889128</v>
      </c>
      <c r="J40" s="497">
        <v>98.71942846276166</v>
      </c>
      <c r="K40" s="497">
        <v>98.40230495110016</v>
      </c>
      <c r="L40" s="497">
        <v>98.48181450438577</v>
      </c>
      <c r="M40" s="497">
        <v>98.00613724243436</v>
      </c>
      <c r="N40" s="497">
        <v>97.23132348282667</v>
      </c>
      <c r="O40" s="497">
        <v>96.67888081605744</v>
      </c>
      <c r="P40" s="498">
        <v>96.02168437271033</v>
      </c>
      <c r="Q40" s="508"/>
    </row>
    <row r="41" spans="1:16" s="477" customFormat="1" ht="15" customHeight="1">
      <c r="A41" s="507" t="s">
        <v>613</v>
      </c>
      <c r="B41" s="496">
        <v>591</v>
      </c>
      <c r="C41" s="497">
        <v>100</v>
      </c>
      <c r="D41" s="497">
        <v>99.9</v>
      </c>
      <c r="E41" s="497">
        <v>100.07571742622771</v>
      </c>
      <c r="F41" s="497">
        <v>100.1303209984834</v>
      </c>
      <c r="G41" s="497">
        <v>99.4908283290321</v>
      </c>
      <c r="H41" s="497">
        <v>99.3570424135362</v>
      </c>
      <c r="I41" s="497">
        <v>99.23064974984827</v>
      </c>
      <c r="J41" s="497">
        <v>99.39592559267041</v>
      </c>
      <c r="K41" s="497">
        <v>100.00210216075787</v>
      </c>
      <c r="L41" s="497">
        <v>100.0953552553778</v>
      </c>
      <c r="M41" s="497">
        <v>100.20340317020015</v>
      </c>
      <c r="N41" s="497">
        <v>100.07536873201009</v>
      </c>
      <c r="O41" s="497">
        <v>100.32594279029443</v>
      </c>
      <c r="P41" s="498">
        <v>99.94494694835078</v>
      </c>
    </row>
    <row r="42" spans="1:16" s="477" customFormat="1" ht="15" customHeight="1">
      <c r="A42" s="507" t="s">
        <v>621</v>
      </c>
      <c r="B42" s="496">
        <v>9509</v>
      </c>
      <c r="C42" s="497">
        <v>100</v>
      </c>
      <c r="D42" s="497">
        <v>100.3</v>
      </c>
      <c r="E42" s="497">
        <v>99.64475415611128</v>
      </c>
      <c r="F42" s="497">
        <v>99.68100212913633</v>
      </c>
      <c r="G42" s="497">
        <v>100.17245543003183</v>
      </c>
      <c r="H42" s="497">
        <v>100.26421043433086</v>
      </c>
      <c r="I42" s="497">
        <v>100.56343234939219</v>
      </c>
      <c r="J42" s="497">
        <v>100.61820372835702</v>
      </c>
      <c r="K42" s="497">
        <v>100.54202283996514</v>
      </c>
      <c r="L42" s="497">
        <v>100.60495413658916</v>
      </c>
      <c r="M42" s="497">
        <v>100.9172888223041</v>
      </c>
      <c r="N42" s="497">
        <v>100.68397338479618</v>
      </c>
      <c r="O42" s="497">
        <v>100.24332282885923</v>
      </c>
      <c r="P42" s="498">
        <v>99.81606614821906</v>
      </c>
    </row>
    <row r="43" spans="1:16" s="504" customFormat="1" ht="22.5" customHeight="1">
      <c r="A43" s="501"/>
      <c r="B43" s="486" t="s">
        <v>624</v>
      </c>
      <c r="C43" s="502"/>
      <c r="D43" s="502"/>
      <c r="E43" s="502"/>
      <c r="F43" s="502"/>
      <c r="G43" s="502"/>
      <c r="H43" s="502"/>
      <c r="I43" s="502"/>
      <c r="J43" s="502"/>
      <c r="K43" s="502"/>
      <c r="L43" s="502"/>
      <c r="M43" s="502"/>
      <c r="N43" s="502"/>
      <c r="O43" s="502"/>
      <c r="P43" s="503"/>
    </row>
    <row r="44" spans="1:16" s="506" customFormat="1" ht="15" customHeight="1">
      <c r="A44" s="505" t="s">
        <v>564</v>
      </c>
      <c r="B44" s="491">
        <v>10000</v>
      </c>
      <c r="C44" s="492">
        <v>100</v>
      </c>
      <c r="D44" s="492">
        <v>100.5</v>
      </c>
      <c r="E44" s="492">
        <v>100.13427391729942</v>
      </c>
      <c r="F44" s="492">
        <v>100.1362790228888</v>
      </c>
      <c r="G44" s="492">
        <v>100.14137052352511</v>
      </c>
      <c r="H44" s="492">
        <v>100.51620285798207</v>
      </c>
      <c r="I44" s="492">
        <v>100.80682638616796</v>
      </c>
      <c r="J44" s="492">
        <v>100.6626401209827</v>
      </c>
      <c r="K44" s="492">
        <v>100.54140309879203</v>
      </c>
      <c r="L44" s="492">
        <v>100.79398930309252</v>
      </c>
      <c r="M44" s="492">
        <v>101.31559384527786</v>
      </c>
      <c r="N44" s="492">
        <v>100.92937181226108</v>
      </c>
      <c r="O44" s="492">
        <v>100.2329722754846</v>
      </c>
      <c r="P44" s="493">
        <v>100.12573345320924</v>
      </c>
    </row>
    <row r="45" spans="1:17" s="477" customFormat="1" ht="15" customHeight="1">
      <c r="A45" s="507" t="s">
        <v>565</v>
      </c>
      <c r="B45" s="496">
        <v>2805</v>
      </c>
      <c r="C45" s="497">
        <v>100</v>
      </c>
      <c r="D45" s="497">
        <v>100.7</v>
      </c>
      <c r="E45" s="497">
        <v>101.5113185796028</v>
      </c>
      <c r="F45" s="497">
        <v>101.29867609140726</v>
      </c>
      <c r="G45" s="497">
        <v>100.16844346143387</v>
      </c>
      <c r="H45" s="497">
        <v>101.07993731265879</v>
      </c>
      <c r="I45" s="497">
        <v>101.14061491927463</v>
      </c>
      <c r="J45" s="497">
        <v>100.1077500143395</v>
      </c>
      <c r="K45" s="497">
        <v>100.45742031862709</v>
      </c>
      <c r="L45" s="497">
        <v>100.56406141499401</v>
      </c>
      <c r="M45" s="497">
        <v>101.24469380902553</v>
      </c>
      <c r="N45" s="497">
        <v>100.16495932215172</v>
      </c>
      <c r="O45" s="497">
        <v>99.56708530841074</v>
      </c>
      <c r="P45" s="498">
        <v>100.57732932500461</v>
      </c>
      <c r="Q45" s="509"/>
    </row>
    <row r="46" spans="1:16" s="477" customFormat="1" ht="15" customHeight="1">
      <c r="A46" s="507" t="s">
        <v>578</v>
      </c>
      <c r="B46" s="496">
        <v>1767</v>
      </c>
      <c r="C46" s="497">
        <v>100</v>
      </c>
      <c r="D46" s="497">
        <v>99.8</v>
      </c>
      <c r="E46" s="497">
        <v>98.91012523103097</v>
      </c>
      <c r="F46" s="497">
        <v>99.69725103345854</v>
      </c>
      <c r="G46" s="497">
        <v>99.68567697146845</v>
      </c>
      <c r="H46" s="497">
        <v>99.68385076690825</v>
      </c>
      <c r="I46" s="497">
        <v>99.9809030362297</v>
      </c>
      <c r="J46" s="497">
        <v>100.52741143423486</v>
      </c>
      <c r="K46" s="497">
        <v>100.52100349575234</v>
      </c>
      <c r="L46" s="497">
        <v>100.52339245290165</v>
      </c>
      <c r="M46" s="497">
        <v>100.46099229176048</v>
      </c>
      <c r="N46" s="497">
        <v>100.4631665174377</v>
      </c>
      <c r="O46" s="497">
        <v>98.68596614546502</v>
      </c>
      <c r="P46" s="498">
        <v>98.20400181178326</v>
      </c>
    </row>
    <row r="47" spans="1:16" s="477" customFormat="1" ht="15" customHeight="1">
      <c r="A47" s="507" t="s">
        <v>581</v>
      </c>
      <c r="B47" s="496">
        <v>905</v>
      </c>
      <c r="C47" s="497">
        <v>100</v>
      </c>
      <c r="D47" s="497">
        <v>105.7</v>
      </c>
      <c r="E47" s="497">
        <v>104.13459974263021</v>
      </c>
      <c r="F47" s="497">
        <v>105.67336689696062</v>
      </c>
      <c r="G47" s="497">
        <v>106.38901286505718</v>
      </c>
      <c r="H47" s="497">
        <v>105.64776219770428</v>
      </c>
      <c r="I47" s="497">
        <v>106.93587044906684</v>
      </c>
      <c r="J47" s="497">
        <v>106.55988209461506</v>
      </c>
      <c r="K47" s="497">
        <v>105.52124168932541</v>
      </c>
      <c r="L47" s="497">
        <v>105.64657114080934</v>
      </c>
      <c r="M47" s="497">
        <v>106.24481220980306</v>
      </c>
      <c r="N47" s="497">
        <v>106.11948275831914</v>
      </c>
      <c r="O47" s="497">
        <v>104.99151769496382</v>
      </c>
      <c r="P47" s="498">
        <v>104.3648704375442</v>
      </c>
    </row>
    <row r="48" spans="1:16" s="477" customFormat="1" ht="15" customHeight="1">
      <c r="A48" s="507" t="s">
        <v>586</v>
      </c>
      <c r="B48" s="496">
        <v>352</v>
      </c>
      <c r="C48" s="497">
        <v>100</v>
      </c>
      <c r="D48" s="497">
        <v>98</v>
      </c>
      <c r="E48" s="497">
        <v>99.35839218749895</v>
      </c>
      <c r="F48" s="497">
        <v>97.9592981610428</v>
      </c>
      <c r="G48" s="497">
        <v>96.6359822893973</v>
      </c>
      <c r="H48" s="497">
        <v>97.35186044714776</v>
      </c>
      <c r="I48" s="497">
        <v>96.87593585664024</v>
      </c>
      <c r="J48" s="497">
        <v>99.0896257017844</v>
      </c>
      <c r="K48" s="497">
        <v>97.36173902239587</v>
      </c>
      <c r="L48" s="497">
        <v>96.87734260181104</v>
      </c>
      <c r="M48" s="497">
        <v>97.84422338816925</v>
      </c>
      <c r="N48" s="497">
        <v>99.53394081404468</v>
      </c>
      <c r="O48" s="497">
        <v>99.13828030885833</v>
      </c>
      <c r="P48" s="498">
        <v>97.60658134570721</v>
      </c>
    </row>
    <row r="49" spans="1:16" s="477" customFormat="1" ht="15" customHeight="1">
      <c r="A49" s="507" t="s">
        <v>593</v>
      </c>
      <c r="B49" s="496">
        <v>420</v>
      </c>
      <c r="C49" s="497">
        <v>100</v>
      </c>
      <c r="D49" s="497">
        <v>101.6</v>
      </c>
      <c r="E49" s="497">
        <v>96.57957517634243</v>
      </c>
      <c r="F49" s="497">
        <v>93.85244943812756</v>
      </c>
      <c r="G49" s="497">
        <v>97.902671596942</v>
      </c>
      <c r="H49" s="497">
        <v>102.63696463466896</v>
      </c>
      <c r="I49" s="497">
        <v>101.46590179836127</v>
      </c>
      <c r="J49" s="497">
        <v>101.20208316020948</v>
      </c>
      <c r="K49" s="497">
        <v>98.08788837729452</v>
      </c>
      <c r="L49" s="497">
        <v>98.34372636289808</v>
      </c>
      <c r="M49" s="497">
        <v>105.67519831931605</v>
      </c>
      <c r="N49" s="497">
        <v>107.51292606593988</v>
      </c>
      <c r="O49" s="497">
        <v>107.94104626253291</v>
      </c>
      <c r="P49" s="498">
        <v>108.1174807985553</v>
      </c>
    </row>
    <row r="50" spans="1:16" s="477" customFormat="1" ht="15" customHeight="1">
      <c r="A50" s="507" t="s">
        <v>597</v>
      </c>
      <c r="B50" s="496">
        <v>428</v>
      </c>
      <c r="C50" s="497">
        <v>100</v>
      </c>
      <c r="D50" s="497">
        <v>99.9</v>
      </c>
      <c r="E50" s="497">
        <v>100.20928969424988</v>
      </c>
      <c r="F50" s="497">
        <v>100.12924217866679</v>
      </c>
      <c r="G50" s="497">
        <v>100.50578490508482</v>
      </c>
      <c r="H50" s="497">
        <v>99.39374547718393</v>
      </c>
      <c r="I50" s="497">
        <v>99.28971231614078</v>
      </c>
      <c r="J50" s="497">
        <v>99.43740764584406</v>
      </c>
      <c r="K50" s="497">
        <v>99.62191805478211</v>
      </c>
      <c r="L50" s="497">
        <v>99.93626712582792</v>
      </c>
      <c r="M50" s="497">
        <v>99.7160137783205</v>
      </c>
      <c r="N50" s="497">
        <v>99.9654036955946</v>
      </c>
      <c r="O50" s="497">
        <v>100.58260997523413</v>
      </c>
      <c r="P50" s="498">
        <v>100.4010056354269</v>
      </c>
    </row>
    <row r="51" spans="1:16" s="477" customFormat="1" ht="15" customHeight="1">
      <c r="A51" s="507" t="s">
        <v>601</v>
      </c>
      <c r="B51" s="496">
        <v>1342</v>
      </c>
      <c r="C51" s="497">
        <v>100</v>
      </c>
      <c r="D51" s="497">
        <v>100.4</v>
      </c>
      <c r="E51" s="497">
        <v>98.91272229805062</v>
      </c>
      <c r="F51" s="497">
        <v>99.01336587962123</v>
      </c>
      <c r="G51" s="497">
        <v>99.81351098023214</v>
      </c>
      <c r="H51" s="497">
        <v>99.81777503928245</v>
      </c>
      <c r="I51" s="497">
        <v>100.62637071061495</v>
      </c>
      <c r="J51" s="497">
        <v>100.53517208890686</v>
      </c>
      <c r="K51" s="497">
        <v>100.77765399652512</v>
      </c>
      <c r="L51" s="497">
        <v>102.11572801092358</v>
      </c>
      <c r="M51" s="497">
        <v>101.96914161054204</v>
      </c>
      <c r="N51" s="497">
        <v>100.98886136268015</v>
      </c>
      <c r="O51" s="497">
        <v>100.25051176240457</v>
      </c>
      <c r="P51" s="498">
        <v>99.49812728515585</v>
      </c>
    </row>
    <row r="52" spans="1:17" s="477" customFormat="1" ht="15" customHeight="1">
      <c r="A52" s="507" t="s">
        <v>605</v>
      </c>
      <c r="B52" s="496">
        <v>344</v>
      </c>
      <c r="C52" s="497">
        <v>100</v>
      </c>
      <c r="D52" s="497">
        <v>101.1</v>
      </c>
      <c r="E52" s="497">
        <v>100.2834610115491</v>
      </c>
      <c r="F52" s="497">
        <v>100.2834610115491</v>
      </c>
      <c r="G52" s="497">
        <v>100.30481810701333</v>
      </c>
      <c r="H52" s="497">
        <v>101.38975034057276</v>
      </c>
      <c r="I52" s="497">
        <v>101.38975034057276</v>
      </c>
      <c r="J52" s="497">
        <v>101.38975034057276</v>
      </c>
      <c r="K52" s="497">
        <v>101.38975034057276</v>
      </c>
      <c r="L52" s="497">
        <v>101.38975034057276</v>
      </c>
      <c r="M52" s="497">
        <v>101.38975034057276</v>
      </c>
      <c r="N52" s="497">
        <v>101.38975034057276</v>
      </c>
      <c r="O52" s="497">
        <v>101.38975034057276</v>
      </c>
      <c r="P52" s="498">
        <v>101.38975034057276</v>
      </c>
      <c r="Q52" s="480"/>
    </row>
    <row r="53" spans="1:16" s="477" customFormat="1" ht="15" customHeight="1">
      <c r="A53" s="507" t="s">
        <v>609</v>
      </c>
      <c r="B53" s="496">
        <v>1045</v>
      </c>
      <c r="C53" s="497">
        <v>100</v>
      </c>
      <c r="D53" s="497">
        <v>98</v>
      </c>
      <c r="E53" s="497">
        <v>98.29960714486253</v>
      </c>
      <c r="F53" s="497">
        <v>97.90426797510808</v>
      </c>
      <c r="G53" s="497">
        <v>98.40481146897508</v>
      </c>
      <c r="H53" s="497">
        <v>97.93071926835867</v>
      </c>
      <c r="I53" s="497">
        <v>98.73796986604927</v>
      </c>
      <c r="J53" s="497">
        <v>98.80257224991965</v>
      </c>
      <c r="K53" s="497">
        <v>98.51253237252075</v>
      </c>
      <c r="L53" s="497">
        <v>98.7895441202752</v>
      </c>
      <c r="M53" s="497">
        <v>98.31386685832379</v>
      </c>
      <c r="N53" s="497">
        <v>97.5390530987161</v>
      </c>
      <c r="O53" s="497">
        <v>96.98661043194687</v>
      </c>
      <c r="P53" s="498">
        <v>96.32941398859974</v>
      </c>
    </row>
    <row r="54" spans="1:16" s="477" customFormat="1" ht="15" customHeight="1">
      <c r="A54" s="507" t="s">
        <v>613</v>
      </c>
      <c r="B54" s="496">
        <v>591</v>
      </c>
      <c r="C54" s="497">
        <v>100</v>
      </c>
      <c r="D54" s="497">
        <v>99.9</v>
      </c>
      <c r="E54" s="497">
        <v>100.00040037491019</v>
      </c>
      <c r="F54" s="497">
        <v>99.63690223621668</v>
      </c>
      <c r="G54" s="497">
        <v>98.94908641612894</v>
      </c>
      <c r="H54" s="497">
        <v>99.31218079659003</v>
      </c>
      <c r="I54" s="497">
        <v>99.0102719414468</v>
      </c>
      <c r="J54" s="497">
        <v>99.26820364728337</v>
      </c>
      <c r="K54" s="497">
        <v>100.24060088122546</v>
      </c>
      <c r="L54" s="497">
        <v>100.16132309039762</v>
      </c>
      <c r="M54" s="497">
        <v>100.56762000200514</v>
      </c>
      <c r="N54" s="497">
        <v>100.4434430625107</v>
      </c>
      <c r="O54" s="497">
        <v>100.67743483332598</v>
      </c>
      <c r="P54" s="498">
        <v>100.25791898111207</v>
      </c>
    </row>
    <row r="55" spans="1:16" s="477" customFormat="1" ht="15" customHeight="1">
      <c r="A55" s="507" t="s">
        <v>621</v>
      </c>
      <c r="B55" s="496">
        <v>9509</v>
      </c>
      <c r="C55" s="497">
        <v>100</v>
      </c>
      <c r="D55" s="497">
        <v>100.3</v>
      </c>
      <c r="E55" s="497">
        <v>99.55957316350776</v>
      </c>
      <c r="F55" s="497">
        <v>99.60564841528378</v>
      </c>
      <c r="G55" s="497">
        <v>100.01160088603983</v>
      </c>
      <c r="H55" s="497">
        <v>99.96138970690689</v>
      </c>
      <c r="I55" s="497">
        <v>100.32513812721756</v>
      </c>
      <c r="J55" s="497">
        <v>100.41459854272266</v>
      </c>
      <c r="K55" s="497">
        <v>100.40872969787308</v>
      </c>
      <c r="L55" s="497">
        <v>100.46066337692285</v>
      </c>
      <c r="M55" s="497">
        <v>101.16502841716348</v>
      </c>
      <c r="N55" s="497">
        <v>101.00779027448128</v>
      </c>
      <c r="O55" s="497">
        <v>100.46486301346951</v>
      </c>
      <c r="P55" s="498">
        <v>99.97275004906106</v>
      </c>
    </row>
    <row r="56" spans="1:16" s="504" customFormat="1" ht="22.5" customHeight="1">
      <c r="A56" s="501"/>
      <c r="B56" s="486" t="s">
        <v>625</v>
      </c>
      <c r="C56" s="502"/>
      <c r="D56" s="502"/>
      <c r="E56" s="502"/>
      <c r="F56" s="502"/>
      <c r="G56" s="502"/>
      <c r="H56" s="502"/>
      <c r="I56" s="502"/>
      <c r="J56" s="502"/>
      <c r="K56" s="502"/>
      <c r="L56" s="502"/>
      <c r="M56" s="502"/>
      <c r="N56" s="502"/>
      <c r="O56" s="502"/>
      <c r="P56" s="503"/>
    </row>
    <row r="57" spans="1:16" s="506" customFormat="1" ht="15" customHeight="1">
      <c r="A57" s="505" t="s">
        <v>564</v>
      </c>
      <c r="B57" s="491">
        <v>10000</v>
      </c>
      <c r="C57" s="492">
        <v>100</v>
      </c>
      <c r="D57" s="492">
        <v>100.8</v>
      </c>
      <c r="E57" s="492">
        <v>100.51839780674528</v>
      </c>
      <c r="F57" s="492">
        <v>100.23492953394422</v>
      </c>
      <c r="G57" s="492">
        <v>100.27628870721921</v>
      </c>
      <c r="H57" s="492">
        <v>100.87613273281309</v>
      </c>
      <c r="I57" s="492">
        <v>100.77462192221955</v>
      </c>
      <c r="J57" s="492">
        <v>101.30435240199965</v>
      </c>
      <c r="K57" s="492">
        <v>100.84081398053227</v>
      </c>
      <c r="L57" s="492">
        <v>101.29570331720963</v>
      </c>
      <c r="M57" s="492">
        <v>101.04052733139675</v>
      </c>
      <c r="N57" s="492">
        <v>101.0345761618925</v>
      </c>
      <c r="O57" s="492">
        <v>100.38533427434247</v>
      </c>
      <c r="P57" s="493">
        <v>100.57331519598715</v>
      </c>
    </row>
    <row r="58" spans="1:16" s="477" customFormat="1" ht="15" customHeight="1">
      <c r="A58" s="507" t="s">
        <v>565</v>
      </c>
      <c r="B58" s="496">
        <v>2888</v>
      </c>
      <c r="C58" s="497">
        <v>100</v>
      </c>
      <c r="D58" s="497">
        <v>99.7</v>
      </c>
      <c r="E58" s="497">
        <v>100.96316745680733</v>
      </c>
      <c r="F58" s="497">
        <v>99.89126030544185</v>
      </c>
      <c r="G58" s="497">
        <v>99.1694260640707</v>
      </c>
      <c r="H58" s="497">
        <v>100.47942593440064</v>
      </c>
      <c r="I58" s="497">
        <v>100.23343545366446</v>
      </c>
      <c r="J58" s="497">
        <v>101.20593914393154</v>
      </c>
      <c r="K58" s="497">
        <v>99.40687650847515</v>
      </c>
      <c r="L58" s="497">
        <v>99.45357799651505</v>
      </c>
      <c r="M58" s="497">
        <v>99.00438080259939</v>
      </c>
      <c r="N58" s="497">
        <v>98.96244530349827</v>
      </c>
      <c r="O58" s="497">
        <v>98.20839326033439</v>
      </c>
      <c r="P58" s="498">
        <v>98.7010892331624</v>
      </c>
    </row>
    <row r="59" spans="1:17" s="477" customFormat="1" ht="15" customHeight="1">
      <c r="A59" s="507" t="s">
        <v>578</v>
      </c>
      <c r="B59" s="496">
        <v>1702</v>
      </c>
      <c r="C59" s="497">
        <v>100</v>
      </c>
      <c r="D59" s="497">
        <v>101.2</v>
      </c>
      <c r="E59" s="497">
        <v>100.0176410045052</v>
      </c>
      <c r="F59" s="497">
        <v>100.45752493009915</v>
      </c>
      <c r="G59" s="497">
        <v>100.97547778543006</v>
      </c>
      <c r="H59" s="497">
        <v>101.33996413162248</v>
      </c>
      <c r="I59" s="497">
        <v>99.76422872312094</v>
      </c>
      <c r="J59" s="497">
        <v>100.93343685789482</v>
      </c>
      <c r="K59" s="497">
        <v>101.42454676653779</v>
      </c>
      <c r="L59" s="497">
        <v>101.48655102867698</v>
      </c>
      <c r="M59" s="497">
        <v>101.58582787577996</v>
      </c>
      <c r="N59" s="497">
        <v>101.95081724377208</v>
      </c>
      <c r="O59" s="497">
        <v>101.99633526422045</v>
      </c>
      <c r="P59" s="498">
        <v>101.9094611469622</v>
      </c>
      <c r="Q59" s="509"/>
    </row>
    <row r="60" spans="1:16" s="477" customFormat="1" ht="15" customHeight="1">
      <c r="A60" s="507" t="s">
        <v>581</v>
      </c>
      <c r="B60" s="496">
        <v>871</v>
      </c>
      <c r="C60" s="497">
        <v>100</v>
      </c>
      <c r="D60" s="497">
        <v>108</v>
      </c>
      <c r="E60" s="497">
        <v>106.04661729917817</v>
      </c>
      <c r="F60" s="497">
        <v>107.38103095163</v>
      </c>
      <c r="G60" s="497">
        <v>107.74723996926319</v>
      </c>
      <c r="H60" s="497">
        <v>108.02372466499872</v>
      </c>
      <c r="I60" s="497">
        <v>109.05019670534627</v>
      </c>
      <c r="J60" s="497">
        <v>108.22901907306823</v>
      </c>
      <c r="K60" s="497">
        <v>107.14570436491042</v>
      </c>
      <c r="L60" s="497">
        <v>109.1986484456055</v>
      </c>
      <c r="M60" s="497">
        <v>109.1986484456055</v>
      </c>
      <c r="N60" s="497">
        <v>109.05533718891567</v>
      </c>
      <c r="O60" s="497">
        <v>107.20768751629011</v>
      </c>
      <c r="P60" s="498">
        <v>107.72092353646389</v>
      </c>
    </row>
    <row r="61" spans="1:16" s="477" customFormat="1" ht="15" customHeight="1">
      <c r="A61" s="507" t="s">
        <v>586</v>
      </c>
      <c r="B61" s="496">
        <v>420</v>
      </c>
      <c r="C61" s="497">
        <v>100</v>
      </c>
      <c r="D61" s="497">
        <v>96.9</v>
      </c>
      <c r="E61" s="497">
        <v>99.00556709167654</v>
      </c>
      <c r="F61" s="497">
        <v>97.43946658077986</v>
      </c>
      <c r="G61" s="497">
        <v>96.9643144941556</v>
      </c>
      <c r="H61" s="497">
        <v>97.55822929155303</v>
      </c>
      <c r="I61" s="497">
        <v>97.59886419993263</v>
      </c>
      <c r="J61" s="497">
        <v>96.79743505420029</v>
      </c>
      <c r="K61" s="497">
        <v>96.24692608430972</v>
      </c>
      <c r="L61" s="497">
        <v>94.65970393631412</v>
      </c>
      <c r="M61" s="497">
        <v>95.40489623955693</v>
      </c>
      <c r="N61" s="497">
        <v>97.00856359219499</v>
      </c>
      <c r="O61" s="497">
        <v>96.31616649088107</v>
      </c>
      <c r="P61" s="498">
        <v>97.34749422818989</v>
      </c>
    </row>
    <row r="62" spans="1:16" s="477" customFormat="1" ht="15" customHeight="1">
      <c r="A62" s="507" t="s">
        <v>593</v>
      </c>
      <c r="B62" s="496">
        <v>407</v>
      </c>
      <c r="C62" s="497">
        <v>100</v>
      </c>
      <c r="D62" s="497">
        <v>97.5</v>
      </c>
      <c r="E62" s="497">
        <v>97.76193699779374</v>
      </c>
      <c r="F62" s="497">
        <v>95.50463060582506</v>
      </c>
      <c r="G62" s="497">
        <v>95.14191050124859</v>
      </c>
      <c r="H62" s="497">
        <v>99.00383499784326</v>
      </c>
      <c r="I62" s="497">
        <v>98.57497707348605</v>
      </c>
      <c r="J62" s="497">
        <v>97.74772954725516</v>
      </c>
      <c r="K62" s="497">
        <v>96.45299660595562</v>
      </c>
      <c r="L62" s="497">
        <v>96.22338364132062</v>
      </c>
      <c r="M62" s="497">
        <v>97.21486795220122</v>
      </c>
      <c r="N62" s="497">
        <v>99.38071937658053</v>
      </c>
      <c r="O62" s="497">
        <v>98.87371033436146</v>
      </c>
      <c r="P62" s="498">
        <v>98.13344810903051</v>
      </c>
    </row>
    <row r="63" spans="1:16" s="477" customFormat="1" ht="15" customHeight="1">
      <c r="A63" s="507" t="s">
        <v>597</v>
      </c>
      <c r="B63" s="496">
        <v>453</v>
      </c>
      <c r="C63" s="497">
        <v>100</v>
      </c>
      <c r="D63" s="497">
        <v>99.7</v>
      </c>
      <c r="E63" s="497">
        <v>100.61787696229544</v>
      </c>
      <c r="F63" s="497">
        <v>100.1559579101053</v>
      </c>
      <c r="G63" s="497">
        <v>100.2485867677001</v>
      </c>
      <c r="H63" s="497">
        <v>99.21248096464738</v>
      </c>
      <c r="I63" s="497">
        <v>99.16682921662206</v>
      </c>
      <c r="J63" s="497">
        <v>99.42014475504433</v>
      </c>
      <c r="K63" s="497">
        <v>99.44422112661312</v>
      </c>
      <c r="L63" s="497">
        <v>99.13724243684729</v>
      </c>
      <c r="M63" s="497">
        <v>99.45980353639922</v>
      </c>
      <c r="N63" s="497">
        <v>100.00894200011533</v>
      </c>
      <c r="O63" s="497">
        <v>99.94905460218087</v>
      </c>
      <c r="P63" s="498">
        <v>100.00706924963093</v>
      </c>
    </row>
    <row r="64" spans="1:16" s="477" customFormat="1" ht="15" customHeight="1">
      <c r="A64" s="507" t="s">
        <v>601</v>
      </c>
      <c r="B64" s="496">
        <v>1396</v>
      </c>
      <c r="C64" s="497">
        <v>100</v>
      </c>
      <c r="D64" s="497">
        <v>101</v>
      </c>
      <c r="E64" s="497">
        <v>99.77836403548535</v>
      </c>
      <c r="F64" s="497">
        <v>99.98984997525987</v>
      </c>
      <c r="G64" s="497">
        <v>100.33687215455798</v>
      </c>
      <c r="H64" s="497">
        <v>100.1084791275164</v>
      </c>
      <c r="I64" s="497">
        <v>100.73405151994585</v>
      </c>
      <c r="J64" s="497">
        <v>101.1001985291021</v>
      </c>
      <c r="K64" s="497">
        <v>101.34585800062138</v>
      </c>
      <c r="L64" s="497">
        <v>102.60171118141295</v>
      </c>
      <c r="M64" s="497">
        <v>102.23150205134073</v>
      </c>
      <c r="N64" s="497">
        <v>101.77618030141366</v>
      </c>
      <c r="O64" s="497">
        <v>101.29353679007674</v>
      </c>
      <c r="P64" s="498">
        <v>101.30682817691134</v>
      </c>
    </row>
    <row r="65" spans="1:17" s="477" customFormat="1" ht="15" customHeight="1">
      <c r="A65" s="507" t="s">
        <v>605</v>
      </c>
      <c r="B65" s="496">
        <v>241</v>
      </c>
      <c r="C65" s="497">
        <v>100</v>
      </c>
      <c r="D65" s="497">
        <v>101.1</v>
      </c>
      <c r="E65" s="497">
        <v>100.55572618142065</v>
      </c>
      <c r="F65" s="497">
        <v>100.55572618142065</v>
      </c>
      <c r="G65" s="497">
        <v>100.57092703905803</v>
      </c>
      <c r="H65" s="497">
        <v>101.15666410058236</v>
      </c>
      <c r="I65" s="497">
        <v>101.15666410058236</v>
      </c>
      <c r="J65" s="497">
        <v>101.15666410058236</v>
      </c>
      <c r="K65" s="497">
        <v>101.15666410058236</v>
      </c>
      <c r="L65" s="497">
        <v>101.15666410058236</v>
      </c>
      <c r="M65" s="497">
        <v>101.15666410058236</v>
      </c>
      <c r="N65" s="497">
        <v>101.15666410058236</v>
      </c>
      <c r="O65" s="497">
        <v>101.15666410058236</v>
      </c>
      <c r="P65" s="498">
        <v>101.15666410058236</v>
      </c>
      <c r="Q65" s="480"/>
    </row>
    <row r="66" spans="1:16" s="477" customFormat="1" ht="15" customHeight="1">
      <c r="A66" s="507" t="s">
        <v>609</v>
      </c>
      <c r="B66" s="496">
        <v>1042</v>
      </c>
      <c r="C66" s="497">
        <v>100</v>
      </c>
      <c r="D66" s="497">
        <v>99.4</v>
      </c>
      <c r="E66" s="497">
        <v>97.68518692876982</v>
      </c>
      <c r="F66" s="497">
        <v>97.41836715236283</v>
      </c>
      <c r="G66" s="497">
        <v>98.52886986918523</v>
      </c>
      <c r="H66" s="497">
        <v>98.60448661001661</v>
      </c>
      <c r="I66" s="497">
        <v>99.47932887447388</v>
      </c>
      <c r="J66" s="497">
        <v>100.60456046083281</v>
      </c>
      <c r="K66" s="497">
        <v>101.12966318453616</v>
      </c>
      <c r="L66" s="497">
        <v>102.67402956471223</v>
      </c>
      <c r="M66" s="497">
        <v>100.95733655419683</v>
      </c>
      <c r="N66" s="497">
        <v>99.6351717989616</v>
      </c>
      <c r="O66" s="497">
        <v>97.87235586483926</v>
      </c>
      <c r="P66" s="498">
        <v>97.95679644109255</v>
      </c>
    </row>
    <row r="67" spans="1:16" s="477" customFormat="1" ht="15" customHeight="1">
      <c r="A67" s="507" t="s">
        <v>613</v>
      </c>
      <c r="B67" s="496">
        <v>581</v>
      </c>
      <c r="C67" s="497">
        <v>100</v>
      </c>
      <c r="D67" s="497">
        <v>102</v>
      </c>
      <c r="E67" s="497">
        <v>101.27638157421399</v>
      </c>
      <c r="F67" s="497">
        <v>101.47811406382827</v>
      </c>
      <c r="G67" s="497">
        <v>101.40477417984552</v>
      </c>
      <c r="H67" s="497">
        <v>101.58250475999957</v>
      </c>
      <c r="I67" s="497">
        <v>101.37048352631592</v>
      </c>
      <c r="J67" s="497">
        <v>101.52336056134509</v>
      </c>
      <c r="K67" s="497">
        <v>102.4251736090575</v>
      </c>
      <c r="L67" s="497">
        <v>102.52358769441568</v>
      </c>
      <c r="M67" s="497">
        <v>102.55633295869599</v>
      </c>
      <c r="N67" s="497">
        <v>102.16885299220307</v>
      </c>
      <c r="O67" s="497">
        <v>102.6003845332058</v>
      </c>
      <c r="P67" s="498">
        <v>102.41691179526549</v>
      </c>
    </row>
    <row r="68" spans="1:16" s="477" customFormat="1" ht="15" customHeight="1" thickBot="1">
      <c r="A68" s="510" t="s">
        <v>621</v>
      </c>
      <c r="B68" s="511">
        <v>9436</v>
      </c>
      <c r="C68" s="512">
        <v>100</v>
      </c>
      <c r="D68" s="512">
        <v>100.8</v>
      </c>
      <c r="E68" s="512">
        <v>100.23799097034777</v>
      </c>
      <c r="F68" s="512">
        <v>100.19637507816248</v>
      </c>
      <c r="G68" s="512">
        <v>100.4012605383345</v>
      </c>
      <c r="H68" s="512">
        <v>100.63545224321152</v>
      </c>
      <c r="I68" s="512">
        <v>100.52306088844612</v>
      </c>
      <c r="J68" s="512">
        <v>100.95078632860496</v>
      </c>
      <c r="K68" s="512">
        <v>100.96766077764343</v>
      </c>
      <c r="L68" s="512">
        <v>101.25871084311768</v>
      </c>
      <c r="M68" s="512">
        <v>101.42036293091753</v>
      </c>
      <c r="N68" s="512">
        <v>101.49950272385533</v>
      </c>
      <c r="O68" s="512">
        <v>101.0763099083967</v>
      </c>
      <c r="P68" s="513">
        <v>100.93858729288227</v>
      </c>
    </row>
  </sheetData>
  <printOptions/>
  <pageMargins left="0.5118110236220472" right="0.1968503937007874" top="0.4724409448818898" bottom="0.1968503937007874" header="0.2755905511811024" footer="0.15748031496062992"/>
  <pageSetup horizontalDpi="300" verticalDpi="300" orientation="portrait" paperSize="9" scale="80" r:id="rId1"/>
  <headerFooter alignWithMargins="0">
    <oddHeader>&amp;R&amp;D&amp;T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AW87"/>
  <sheetViews>
    <sheetView workbookViewId="0" topLeftCell="A1">
      <selection activeCell="A1" sqref="A1"/>
    </sheetView>
  </sheetViews>
  <sheetFormatPr defaultColWidth="9.00390625" defaultRowHeight="13.5"/>
  <cols>
    <col min="1" max="1" width="25.75390625" style="522" customWidth="1"/>
    <col min="2" max="4" width="7.625" style="522" customWidth="1"/>
    <col min="5" max="5" width="9.00390625" style="522" customWidth="1"/>
    <col min="6" max="6" width="7.625" style="522" customWidth="1"/>
    <col min="7" max="7" width="9.00390625" style="522" customWidth="1"/>
    <col min="8" max="10" width="7.625" style="522" customWidth="1"/>
    <col min="11" max="11" width="9.00390625" style="522" customWidth="1"/>
    <col min="12" max="12" width="7.625" style="522" customWidth="1"/>
    <col min="13" max="13" width="10.25390625" style="522" customWidth="1"/>
    <col min="14" max="14" width="0.2421875" style="522" customWidth="1"/>
    <col min="15" max="16384" width="9.00390625" style="522" customWidth="1"/>
  </cols>
  <sheetData>
    <row r="1" spans="1:49" s="517" customFormat="1" ht="18" customHeight="1">
      <c r="A1" s="951" t="s">
        <v>54</v>
      </c>
      <c r="B1" s="514"/>
      <c r="C1" s="514"/>
      <c r="D1" s="514"/>
      <c r="E1" s="515"/>
      <c r="F1" s="514"/>
      <c r="G1" s="514"/>
      <c r="H1" s="514"/>
      <c r="I1" s="514"/>
      <c r="J1" s="514"/>
      <c r="K1" s="515"/>
      <c r="L1" s="514"/>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c r="AN1" s="516"/>
      <c r="AO1" s="516"/>
      <c r="AP1" s="516"/>
      <c r="AQ1" s="516"/>
      <c r="AR1" s="516"/>
      <c r="AS1" s="516"/>
      <c r="AT1" s="516"/>
      <c r="AU1" s="516"/>
      <c r="AV1" s="516"/>
      <c r="AW1" s="516"/>
    </row>
    <row r="2" spans="1:49" ht="15" customHeight="1" thickBot="1">
      <c r="A2" s="952"/>
      <c r="B2" s="518"/>
      <c r="C2" s="518"/>
      <c r="D2" s="518"/>
      <c r="E2" s="519"/>
      <c r="F2" s="518"/>
      <c r="G2" s="518"/>
      <c r="H2" s="518"/>
      <c r="I2" s="518"/>
      <c r="J2" s="518"/>
      <c r="K2" s="519"/>
      <c r="L2" s="520" t="s">
        <v>682</v>
      </c>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521"/>
      <c r="AR2" s="521"/>
      <c r="AS2" s="521"/>
      <c r="AT2" s="521"/>
      <c r="AU2" s="521"/>
      <c r="AV2" s="521"/>
      <c r="AW2" s="521"/>
    </row>
    <row r="3" spans="1:49" ht="15" customHeight="1" thickTop="1">
      <c r="A3" s="1180" t="s">
        <v>683</v>
      </c>
      <c r="B3" s="1183" t="s">
        <v>629</v>
      </c>
      <c r="C3" s="1184"/>
      <c r="D3" s="1184"/>
      <c r="E3" s="1184"/>
      <c r="F3" s="1184"/>
      <c r="G3" s="1184"/>
      <c r="H3" s="1184"/>
      <c r="I3" s="1180"/>
      <c r="J3" s="1183" t="s">
        <v>361</v>
      </c>
      <c r="K3" s="1184"/>
      <c r="L3" s="1184"/>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row>
    <row r="4" spans="1:49" ht="15" customHeight="1">
      <c r="A4" s="1181"/>
      <c r="B4" s="1187" t="s">
        <v>684</v>
      </c>
      <c r="C4" s="1187"/>
      <c r="D4" s="1187"/>
      <c r="E4" s="1187"/>
      <c r="F4" s="1187" t="s">
        <v>685</v>
      </c>
      <c r="G4" s="1187"/>
      <c r="H4" s="1187"/>
      <c r="I4" s="1187"/>
      <c r="J4" s="1187" t="s">
        <v>686</v>
      </c>
      <c r="K4" s="1187"/>
      <c r="L4" s="1177" t="s">
        <v>685</v>
      </c>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row>
    <row r="5" spans="1:49" ht="15" customHeight="1">
      <c r="A5" s="1181"/>
      <c r="B5" s="953" t="s">
        <v>687</v>
      </c>
      <c r="C5" s="953" t="s">
        <v>687</v>
      </c>
      <c r="D5" s="954" t="s">
        <v>687</v>
      </c>
      <c r="E5" s="955" t="s">
        <v>688</v>
      </c>
      <c r="F5" s="956" t="s">
        <v>687</v>
      </c>
      <c r="G5" s="523"/>
      <c r="H5" s="1185" t="s">
        <v>689</v>
      </c>
      <c r="I5" s="1185" t="s">
        <v>690</v>
      </c>
      <c r="J5" s="953" t="s">
        <v>687</v>
      </c>
      <c r="K5" s="955" t="s">
        <v>688</v>
      </c>
      <c r="L5" s="1178"/>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c r="AO5" s="521"/>
      <c r="AP5" s="521"/>
      <c r="AQ5" s="521"/>
      <c r="AR5" s="521"/>
      <c r="AS5" s="521"/>
      <c r="AT5" s="521"/>
      <c r="AU5" s="521"/>
      <c r="AV5" s="521"/>
      <c r="AW5" s="521"/>
    </row>
    <row r="6" spans="1:49" ht="15" customHeight="1">
      <c r="A6" s="1182"/>
      <c r="B6" s="524" t="s">
        <v>691</v>
      </c>
      <c r="C6" s="524" t="s">
        <v>692</v>
      </c>
      <c r="D6" s="524" t="s">
        <v>693</v>
      </c>
      <c r="E6" s="957" t="s">
        <v>694</v>
      </c>
      <c r="F6" s="958" t="s">
        <v>691</v>
      </c>
      <c r="G6" s="959" t="s">
        <v>695</v>
      </c>
      <c r="H6" s="1186"/>
      <c r="I6" s="1186"/>
      <c r="J6" s="524" t="s">
        <v>691</v>
      </c>
      <c r="K6" s="957" t="s">
        <v>694</v>
      </c>
      <c r="L6" s="1179"/>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1"/>
      <c r="AL6" s="521"/>
      <c r="AM6" s="521"/>
      <c r="AN6" s="521"/>
      <c r="AO6" s="521"/>
      <c r="AP6" s="521"/>
      <c r="AQ6" s="521"/>
      <c r="AR6" s="521"/>
      <c r="AS6" s="521"/>
      <c r="AT6" s="521"/>
      <c r="AU6" s="521"/>
      <c r="AV6" s="521"/>
      <c r="AW6" s="521"/>
    </row>
    <row r="7" spans="1:49" ht="15" customHeight="1">
      <c r="A7" s="960" t="s">
        <v>630</v>
      </c>
      <c r="B7" s="961">
        <v>616</v>
      </c>
      <c r="C7" s="961">
        <v>433</v>
      </c>
      <c r="D7" s="962" t="s">
        <v>631</v>
      </c>
      <c r="E7" s="963">
        <v>42.3</v>
      </c>
      <c r="F7" s="964">
        <v>59.9</v>
      </c>
      <c r="G7" s="961">
        <v>16</v>
      </c>
      <c r="H7" s="964">
        <v>42.7</v>
      </c>
      <c r="I7" s="965">
        <v>26.9</v>
      </c>
      <c r="J7" s="961">
        <v>584</v>
      </c>
      <c r="K7" s="963">
        <v>32.7</v>
      </c>
      <c r="L7" s="966">
        <v>56.8</v>
      </c>
      <c r="M7" s="521"/>
      <c r="N7" s="521"/>
      <c r="O7" s="521"/>
      <c r="P7" s="521"/>
      <c r="Q7" s="521"/>
      <c r="R7" s="521"/>
      <c r="S7" s="521"/>
      <c r="T7" s="521"/>
      <c r="U7" s="521"/>
      <c r="V7" s="521"/>
      <c r="W7" s="521"/>
      <c r="X7" s="521"/>
      <c r="Y7" s="521"/>
      <c r="Z7" s="521"/>
      <c r="AA7" s="521"/>
      <c r="AB7" s="521"/>
      <c r="AC7" s="521"/>
      <c r="AD7" s="521"/>
      <c r="AE7" s="521"/>
      <c r="AF7" s="521"/>
      <c r="AG7" s="521"/>
      <c r="AH7" s="521"/>
      <c r="AI7" s="521"/>
      <c r="AJ7" s="521"/>
      <c r="AK7" s="521"/>
      <c r="AL7" s="521"/>
      <c r="AM7" s="521"/>
      <c r="AN7" s="521"/>
      <c r="AO7" s="521"/>
      <c r="AP7" s="521"/>
      <c r="AQ7" s="521"/>
      <c r="AR7" s="521"/>
      <c r="AS7" s="521"/>
      <c r="AT7" s="521"/>
      <c r="AU7" s="521"/>
      <c r="AV7" s="521"/>
      <c r="AW7" s="521"/>
    </row>
    <row r="8" spans="1:49" ht="15" customHeight="1">
      <c r="A8" s="960" t="s">
        <v>632</v>
      </c>
      <c r="B8" s="961">
        <v>38</v>
      </c>
      <c r="C8" s="961">
        <v>50</v>
      </c>
      <c r="D8" s="962" t="s">
        <v>1266</v>
      </c>
      <c r="E8" s="963">
        <v>-24</v>
      </c>
      <c r="F8" s="964">
        <v>3.8</v>
      </c>
      <c r="G8" s="961">
        <v>39</v>
      </c>
      <c r="H8" s="964">
        <v>5</v>
      </c>
      <c r="I8" s="965">
        <v>2.9</v>
      </c>
      <c r="J8" s="961">
        <v>92</v>
      </c>
      <c r="K8" s="963">
        <v>-20.7</v>
      </c>
      <c r="L8" s="966">
        <v>9.1</v>
      </c>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row>
    <row r="9" spans="1:49" ht="15" customHeight="1">
      <c r="A9" s="960" t="s">
        <v>696</v>
      </c>
      <c r="B9" s="961">
        <v>628</v>
      </c>
      <c r="C9" s="961">
        <v>586</v>
      </c>
      <c r="D9" s="962" t="s">
        <v>633</v>
      </c>
      <c r="E9" s="963">
        <v>7.2</v>
      </c>
      <c r="F9" s="964">
        <v>60.3</v>
      </c>
      <c r="G9" s="961">
        <v>13</v>
      </c>
      <c r="H9" s="964">
        <v>56.5</v>
      </c>
      <c r="I9" s="965">
        <v>45.7</v>
      </c>
      <c r="J9" s="961">
        <v>604</v>
      </c>
      <c r="K9" s="963">
        <v>13.3</v>
      </c>
      <c r="L9" s="966">
        <v>57.6</v>
      </c>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row>
    <row r="10" spans="1:49" ht="15" customHeight="1">
      <c r="A10" s="960" t="s">
        <v>634</v>
      </c>
      <c r="B10" s="961">
        <v>808</v>
      </c>
      <c r="C10" s="961">
        <v>561</v>
      </c>
      <c r="D10" s="962" t="s">
        <v>633</v>
      </c>
      <c r="E10" s="963">
        <v>44</v>
      </c>
      <c r="F10" s="964">
        <v>68.5</v>
      </c>
      <c r="G10" s="961">
        <v>12</v>
      </c>
      <c r="H10" s="964">
        <v>49.2</v>
      </c>
      <c r="I10" s="965">
        <v>42.9</v>
      </c>
      <c r="J10" s="961">
        <v>720</v>
      </c>
      <c r="K10" s="963">
        <v>42</v>
      </c>
      <c r="L10" s="966">
        <v>63.3</v>
      </c>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c r="AM10" s="521"/>
      <c r="AN10" s="521"/>
      <c r="AO10" s="521"/>
      <c r="AP10" s="521"/>
      <c r="AQ10" s="521"/>
      <c r="AR10" s="521"/>
      <c r="AS10" s="521"/>
      <c r="AT10" s="521"/>
      <c r="AU10" s="521"/>
      <c r="AV10" s="521"/>
      <c r="AW10" s="521"/>
    </row>
    <row r="11" spans="1:49" ht="15" customHeight="1">
      <c r="A11" s="960" t="s">
        <v>635</v>
      </c>
      <c r="B11" s="961">
        <v>694</v>
      </c>
      <c r="C11" s="961">
        <v>426</v>
      </c>
      <c r="D11" s="962" t="s">
        <v>636</v>
      </c>
      <c r="E11" s="963">
        <v>62.9</v>
      </c>
      <c r="F11" s="964">
        <v>56.1</v>
      </c>
      <c r="G11" s="961">
        <v>29</v>
      </c>
      <c r="H11" s="964">
        <v>36.6</v>
      </c>
      <c r="I11" s="965">
        <v>20.1</v>
      </c>
      <c r="J11" s="961">
        <v>733</v>
      </c>
      <c r="K11" s="963">
        <v>47.5</v>
      </c>
      <c r="L11" s="966">
        <v>59.1</v>
      </c>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row>
    <row r="12" spans="1:49" ht="15" customHeight="1">
      <c r="A12" s="967" t="s">
        <v>697</v>
      </c>
      <c r="B12" s="961">
        <v>1020</v>
      </c>
      <c r="C12" s="961">
        <v>1004</v>
      </c>
      <c r="D12" s="962" t="s">
        <v>637</v>
      </c>
      <c r="E12" s="963">
        <v>1.6</v>
      </c>
      <c r="F12" s="964">
        <v>95.4</v>
      </c>
      <c r="G12" s="961">
        <v>42</v>
      </c>
      <c r="H12" s="964">
        <v>94.1</v>
      </c>
      <c r="I12" s="965">
        <v>84.6</v>
      </c>
      <c r="J12" s="961">
        <v>1038</v>
      </c>
      <c r="K12" s="963">
        <v>2.6</v>
      </c>
      <c r="L12" s="966">
        <v>97.4</v>
      </c>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21"/>
      <c r="AJ12" s="521"/>
      <c r="AK12" s="521"/>
      <c r="AL12" s="521"/>
      <c r="AM12" s="521"/>
      <c r="AN12" s="521"/>
      <c r="AO12" s="521"/>
      <c r="AP12" s="521"/>
      <c r="AQ12" s="521"/>
      <c r="AR12" s="521"/>
      <c r="AS12" s="521"/>
      <c r="AT12" s="521"/>
      <c r="AU12" s="521"/>
      <c r="AV12" s="521"/>
      <c r="AW12" s="521"/>
    </row>
    <row r="13" spans="1:49" ht="15" customHeight="1">
      <c r="A13" s="960" t="s">
        <v>698</v>
      </c>
      <c r="B13" s="961">
        <v>1030</v>
      </c>
      <c r="C13" s="961">
        <v>975</v>
      </c>
      <c r="D13" s="962" t="s">
        <v>638</v>
      </c>
      <c r="E13" s="963">
        <v>5.6</v>
      </c>
      <c r="F13" s="964">
        <v>85.4</v>
      </c>
      <c r="G13" s="961">
        <v>26</v>
      </c>
      <c r="H13" s="964">
        <v>79.5</v>
      </c>
      <c r="I13" s="965">
        <v>73.5</v>
      </c>
      <c r="J13" s="961">
        <v>952</v>
      </c>
      <c r="K13" s="963">
        <v>2.7</v>
      </c>
      <c r="L13" s="966">
        <v>85.5</v>
      </c>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c r="AP13" s="521"/>
      <c r="AQ13" s="521"/>
      <c r="AR13" s="521"/>
      <c r="AS13" s="521"/>
      <c r="AT13" s="521"/>
      <c r="AU13" s="521"/>
      <c r="AV13" s="521"/>
      <c r="AW13" s="521"/>
    </row>
    <row r="14" spans="1:49" ht="15" customHeight="1">
      <c r="A14" s="960" t="s">
        <v>639</v>
      </c>
      <c r="B14" s="961">
        <v>1366</v>
      </c>
      <c r="C14" s="961">
        <v>1394</v>
      </c>
      <c r="D14" s="962">
        <v>1368</v>
      </c>
      <c r="E14" s="963">
        <v>-2</v>
      </c>
      <c r="F14" s="964">
        <v>99.3</v>
      </c>
      <c r="G14" s="961">
        <v>11</v>
      </c>
      <c r="H14" s="964">
        <v>99.5</v>
      </c>
      <c r="I14" s="965">
        <v>98.9</v>
      </c>
      <c r="J14" s="961">
        <v>1274</v>
      </c>
      <c r="K14" s="963">
        <v>-0.5</v>
      </c>
      <c r="L14" s="966">
        <v>99</v>
      </c>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1"/>
      <c r="AO14" s="521"/>
      <c r="AP14" s="521"/>
      <c r="AQ14" s="521"/>
      <c r="AR14" s="521"/>
      <c r="AS14" s="521"/>
      <c r="AT14" s="521"/>
      <c r="AU14" s="521"/>
      <c r="AV14" s="521"/>
      <c r="AW14" s="521"/>
    </row>
    <row r="15" spans="1:49" ht="15" customHeight="1">
      <c r="A15" s="968" t="s">
        <v>699</v>
      </c>
      <c r="B15" s="961">
        <v>585</v>
      </c>
      <c r="C15" s="961">
        <v>636</v>
      </c>
      <c r="D15" s="962" t="s">
        <v>640</v>
      </c>
      <c r="E15" s="963">
        <v>-8</v>
      </c>
      <c r="F15" s="964">
        <v>50.9</v>
      </c>
      <c r="G15" s="962" t="s">
        <v>78</v>
      </c>
      <c r="H15" s="964">
        <v>53.3</v>
      </c>
      <c r="I15" s="965">
        <v>56.8</v>
      </c>
      <c r="J15" s="961">
        <v>454</v>
      </c>
      <c r="K15" s="963">
        <v>-6.2</v>
      </c>
      <c r="L15" s="966">
        <v>39.5</v>
      </c>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1"/>
      <c r="AO15" s="521"/>
      <c r="AP15" s="521"/>
      <c r="AQ15" s="521"/>
      <c r="AR15" s="521"/>
      <c r="AS15" s="521"/>
      <c r="AT15" s="521"/>
      <c r="AU15" s="521"/>
      <c r="AV15" s="521"/>
      <c r="AW15" s="521"/>
    </row>
    <row r="16" spans="1:49" ht="15" customHeight="1">
      <c r="A16" s="968" t="s">
        <v>700</v>
      </c>
      <c r="B16" s="961">
        <v>781</v>
      </c>
      <c r="C16" s="961">
        <v>758</v>
      </c>
      <c r="D16" s="962" t="s">
        <v>641</v>
      </c>
      <c r="E16" s="963">
        <v>3</v>
      </c>
      <c r="F16" s="964">
        <v>71.5</v>
      </c>
      <c r="G16" s="962" t="s">
        <v>78</v>
      </c>
      <c r="H16" s="964">
        <v>69.3</v>
      </c>
      <c r="I16" s="965">
        <v>62.7</v>
      </c>
      <c r="J16" s="961">
        <v>820</v>
      </c>
      <c r="K16" s="963">
        <v>2.9</v>
      </c>
      <c r="L16" s="966">
        <v>76.3</v>
      </c>
      <c r="M16" s="521"/>
      <c r="N16" s="521"/>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21"/>
      <c r="AL16" s="521"/>
      <c r="AM16" s="521"/>
      <c r="AN16" s="521"/>
      <c r="AO16" s="521"/>
      <c r="AP16" s="521"/>
      <c r="AQ16" s="521"/>
      <c r="AR16" s="521"/>
      <c r="AS16" s="521"/>
      <c r="AT16" s="521"/>
      <c r="AU16" s="521"/>
      <c r="AV16" s="521"/>
      <c r="AW16" s="521"/>
    </row>
    <row r="17" spans="1:49" ht="15" customHeight="1">
      <c r="A17" s="960" t="s">
        <v>642</v>
      </c>
      <c r="B17" s="961">
        <v>1502</v>
      </c>
      <c r="C17" s="961">
        <v>1509</v>
      </c>
      <c r="D17" s="962">
        <v>1460</v>
      </c>
      <c r="E17" s="963">
        <v>-0.5</v>
      </c>
      <c r="F17" s="964">
        <v>99.3</v>
      </c>
      <c r="G17" s="961">
        <v>23</v>
      </c>
      <c r="H17" s="964">
        <v>98.6</v>
      </c>
      <c r="I17" s="965">
        <v>99.1</v>
      </c>
      <c r="J17" s="961">
        <v>1431</v>
      </c>
      <c r="K17" s="963">
        <v>0.2</v>
      </c>
      <c r="L17" s="966">
        <v>99.3</v>
      </c>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1"/>
      <c r="AO17" s="521"/>
      <c r="AP17" s="521"/>
      <c r="AQ17" s="521"/>
      <c r="AR17" s="521"/>
      <c r="AS17" s="521"/>
      <c r="AT17" s="521"/>
      <c r="AU17" s="521"/>
      <c r="AV17" s="521"/>
      <c r="AW17" s="521"/>
    </row>
    <row r="18" spans="1:49" ht="15" customHeight="1">
      <c r="A18" s="960" t="s">
        <v>643</v>
      </c>
      <c r="B18" s="961">
        <v>1052</v>
      </c>
      <c r="C18" s="961">
        <v>1074</v>
      </c>
      <c r="D18" s="962">
        <v>1110</v>
      </c>
      <c r="E18" s="963">
        <v>-2</v>
      </c>
      <c r="F18" s="964">
        <v>99.2</v>
      </c>
      <c r="G18" s="961">
        <v>20</v>
      </c>
      <c r="H18" s="964">
        <v>98.6</v>
      </c>
      <c r="I18" s="965">
        <v>99.7</v>
      </c>
      <c r="J18" s="961">
        <v>1086</v>
      </c>
      <c r="K18" s="963">
        <v>-1.1</v>
      </c>
      <c r="L18" s="966">
        <v>99.2</v>
      </c>
      <c r="M18" s="521"/>
      <c r="N18" s="521"/>
      <c r="O18" s="521"/>
      <c r="P18" s="521"/>
      <c r="Q18" s="521"/>
      <c r="R18" s="521"/>
      <c r="S18" s="521"/>
      <c r="T18" s="521"/>
      <c r="U18" s="521"/>
      <c r="V18" s="521"/>
      <c r="W18" s="521"/>
      <c r="X18" s="521"/>
      <c r="Y18" s="521"/>
      <c r="Z18" s="521"/>
      <c r="AA18" s="521"/>
      <c r="AB18" s="521"/>
      <c r="AC18" s="521"/>
      <c r="AD18" s="521"/>
      <c r="AE18" s="521"/>
      <c r="AF18" s="521"/>
      <c r="AG18" s="521"/>
      <c r="AH18" s="521"/>
      <c r="AI18" s="521"/>
      <c r="AJ18" s="521"/>
      <c r="AK18" s="521"/>
      <c r="AL18" s="521"/>
      <c r="AM18" s="521"/>
      <c r="AN18" s="521"/>
      <c r="AO18" s="521"/>
      <c r="AP18" s="521"/>
      <c r="AQ18" s="521"/>
      <c r="AR18" s="521"/>
      <c r="AS18" s="521"/>
      <c r="AT18" s="521"/>
      <c r="AU18" s="521"/>
      <c r="AV18" s="521"/>
      <c r="AW18" s="521"/>
    </row>
    <row r="19" spans="1:49" ht="15" customHeight="1">
      <c r="A19" s="960" t="s">
        <v>701</v>
      </c>
      <c r="B19" s="961">
        <v>106</v>
      </c>
      <c r="C19" s="962" t="s">
        <v>78</v>
      </c>
      <c r="D19" s="962" t="s">
        <v>78</v>
      </c>
      <c r="E19" s="962" t="s">
        <v>78</v>
      </c>
      <c r="F19" s="964">
        <v>10.6</v>
      </c>
      <c r="G19" s="961">
        <v>43</v>
      </c>
      <c r="H19" s="962" t="s">
        <v>78</v>
      </c>
      <c r="I19" s="962" t="s">
        <v>78</v>
      </c>
      <c r="J19" s="961">
        <v>192</v>
      </c>
      <c r="K19" s="962" t="s">
        <v>78</v>
      </c>
      <c r="L19" s="966">
        <v>19.1</v>
      </c>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1"/>
      <c r="AL19" s="521"/>
      <c r="AM19" s="521"/>
      <c r="AN19" s="521"/>
      <c r="AO19" s="521"/>
      <c r="AP19" s="521"/>
      <c r="AQ19" s="521"/>
      <c r="AR19" s="521"/>
      <c r="AS19" s="521"/>
      <c r="AT19" s="521"/>
      <c r="AU19" s="521"/>
      <c r="AV19" s="521"/>
      <c r="AW19" s="521"/>
    </row>
    <row r="20" spans="1:49" ht="15" customHeight="1">
      <c r="A20" s="960" t="s">
        <v>644</v>
      </c>
      <c r="B20" s="961">
        <v>681</v>
      </c>
      <c r="C20" s="961">
        <v>744</v>
      </c>
      <c r="D20" s="962" t="s">
        <v>645</v>
      </c>
      <c r="E20" s="963">
        <v>-8.5</v>
      </c>
      <c r="F20" s="964">
        <v>61</v>
      </c>
      <c r="G20" s="961">
        <v>44</v>
      </c>
      <c r="H20" s="964">
        <v>67</v>
      </c>
      <c r="I20" s="965">
        <v>73</v>
      </c>
      <c r="J20" s="961">
        <v>720</v>
      </c>
      <c r="K20" s="963">
        <v>-5.8</v>
      </c>
      <c r="L20" s="966">
        <v>67.1</v>
      </c>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1"/>
      <c r="AL20" s="521"/>
      <c r="AM20" s="521"/>
      <c r="AN20" s="521"/>
      <c r="AO20" s="521"/>
      <c r="AP20" s="521"/>
      <c r="AQ20" s="521"/>
      <c r="AR20" s="521"/>
      <c r="AS20" s="521"/>
      <c r="AT20" s="521"/>
      <c r="AU20" s="521"/>
      <c r="AV20" s="521"/>
      <c r="AW20" s="521"/>
    </row>
    <row r="21" spans="1:49" ht="15" customHeight="1">
      <c r="A21" s="960" t="s">
        <v>646</v>
      </c>
      <c r="B21" s="961">
        <v>1727</v>
      </c>
      <c r="C21" s="961">
        <v>1240</v>
      </c>
      <c r="D21" s="962" t="s">
        <v>647</v>
      </c>
      <c r="E21" s="963">
        <v>39.3</v>
      </c>
      <c r="F21" s="964">
        <v>76.8</v>
      </c>
      <c r="G21" s="961">
        <v>39</v>
      </c>
      <c r="H21" s="964">
        <v>67.8</v>
      </c>
      <c r="I21" s="965">
        <v>49.2</v>
      </c>
      <c r="J21" s="961">
        <v>2347</v>
      </c>
      <c r="K21" s="963">
        <v>14.2</v>
      </c>
      <c r="L21" s="966">
        <v>86.9</v>
      </c>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row>
    <row r="22" spans="1:49" ht="15" customHeight="1">
      <c r="A22" s="960" t="s">
        <v>702</v>
      </c>
      <c r="B22" s="961">
        <v>1389</v>
      </c>
      <c r="C22" s="961">
        <v>1537</v>
      </c>
      <c r="D22" s="962">
        <v>1090</v>
      </c>
      <c r="E22" s="963">
        <v>-9.6</v>
      </c>
      <c r="F22" s="964">
        <v>88.2</v>
      </c>
      <c r="G22" s="961">
        <v>14</v>
      </c>
      <c r="H22" s="964">
        <v>90.2</v>
      </c>
      <c r="I22" s="965">
        <v>77.3</v>
      </c>
      <c r="J22" s="961">
        <v>1135</v>
      </c>
      <c r="K22" s="963">
        <v>-8.3</v>
      </c>
      <c r="L22" s="966">
        <v>75.9</v>
      </c>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c r="AU22" s="521"/>
      <c r="AV22" s="521"/>
      <c r="AW22" s="521"/>
    </row>
    <row r="23" spans="1:49" ht="15" customHeight="1">
      <c r="A23" s="960" t="s">
        <v>703</v>
      </c>
      <c r="B23" s="961">
        <v>1882</v>
      </c>
      <c r="C23" s="961">
        <v>1783</v>
      </c>
      <c r="D23" s="962">
        <v>2211</v>
      </c>
      <c r="E23" s="963">
        <v>5.6</v>
      </c>
      <c r="F23" s="964">
        <v>85</v>
      </c>
      <c r="G23" s="961">
        <v>10</v>
      </c>
      <c r="H23" s="964">
        <v>86.2</v>
      </c>
      <c r="I23" s="965">
        <v>92.3</v>
      </c>
      <c r="J23" s="961">
        <v>1184</v>
      </c>
      <c r="K23" s="963">
        <v>5.8</v>
      </c>
      <c r="L23" s="966">
        <v>76.6</v>
      </c>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1"/>
      <c r="AM23" s="521"/>
      <c r="AN23" s="521"/>
      <c r="AO23" s="521"/>
      <c r="AP23" s="521"/>
      <c r="AQ23" s="521"/>
      <c r="AR23" s="521"/>
      <c r="AS23" s="521"/>
      <c r="AT23" s="521"/>
      <c r="AU23" s="521"/>
      <c r="AV23" s="521"/>
      <c r="AW23" s="521"/>
    </row>
    <row r="24" spans="1:49" ht="15" customHeight="1">
      <c r="A24" s="960" t="s">
        <v>704</v>
      </c>
      <c r="B24" s="961">
        <v>1676</v>
      </c>
      <c r="C24" s="961">
        <v>1645</v>
      </c>
      <c r="D24" s="962">
        <v>1882</v>
      </c>
      <c r="E24" s="963">
        <v>1.9</v>
      </c>
      <c r="F24" s="964">
        <v>88</v>
      </c>
      <c r="G24" s="961">
        <v>36</v>
      </c>
      <c r="H24" s="964">
        <v>89.9</v>
      </c>
      <c r="I24" s="965">
        <v>94.4</v>
      </c>
      <c r="J24" s="961">
        <v>1622</v>
      </c>
      <c r="K24" s="963">
        <v>-2.9</v>
      </c>
      <c r="L24" s="966">
        <v>87.1</v>
      </c>
      <c r="M24" s="521"/>
      <c r="N24" s="521"/>
      <c r="O24" s="521"/>
      <c r="P24" s="521"/>
      <c r="Q24" s="521"/>
      <c r="R24" s="521"/>
      <c r="S24" s="521"/>
      <c r="T24" s="521"/>
      <c r="U24" s="521"/>
      <c r="V24" s="521"/>
      <c r="W24" s="521"/>
      <c r="X24" s="521"/>
      <c r="Y24" s="521"/>
      <c r="Z24" s="521"/>
      <c r="AA24" s="521"/>
      <c r="AB24" s="521"/>
      <c r="AC24" s="521"/>
      <c r="AD24" s="521"/>
      <c r="AE24" s="521"/>
      <c r="AF24" s="521"/>
      <c r="AG24" s="521"/>
      <c r="AH24" s="521"/>
      <c r="AI24" s="521"/>
      <c r="AJ24" s="521"/>
      <c r="AK24" s="521"/>
      <c r="AL24" s="521"/>
      <c r="AM24" s="521"/>
      <c r="AN24" s="521"/>
      <c r="AO24" s="521"/>
      <c r="AP24" s="521"/>
      <c r="AQ24" s="521"/>
      <c r="AR24" s="521"/>
      <c r="AS24" s="521"/>
      <c r="AT24" s="521"/>
      <c r="AU24" s="521"/>
      <c r="AV24" s="521"/>
      <c r="AW24" s="521"/>
    </row>
    <row r="25" spans="1:49" ht="15" customHeight="1">
      <c r="A25" s="960" t="s">
        <v>705</v>
      </c>
      <c r="B25" s="961">
        <v>2163</v>
      </c>
      <c r="C25" s="961">
        <v>2328</v>
      </c>
      <c r="D25" s="962">
        <v>2603</v>
      </c>
      <c r="E25" s="963">
        <v>-7.1</v>
      </c>
      <c r="F25" s="964">
        <v>86.8</v>
      </c>
      <c r="G25" s="961">
        <v>21</v>
      </c>
      <c r="H25" s="964">
        <v>91.3</v>
      </c>
      <c r="I25" s="965">
        <v>94.1</v>
      </c>
      <c r="J25" s="961">
        <v>1875</v>
      </c>
      <c r="K25" s="963">
        <v>-8.8</v>
      </c>
      <c r="L25" s="966">
        <v>85.4</v>
      </c>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521"/>
      <c r="AN25" s="521"/>
      <c r="AO25" s="521"/>
      <c r="AP25" s="521"/>
      <c r="AQ25" s="521"/>
      <c r="AR25" s="521"/>
      <c r="AS25" s="521"/>
      <c r="AT25" s="521"/>
      <c r="AU25" s="521"/>
      <c r="AV25" s="521"/>
      <c r="AW25" s="521"/>
    </row>
    <row r="26" spans="1:49" ht="15" customHeight="1">
      <c r="A26" s="960" t="s">
        <v>706</v>
      </c>
      <c r="B26" s="961">
        <v>724</v>
      </c>
      <c r="C26" s="961">
        <v>730</v>
      </c>
      <c r="D26" s="962" t="s">
        <v>648</v>
      </c>
      <c r="E26" s="963">
        <v>-0.8</v>
      </c>
      <c r="F26" s="964">
        <v>71.6</v>
      </c>
      <c r="G26" s="961">
        <v>39</v>
      </c>
      <c r="H26" s="964">
        <v>72.4</v>
      </c>
      <c r="I26" s="965">
        <v>71.8</v>
      </c>
      <c r="J26" s="961">
        <v>805</v>
      </c>
      <c r="K26" s="963">
        <v>3.2</v>
      </c>
      <c r="L26" s="966">
        <v>78.4</v>
      </c>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c r="AK26" s="521"/>
      <c r="AL26" s="521"/>
      <c r="AM26" s="521"/>
      <c r="AN26" s="521"/>
      <c r="AO26" s="521"/>
      <c r="AP26" s="521"/>
      <c r="AQ26" s="521"/>
      <c r="AR26" s="521"/>
      <c r="AS26" s="521"/>
      <c r="AT26" s="521"/>
      <c r="AU26" s="521"/>
      <c r="AV26" s="521"/>
      <c r="AW26" s="521"/>
    </row>
    <row r="27" spans="1:49" ht="15" customHeight="1">
      <c r="A27" s="960" t="s">
        <v>649</v>
      </c>
      <c r="B27" s="961">
        <v>1934</v>
      </c>
      <c r="C27" s="961">
        <v>2041</v>
      </c>
      <c r="D27" s="962">
        <v>1999</v>
      </c>
      <c r="E27" s="963">
        <v>-5.2</v>
      </c>
      <c r="F27" s="964">
        <v>95.1</v>
      </c>
      <c r="G27" s="961">
        <v>28</v>
      </c>
      <c r="H27" s="964">
        <v>96.2</v>
      </c>
      <c r="I27" s="965">
        <v>95.6</v>
      </c>
      <c r="J27" s="961">
        <v>1499</v>
      </c>
      <c r="K27" s="963">
        <v>-4.3</v>
      </c>
      <c r="L27" s="966">
        <v>94.7</v>
      </c>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521"/>
      <c r="AM27" s="521"/>
      <c r="AN27" s="521"/>
      <c r="AO27" s="521"/>
      <c r="AP27" s="521"/>
      <c r="AQ27" s="521"/>
      <c r="AR27" s="521"/>
      <c r="AS27" s="521"/>
      <c r="AT27" s="521"/>
      <c r="AU27" s="521"/>
      <c r="AV27" s="521"/>
      <c r="AW27" s="521"/>
    </row>
    <row r="28" spans="1:49" ht="15" customHeight="1">
      <c r="A28" s="960" t="s">
        <v>650</v>
      </c>
      <c r="B28" s="961">
        <v>616</v>
      </c>
      <c r="C28" s="961">
        <v>621</v>
      </c>
      <c r="D28" s="962" t="s">
        <v>651</v>
      </c>
      <c r="E28" s="963">
        <v>-0.8</v>
      </c>
      <c r="F28" s="964">
        <v>51.3</v>
      </c>
      <c r="G28" s="961">
        <v>21</v>
      </c>
      <c r="H28" s="964">
        <v>51.9</v>
      </c>
      <c r="I28" s="965">
        <v>58.6</v>
      </c>
      <c r="J28" s="961">
        <v>586</v>
      </c>
      <c r="K28" s="963">
        <v>3.4</v>
      </c>
      <c r="L28" s="966">
        <v>48</v>
      </c>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1"/>
      <c r="AL28" s="521"/>
      <c r="AM28" s="521"/>
      <c r="AN28" s="521"/>
      <c r="AO28" s="521"/>
      <c r="AP28" s="521"/>
      <c r="AQ28" s="521"/>
      <c r="AR28" s="521"/>
      <c r="AS28" s="521"/>
      <c r="AT28" s="521"/>
      <c r="AU28" s="521"/>
      <c r="AV28" s="521"/>
      <c r="AW28" s="521"/>
    </row>
    <row r="29" spans="1:49" ht="15" customHeight="1">
      <c r="A29" s="960" t="s">
        <v>362</v>
      </c>
      <c r="B29" s="961">
        <v>986</v>
      </c>
      <c r="C29" s="961">
        <v>982</v>
      </c>
      <c r="D29" s="962">
        <v>1293</v>
      </c>
      <c r="E29" s="963">
        <v>0.4</v>
      </c>
      <c r="F29" s="964">
        <v>76.7</v>
      </c>
      <c r="G29" s="961">
        <v>18</v>
      </c>
      <c r="H29" s="964">
        <v>77.5</v>
      </c>
      <c r="I29" s="965">
        <v>91.1</v>
      </c>
      <c r="J29" s="961">
        <v>795</v>
      </c>
      <c r="K29" s="963">
        <v>-7.1</v>
      </c>
      <c r="L29" s="966">
        <v>69.4</v>
      </c>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1"/>
      <c r="AQ29" s="521"/>
      <c r="AR29" s="521"/>
      <c r="AS29" s="521"/>
      <c r="AT29" s="521"/>
      <c r="AU29" s="521"/>
      <c r="AV29" s="521"/>
      <c r="AW29" s="521"/>
    </row>
    <row r="30" spans="1:49" ht="24" customHeight="1">
      <c r="A30" s="969" t="s">
        <v>707</v>
      </c>
      <c r="B30" s="961">
        <v>83</v>
      </c>
      <c r="C30" s="961">
        <v>100</v>
      </c>
      <c r="D30" s="962" t="s">
        <v>652</v>
      </c>
      <c r="E30" s="963">
        <v>-17</v>
      </c>
      <c r="F30" s="964">
        <v>6</v>
      </c>
      <c r="G30" s="961">
        <v>31</v>
      </c>
      <c r="H30" s="964">
        <v>8</v>
      </c>
      <c r="I30" s="965">
        <v>5.6</v>
      </c>
      <c r="J30" s="961">
        <v>86</v>
      </c>
      <c r="K30" s="963">
        <v>-20.4</v>
      </c>
      <c r="L30" s="966">
        <v>6.5</v>
      </c>
      <c r="M30" s="521"/>
      <c r="N30" s="521"/>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521"/>
      <c r="AL30" s="521"/>
      <c r="AM30" s="521"/>
      <c r="AN30" s="521"/>
      <c r="AO30" s="521"/>
      <c r="AP30" s="521"/>
      <c r="AQ30" s="521"/>
      <c r="AR30" s="521"/>
      <c r="AS30" s="521"/>
      <c r="AT30" s="521"/>
      <c r="AU30" s="521"/>
      <c r="AV30" s="521"/>
      <c r="AW30" s="521"/>
    </row>
    <row r="31" spans="1:49" ht="15" customHeight="1">
      <c r="A31" s="960" t="s">
        <v>708</v>
      </c>
      <c r="B31" s="961">
        <v>214</v>
      </c>
      <c r="C31" s="961">
        <v>214</v>
      </c>
      <c r="D31" s="962" t="s">
        <v>653</v>
      </c>
      <c r="E31" s="963">
        <v>0</v>
      </c>
      <c r="F31" s="964">
        <v>20.3</v>
      </c>
      <c r="G31" s="961">
        <v>46</v>
      </c>
      <c r="H31" s="964">
        <v>20.4</v>
      </c>
      <c r="I31" s="965">
        <v>26.8</v>
      </c>
      <c r="J31" s="961">
        <v>282</v>
      </c>
      <c r="K31" s="963">
        <v>-5.4</v>
      </c>
      <c r="L31" s="966">
        <v>26.7</v>
      </c>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1"/>
      <c r="AN31" s="521"/>
      <c r="AO31" s="521"/>
      <c r="AP31" s="521"/>
      <c r="AQ31" s="521"/>
      <c r="AR31" s="521"/>
      <c r="AS31" s="521"/>
      <c r="AT31" s="521"/>
      <c r="AU31" s="521"/>
      <c r="AV31" s="521"/>
      <c r="AW31" s="521"/>
    </row>
    <row r="32" spans="1:49" ht="15" customHeight="1">
      <c r="A32" s="960" t="s">
        <v>709</v>
      </c>
      <c r="B32" s="961">
        <v>773</v>
      </c>
      <c r="C32" s="961">
        <v>1239</v>
      </c>
      <c r="D32" s="962">
        <v>1007</v>
      </c>
      <c r="E32" s="963">
        <v>-37.6</v>
      </c>
      <c r="F32" s="964">
        <v>43.4</v>
      </c>
      <c r="G32" s="961">
        <v>20</v>
      </c>
      <c r="H32" s="964">
        <v>64.2</v>
      </c>
      <c r="I32" s="965">
        <v>52.6</v>
      </c>
      <c r="J32" s="961">
        <v>532</v>
      </c>
      <c r="K32" s="963">
        <v>-35.3</v>
      </c>
      <c r="L32" s="966">
        <v>39</v>
      </c>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521"/>
      <c r="AM32" s="521"/>
      <c r="AN32" s="521"/>
      <c r="AO32" s="521"/>
      <c r="AP32" s="521"/>
      <c r="AQ32" s="521"/>
      <c r="AR32" s="521"/>
      <c r="AS32" s="521"/>
      <c r="AT32" s="521"/>
      <c r="AU32" s="521"/>
      <c r="AV32" s="521"/>
      <c r="AW32" s="521"/>
    </row>
    <row r="33" spans="1:49" ht="15" customHeight="1">
      <c r="A33" s="960" t="s">
        <v>710</v>
      </c>
      <c r="B33" s="961">
        <v>236</v>
      </c>
      <c r="C33" s="961">
        <v>263</v>
      </c>
      <c r="D33" s="962" t="s">
        <v>654</v>
      </c>
      <c r="E33" s="963">
        <v>-10.3</v>
      </c>
      <c r="F33" s="964">
        <v>17.1</v>
      </c>
      <c r="G33" s="961">
        <v>27</v>
      </c>
      <c r="H33" s="964">
        <v>18.5</v>
      </c>
      <c r="I33" s="965">
        <v>41</v>
      </c>
      <c r="J33" s="961">
        <v>236</v>
      </c>
      <c r="K33" s="963">
        <v>-6.3</v>
      </c>
      <c r="L33" s="970">
        <v>17.2</v>
      </c>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1"/>
      <c r="AM33" s="521"/>
      <c r="AN33" s="521"/>
      <c r="AO33" s="521"/>
      <c r="AP33" s="521"/>
      <c r="AQ33" s="521"/>
      <c r="AR33" s="521"/>
      <c r="AS33" s="521"/>
      <c r="AT33" s="521"/>
      <c r="AU33" s="521"/>
      <c r="AV33" s="521"/>
      <c r="AW33" s="521"/>
    </row>
    <row r="34" spans="1:49" ht="24" customHeight="1">
      <c r="A34" s="969" t="s">
        <v>363</v>
      </c>
      <c r="B34" s="961">
        <v>1370</v>
      </c>
      <c r="C34" s="961">
        <v>1179</v>
      </c>
      <c r="D34" s="962">
        <v>1098</v>
      </c>
      <c r="E34" s="963">
        <v>16.2</v>
      </c>
      <c r="F34" s="964">
        <v>63.4</v>
      </c>
      <c r="G34" s="961">
        <v>27</v>
      </c>
      <c r="H34" s="964">
        <v>58.1</v>
      </c>
      <c r="I34" s="965">
        <v>56.5</v>
      </c>
      <c r="J34" s="961">
        <v>1228</v>
      </c>
      <c r="K34" s="963">
        <v>16.5</v>
      </c>
      <c r="L34" s="966">
        <v>62.9</v>
      </c>
      <c r="M34" s="521"/>
      <c r="N34" s="525"/>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c r="AP34" s="521"/>
      <c r="AQ34" s="521"/>
      <c r="AR34" s="521"/>
      <c r="AS34" s="521"/>
      <c r="AT34" s="521"/>
      <c r="AU34" s="521"/>
      <c r="AV34" s="521"/>
      <c r="AW34" s="521"/>
    </row>
    <row r="35" spans="1:49" ht="15" customHeight="1">
      <c r="A35" s="960" t="s">
        <v>655</v>
      </c>
      <c r="B35" s="961">
        <v>2103</v>
      </c>
      <c r="C35" s="961">
        <v>1987</v>
      </c>
      <c r="D35" s="962">
        <v>1980</v>
      </c>
      <c r="E35" s="963">
        <v>5.8</v>
      </c>
      <c r="F35" s="964">
        <v>94.7</v>
      </c>
      <c r="G35" s="961">
        <v>14</v>
      </c>
      <c r="H35" s="964">
        <v>93.9</v>
      </c>
      <c r="I35" s="965">
        <v>93</v>
      </c>
      <c r="J35" s="961">
        <v>1446</v>
      </c>
      <c r="K35" s="963">
        <v>3.5</v>
      </c>
      <c r="L35" s="966">
        <v>86.2</v>
      </c>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521"/>
      <c r="AP35" s="521"/>
      <c r="AQ35" s="521"/>
      <c r="AR35" s="521"/>
      <c r="AS35" s="521"/>
      <c r="AT35" s="521"/>
      <c r="AU35" s="521"/>
      <c r="AV35" s="521"/>
      <c r="AW35" s="521"/>
    </row>
    <row r="36" spans="1:49" ht="15" customHeight="1">
      <c r="A36" s="968" t="s">
        <v>711</v>
      </c>
      <c r="B36" s="961">
        <v>732</v>
      </c>
      <c r="C36" s="961">
        <v>628</v>
      </c>
      <c r="D36" s="962" t="s">
        <v>656</v>
      </c>
      <c r="E36" s="963">
        <f aca="true" t="shared" si="0" ref="E36:E48">B36/C36*100-100</f>
        <v>16.560509554140125</v>
      </c>
      <c r="F36" s="964">
        <v>51.3</v>
      </c>
      <c r="G36" s="961">
        <v>9</v>
      </c>
      <c r="H36" s="964">
        <v>48.7</v>
      </c>
      <c r="I36" s="965">
        <v>49</v>
      </c>
      <c r="J36" s="961">
        <v>389</v>
      </c>
      <c r="K36" s="963">
        <v>15.8</v>
      </c>
      <c r="L36" s="966">
        <v>31.2</v>
      </c>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521"/>
      <c r="AO36" s="521"/>
      <c r="AP36" s="521"/>
      <c r="AQ36" s="521"/>
      <c r="AR36" s="521"/>
      <c r="AS36" s="521"/>
      <c r="AT36" s="521"/>
      <c r="AU36" s="521"/>
      <c r="AV36" s="521"/>
      <c r="AW36" s="521"/>
    </row>
    <row r="37" spans="1:49" ht="15" customHeight="1">
      <c r="A37" s="968" t="s">
        <v>364</v>
      </c>
      <c r="B37" s="961">
        <v>142</v>
      </c>
      <c r="C37" s="961">
        <v>101</v>
      </c>
      <c r="D37" s="962" t="s">
        <v>657</v>
      </c>
      <c r="E37" s="963">
        <f t="shared" si="0"/>
        <v>40.594059405940584</v>
      </c>
      <c r="F37" s="964">
        <v>12</v>
      </c>
      <c r="G37" s="961">
        <v>1</v>
      </c>
      <c r="H37" s="964">
        <v>9.1</v>
      </c>
      <c r="I37" s="965">
        <v>8.9</v>
      </c>
      <c r="J37" s="961">
        <v>66</v>
      </c>
      <c r="K37" s="963">
        <v>10</v>
      </c>
      <c r="L37" s="966">
        <v>6.1</v>
      </c>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521"/>
      <c r="AK37" s="521"/>
      <c r="AL37" s="521"/>
      <c r="AM37" s="521"/>
      <c r="AN37" s="521"/>
      <c r="AO37" s="521"/>
      <c r="AP37" s="521"/>
      <c r="AQ37" s="521"/>
      <c r="AR37" s="521"/>
      <c r="AS37" s="521"/>
      <c r="AT37" s="521"/>
      <c r="AU37" s="521"/>
      <c r="AV37" s="521"/>
      <c r="AW37" s="521"/>
    </row>
    <row r="38" spans="1:49" ht="15" customHeight="1">
      <c r="A38" s="968" t="s">
        <v>365</v>
      </c>
      <c r="B38" s="961">
        <v>469</v>
      </c>
      <c r="C38" s="961">
        <v>370</v>
      </c>
      <c r="D38" s="962" t="s">
        <v>658</v>
      </c>
      <c r="E38" s="963">
        <f t="shared" si="0"/>
        <v>26.756756756756744</v>
      </c>
      <c r="F38" s="964">
        <v>40.6</v>
      </c>
      <c r="G38" s="961">
        <v>2</v>
      </c>
      <c r="H38" s="964">
        <v>32.8</v>
      </c>
      <c r="I38" s="965">
        <v>36.1</v>
      </c>
      <c r="J38" s="961">
        <v>283</v>
      </c>
      <c r="K38" s="963">
        <v>13.7</v>
      </c>
      <c r="L38" s="966">
        <v>25.9</v>
      </c>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521"/>
      <c r="AN38" s="521"/>
      <c r="AO38" s="521"/>
      <c r="AP38" s="521"/>
      <c r="AQ38" s="521"/>
      <c r="AR38" s="521"/>
      <c r="AS38" s="521"/>
      <c r="AT38" s="521"/>
      <c r="AU38" s="521"/>
      <c r="AV38" s="521"/>
      <c r="AW38" s="521"/>
    </row>
    <row r="39" spans="1:49" ht="15" customHeight="1">
      <c r="A39" s="968" t="s">
        <v>366</v>
      </c>
      <c r="B39" s="961">
        <v>430</v>
      </c>
      <c r="C39" s="961">
        <v>568</v>
      </c>
      <c r="D39" s="962" t="s">
        <v>659</v>
      </c>
      <c r="E39" s="963">
        <f t="shared" si="0"/>
        <v>-24.295774647887328</v>
      </c>
      <c r="F39" s="964">
        <v>37.8</v>
      </c>
      <c r="G39" s="961">
        <v>14</v>
      </c>
      <c r="H39" s="964">
        <v>48.8</v>
      </c>
      <c r="I39" s="965">
        <v>49.7</v>
      </c>
      <c r="J39" s="961">
        <v>366</v>
      </c>
      <c r="K39" s="963">
        <v>-15.9</v>
      </c>
      <c r="L39" s="966">
        <v>33.7</v>
      </c>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1"/>
      <c r="AK39" s="521"/>
      <c r="AL39" s="521"/>
      <c r="AM39" s="521"/>
      <c r="AN39" s="521"/>
      <c r="AO39" s="521"/>
      <c r="AP39" s="521"/>
      <c r="AQ39" s="521"/>
      <c r="AR39" s="521"/>
      <c r="AS39" s="521"/>
      <c r="AT39" s="521"/>
      <c r="AU39" s="521"/>
      <c r="AV39" s="521"/>
      <c r="AW39" s="521"/>
    </row>
    <row r="40" spans="1:49" ht="15" customHeight="1">
      <c r="A40" s="968" t="s">
        <v>367</v>
      </c>
      <c r="B40" s="961">
        <v>249</v>
      </c>
      <c r="C40" s="961">
        <v>252</v>
      </c>
      <c r="D40" s="962" t="s">
        <v>660</v>
      </c>
      <c r="E40" s="963">
        <f t="shared" si="0"/>
        <v>-1.1904761904761898</v>
      </c>
      <c r="F40" s="964">
        <v>23</v>
      </c>
      <c r="G40" s="961">
        <v>23</v>
      </c>
      <c r="H40" s="964">
        <v>22.6</v>
      </c>
      <c r="I40" s="965">
        <v>15.5</v>
      </c>
      <c r="J40" s="961">
        <v>245</v>
      </c>
      <c r="K40" s="963">
        <v>6.1</v>
      </c>
      <c r="L40" s="966">
        <v>23</v>
      </c>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c r="AJ40" s="521"/>
      <c r="AK40" s="521"/>
      <c r="AL40" s="521"/>
      <c r="AM40" s="521"/>
      <c r="AN40" s="521"/>
      <c r="AO40" s="521"/>
      <c r="AP40" s="521"/>
      <c r="AQ40" s="521"/>
      <c r="AR40" s="521"/>
      <c r="AS40" s="521"/>
      <c r="AT40" s="521"/>
      <c r="AU40" s="521"/>
      <c r="AV40" s="521"/>
      <c r="AW40" s="521"/>
    </row>
    <row r="41" spans="1:49" ht="15" customHeight="1">
      <c r="A41" s="968" t="s">
        <v>712</v>
      </c>
      <c r="B41" s="961">
        <v>46</v>
      </c>
      <c r="C41" s="961">
        <v>34</v>
      </c>
      <c r="D41" s="962" t="s">
        <v>661</v>
      </c>
      <c r="E41" s="963">
        <f t="shared" si="0"/>
        <v>35.29411764705884</v>
      </c>
      <c r="F41" s="964">
        <v>4.3</v>
      </c>
      <c r="G41" s="961">
        <v>17</v>
      </c>
      <c r="H41" s="964">
        <v>3.1</v>
      </c>
      <c r="I41" s="965">
        <v>1.7</v>
      </c>
      <c r="J41" s="961">
        <v>43</v>
      </c>
      <c r="K41" s="963">
        <v>13.2</v>
      </c>
      <c r="L41" s="966">
        <v>4.1</v>
      </c>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1"/>
      <c r="AW41" s="521"/>
    </row>
    <row r="42" spans="1:49" ht="15" customHeight="1">
      <c r="A42" s="968" t="s">
        <v>713</v>
      </c>
      <c r="B42" s="961">
        <v>1492</v>
      </c>
      <c r="C42" s="961">
        <v>1390</v>
      </c>
      <c r="D42" s="962">
        <v>1445</v>
      </c>
      <c r="E42" s="963">
        <f t="shared" si="0"/>
        <v>7.338129496402871</v>
      </c>
      <c r="F42" s="964">
        <v>79.4</v>
      </c>
      <c r="G42" s="961">
        <v>21</v>
      </c>
      <c r="H42" s="964">
        <v>78.4</v>
      </c>
      <c r="I42" s="965">
        <v>78.4</v>
      </c>
      <c r="J42" s="961">
        <v>1062</v>
      </c>
      <c r="K42" s="963">
        <v>5.7</v>
      </c>
      <c r="L42" s="966">
        <v>70.7</v>
      </c>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1"/>
      <c r="AN42" s="521"/>
      <c r="AO42" s="521"/>
      <c r="AP42" s="521"/>
      <c r="AQ42" s="521"/>
      <c r="AR42" s="521"/>
      <c r="AS42" s="521"/>
      <c r="AT42" s="521"/>
      <c r="AU42" s="521"/>
      <c r="AV42" s="521"/>
      <c r="AW42" s="521"/>
    </row>
    <row r="43" spans="1:49" ht="15" customHeight="1">
      <c r="A43" s="968" t="s">
        <v>714</v>
      </c>
      <c r="B43" s="961">
        <v>577</v>
      </c>
      <c r="C43" s="961">
        <v>564</v>
      </c>
      <c r="D43" s="962" t="s">
        <v>662</v>
      </c>
      <c r="E43" s="963">
        <f t="shared" si="0"/>
        <v>2.304964539007088</v>
      </c>
      <c r="F43" s="964">
        <v>39</v>
      </c>
      <c r="G43" s="961">
        <v>4</v>
      </c>
      <c r="H43" s="964">
        <v>38.5</v>
      </c>
      <c r="I43" s="965">
        <v>36.2</v>
      </c>
      <c r="J43" s="961">
        <v>329</v>
      </c>
      <c r="K43" s="963">
        <v>-4.4</v>
      </c>
      <c r="L43" s="966">
        <v>25.8</v>
      </c>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row>
    <row r="44" spans="1:49" ht="15" customHeight="1">
      <c r="A44" s="968" t="s">
        <v>715</v>
      </c>
      <c r="B44" s="961">
        <v>20</v>
      </c>
      <c r="C44" s="961">
        <v>26</v>
      </c>
      <c r="D44" s="962" t="s">
        <v>663</v>
      </c>
      <c r="E44" s="963">
        <f t="shared" si="0"/>
        <v>-23.076923076923066</v>
      </c>
      <c r="F44" s="964">
        <v>1.9</v>
      </c>
      <c r="G44" s="961">
        <v>37</v>
      </c>
      <c r="H44" s="964">
        <v>2.6</v>
      </c>
      <c r="I44" s="965">
        <v>1.8</v>
      </c>
      <c r="J44" s="961">
        <v>29</v>
      </c>
      <c r="K44" s="963">
        <v>11.5</v>
      </c>
      <c r="L44" s="966">
        <v>2.8</v>
      </c>
      <c r="M44" s="521"/>
      <c r="N44" s="521"/>
      <c r="O44" s="521"/>
      <c r="P44" s="521"/>
      <c r="Q44" s="521"/>
      <c r="R44" s="521"/>
      <c r="S44" s="521"/>
      <c r="T44" s="521"/>
      <c r="U44" s="521"/>
      <c r="V44" s="521"/>
      <c r="W44" s="521"/>
      <c r="X44" s="521"/>
      <c r="Y44" s="521"/>
      <c r="Z44" s="521"/>
      <c r="AA44" s="521"/>
      <c r="AB44" s="521"/>
      <c r="AC44" s="521"/>
      <c r="AD44" s="521"/>
      <c r="AE44" s="521"/>
      <c r="AF44" s="521"/>
      <c r="AG44" s="521"/>
      <c r="AH44" s="521"/>
      <c r="AI44" s="521"/>
      <c r="AJ44" s="521"/>
      <c r="AK44" s="521"/>
      <c r="AL44" s="521"/>
      <c r="AM44" s="521"/>
      <c r="AN44" s="521"/>
      <c r="AO44" s="521"/>
      <c r="AP44" s="521"/>
      <c r="AQ44" s="521"/>
      <c r="AR44" s="521"/>
      <c r="AS44" s="521"/>
      <c r="AT44" s="521"/>
      <c r="AU44" s="521"/>
      <c r="AV44" s="521"/>
      <c r="AW44" s="521"/>
    </row>
    <row r="45" spans="1:49" ht="15" customHeight="1">
      <c r="A45" s="968" t="s">
        <v>368</v>
      </c>
      <c r="B45" s="961">
        <v>9</v>
      </c>
      <c r="C45" s="961">
        <v>4</v>
      </c>
      <c r="D45" s="962" t="s">
        <v>664</v>
      </c>
      <c r="E45" s="963">
        <f t="shared" si="0"/>
        <v>125</v>
      </c>
      <c r="F45" s="964">
        <v>0.8</v>
      </c>
      <c r="G45" s="961">
        <v>34</v>
      </c>
      <c r="H45" s="964">
        <v>0.4</v>
      </c>
      <c r="I45" s="965">
        <v>0.3</v>
      </c>
      <c r="J45" s="961">
        <v>15</v>
      </c>
      <c r="K45" s="963">
        <v>15.4</v>
      </c>
      <c r="L45" s="966">
        <v>1.5</v>
      </c>
      <c r="M45" s="521"/>
      <c r="N45" s="521"/>
      <c r="O45" s="521"/>
      <c r="P45" s="521"/>
      <c r="Q45" s="521"/>
      <c r="R45" s="521"/>
      <c r="S45" s="521"/>
      <c r="T45" s="521"/>
      <c r="U45" s="521"/>
      <c r="V45" s="521"/>
      <c r="W45" s="521"/>
      <c r="X45" s="521"/>
      <c r="Y45" s="521"/>
      <c r="Z45" s="521"/>
      <c r="AA45" s="521"/>
      <c r="AB45" s="521"/>
      <c r="AC45" s="521"/>
      <c r="AD45" s="521"/>
      <c r="AE45" s="521"/>
      <c r="AF45" s="521"/>
      <c r="AG45" s="521"/>
      <c r="AH45" s="521"/>
      <c r="AI45" s="521"/>
      <c r="AJ45" s="521"/>
      <c r="AK45" s="521"/>
      <c r="AL45" s="521"/>
      <c r="AM45" s="521"/>
      <c r="AN45" s="521"/>
      <c r="AO45" s="521"/>
      <c r="AP45" s="521"/>
      <c r="AQ45" s="521"/>
      <c r="AR45" s="521"/>
      <c r="AS45" s="521"/>
      <c r="AT45" s="521"/>
      <c r="AU45" s="521"/>
      <c r="AV45" s="521"/>
      <c r="AW45" s="521"/>
    </row>
    <row r="46" spans="1:49" ht="15" customHeight="1">
      <c r="A46" s="968" t="s">
        <v>716</v>
      </c>
      <c r="B46" s="961">
        <v>5</v>
      </c>
      <c r="C46" s="961">
        <v>3</v>
      </c>
      <c r="D46" s="962" t="s">
        <v>665</v>
      </c>
      <c r="E46" s="963">
        <f t="shared" si="0"/>
        <v>66.66666666666669</v>
      </c>
      <c r="F46" s="964">
        <v>0.5</v>
      </c>
      <c r="G46" s="961">
        <v>27</v>
      </c>
      <c r="H46" s="964">
        <v>0.3</v>
      </c>
      <c r="I46" s="965">
        <v>0.4</v>
      </c>
      <c r="J46" s="961">
        <v>10</v>
      </c>
      <c r="K46" s="963">
        <v>11.1</v>
      </c>
      <c r="L46" s="966">
        <v>1</v>
      </c>
      <c r="M46" s="521"/>
      <c r="N46" s="521"/>
      <c r="O46" s="521"/>
      <c r="P46" s="521"/>
      <c r="Q46" s="521"/>
      <c r="R46" s="521"/>
      <c r="S46" s="521"/>
      <c r="T46" s="521"/>
      <c r="U46" s="521"/>
      <c r="V46" s="521"/>
      <c r="W46" s="521"/>
      <c r="X46" s="521"/>
      <c r="Y46" s="521"/>
      <c r="Z46" s="521"/>
      <c r="AA46" s="521"/>
      <c r="AB46" s="521"/>
      <c r="AC46" s="521"/>
      <c r="AD46" s="521"/>
      <c r="AE46" s="521"/>
      <c r="AF46" s="521"/>
      <c r="AG46" s="521"/>
      <c r="AH46" s="521"/>
      <c r="AI46" s="521"/>
      <c r="AJ46" s="521"/>
      <c r="AK46" s="521"/>
      <c r="AL46" s="521"/>
      <c r="AM46" s="521"/>
      <c r="AN46" s="521"/>
      <c r="AO46" s="521"/>
      <c r="AP46" s="521"/>
      <c r="AQ46" s="521"/>
      <c r="AR46" s="521"/>
      <c r="AS46" s="521"/>
      <c r="AT46" s="521"/>
      <c r="AU46" s="521"/>
      <c r="AV46" s="521"/>
      <c r="AW46" s="521"/>
    </row>
    <row r="47" spans="1:49" ht="15" customHeight="1">
      <c r="A47" s="968" t="s">
        <v>717</v>
      </c>
      <c r="B47" s="961">
        <v>21</v>
      </c>
      <c r="C47" s="961">
        <v>21</v>
      </c>
      <c r="D47" s="962" t="s">
        <v>666</v>
      </c>
      <c r="E47" s="963">
        <f t="shared" si="0"/>
        <v>0</v>
      </c>
      <c r="F47" s="964">
        <v>2.1</v>
      </c>
      <c r="G47" s="961">
        <v>31</v>
      </c>
      <c r="H47" s="964">
        <v>2</v>
      </c>
      <c r="I47" s="965">
        <v>1.6</v>
      </c>
      <c r="J47" s="961">
        <v>37</v>
      </c>
      <c r="K47" s="963">
        <v>15.6</v>
      </c>
      <c r="L47" s="966">
        <v>3.4</v>
      </c>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1"/>
      <c r="AK47" s="521"/>
      <c r="AL47" s="521"/>
      <c r="AM47" s="521"/>
      <c r="AN47" s="521"/>
      <c r="AO47" s="521"/>
      <c r="AP47" s="521"/>
      <c r="AQ47" s="521"/>
      <c r="AR47" s="521"/>
      <c r="AS47" s="521"/>
      <c r="AT47" s="521"/>
      <c r="AU47" s="521"/>
      <c r="AV47" s="521"/>
      <c r="AW47" s="521"/>
    </row>
    <row r="48" spans="1:49" ht="15" customHeight="1">
      <c r="A48" s="968" t="s">
        <v>718</v>
      </c>
      <c r="B48" s="961">
        <v>13</v>
      </c>
      <c r="C48" s="961">
        <v>12</v>
      </c>
      <c r="D48" s="962" t="s">
        <v>667</v>
      </c>
      <c r="E48" s="963">
        <f t="shared" si="0"/>
        <v>8.333333333333329</v>
      </c>
      <c r="F48" s="964">
        <v>1.1</v>
      </c>
      <c r="G48" s="961">
        <v>37</v>
      </c>
      <c r="H48" s="964">
        <v>1.2</v>
      </c>
      <c r="I48" s="965">
        <v>0.8</v>
      </c>
      <c r="J48" s="961">
        <v>18</v>
      </c>
      <c r="K48" s="963">
        <v>12.5</v>
      </c>
      <c r="L48" s="966">
        <v>1.7</v>
      </c>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521"/>
      <c r="AL48" s="521"/>
      <c r="AM48" s="521"/>
      <c r="AN48" s="521"/>
      <c r="AO48" s="521"/>
      <c r="AP48" s="521"/>
      <c r="AQ48" s="521"/>
      <c r="AR48" s="521"/>
      <c r="AS48" s="521"/>
      <c r="AT48" s="521"/>
      <c r="AU48" s="521"/>
      <c r="AV48" s="521"/>
      <c r="AW48" s="521"/>
    </row>
    <row r="49" spans="1:49" ht="15" customHeight="1">
      <c r="A49" s="960" t="s">
        <v>668</v>
      </c>
      <c r="B49" s="961">
        <v>175</v>
      </c>
      <c r="C49" s="961">
        <v>244</v>
      </c>
      <c r="D49" s="962" t="s">
        <v>669</v>
      </c>
      <c r="E49" s="963">
        <v>-28.3</v>
      </c>
      <c r="F49" s="964">
        <v>14.7</v>
      </c>
      <c r="G49" s="961">
        <v>32</v>
      </c>
      <c r="H49" s="964">
        <v>20</v>
      </c>
      <c r="I49" s="965">
        <v>31.1</v>
      </c>
      <c r="J49" s="961">
        <v>202</v>
      </c>
      <c r="K49" s="963">
        <v>-14</v>
      </c>
      <c r="L49" s="966">
        <v>16.8</v>
      </c>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521"/>
      <c r="AL49" s="521"/>
      <c r="AM49" s="521"/>
      <c r="AN49" s="521"/>
      <c r="AO49" s="521"/>
      <c r="AP49" s="521"/>
      <c r="AQ49" s="521"/>
      <c r="AR49" s="521"/>
      <c r="AS49" s="521"/>
      <c r="AT49" s="521"/>
      <c r="AU49" s="521"/>
      <c r="AV49" s="521"/>
      <c r="AW49" s="521"/>
    </row>
    <row r="50" spans="1:49" ht="15" customHeight="1">
      <c r="A50" s="960" t="s">
        <v>719</v>
      </c>
      <c r="B50" s="961">
        <v>1860</v>
      </c>
      <c r="C50" s="961">
        <v>951</v>
      </c>
      <c r="D50" s="962" t="s">
        <v>78</v>
      </c>
      <c r="E50" s="971">
        <v>95.6</v>
      </c>
      <c r="F50" s="964">
        <v>83.3</v>
      </c>
      <c r="G50" s="961">
        <v>30</v>
      </c>
      <c r="H50" s="964">
        <v>60.1</v>
      </c>
      <c r="I50" s="962" t="s">
        <v>78</v>
      </c>
      <c r="J50" s="961">
        <v>1823</v>
      </c>
      <c r="K50" s="963">
        <v>71.8</v>
      </c>
      <c r="L50" s="966">
        <v>84.7</v>
      </c>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1"/>
    </row>
    <row r="51" spans="1:49" ht="15" customHeight="1">
      <c r="A51" s="972" t="s">
        <v>720</v>
      </c>
      <c r="B51" s="961">
        <v>368</v>
      </c>
      <c r="C51" s="961">
        <v>258</v>
      </c>
      <c r="D51" s="962" t="s">
        <v>670</v>
      </c>
      <c r="E51" s="963">
        <v>42.6</v>
      </c>
      <c r="F51" s="964">
        <v>36.2</v>
      </c>
      <c r="G51" s="961">
        <v>46</v>
      </c>
      <c r="H51" s="964">
        <v>25.4</v>
      </c>
      <c r="I51" s="965">
        <v>9.6</v>
      </c>
      <c r="J51" s="961">
        <v>521</v>
      </c>
      <c r="K51" s="963">
        <v>54.6</v>
      </c>
      <c r="L51" s="966">
        <v>51.1</v>
      </c>
      <c r="M51" s="521"/>
      <c r="N51" s="521"/>
      <c r="O51" s="521"/>
      <c r="P51" s="521"/>
      <c r="Q51" s="521"/>
      <c r="R51" s="521"/>
      <c r="S51" s="521"/>
      <c r="T51" s="521"/>
      <c r="U51" s="521"/>
      <c r="V51" s="521"/>
      <c r="W51" s="521"/>
      <c r="X51" s="521"/>
      <c r="Y51" s="521"/>
      <c r="Z51" s="521"/>
      <c r="AA51" s="521"/>
      <c r="AB51" s="521"/>
      <c r="AC51" s="521"/>
      <c r="AD51" s="521"/>
      <c r="AE51" s="521"/>
      <c r="AF51" s="521"/>
      <c r="AG51" s="521"/>
      <c r="AH51" s="521"/>
      <c r="AI51" s="521"/>
      <c r="AJ51" s="521"/>
      <c r="AK51" s="521"/>
      <c r="AL51" s="521"/>
      <c r="AM51" s="521"/>
      <c r="AN51" s="521"/>
      <c r="AO51" s="521"/>
      <c r="AP51" s="521"/>
      <c r="AQ51" s="521"/>
      <c r="AR51" s="521"/>
      <c r="AS51" s="521"/>
      <c r="AT51" s="521"/>
      <c r="AU51" s="521"/>
      <c r="AV51" s="521"/>
      <c r="AW51" s="521"/>
    </row>
    <row r="52" spans="1:49" ht="15" customHeight="1">
      <c r="A52" s="960" t="s">
        <v>369</v>
      </c>
      <c r="B52" s="961">
        <v>22</v>
      </c>
      <c r="C52" s="962" t="s">
        <v>78</v>
      </c>
      <c r="D52" s="962" t="s">
        <v>78</v>
      </c>
      <c r="E52" s="962" t="s">
        <v>78</v>
      </c>
      <c r="F52" s="964">
        <v>2.1</v>
      </c>
      <c r="G52" s="961">
        <v>37</v>
      </c>
      <c r="H52" s="962" t="s">
        <v>78</v>
      </c>
      <c r="I52" s="962" t="s">
        <v>78</v>
      </c>
      <c r="J52" s="961">
        <v>29</v>
      </c>
      <c r="K52" s="962" t="s">
        <v>78</v>
      </c>
      <c r="L52" s="966">
        <v>2.6</v>
      </c>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c r="AK52" s="521"/>
      <c r="AL52" s="521"/>
      <c r="AM52" s="521"/>
      <c r="AN52" s="521"/>
      <c r="AO52" s="521"/>
      <c r="AP52" s="521"/>
      <c r="AQ52" s="521"/>
      <c r="AR52" s="521"/>
      <c r="AS52" s="521"/>
      <c r="AT52" s="521"/>
      <c r="AU52" s="521"/>
      <c r="AV52" s="521"/>
      <c r="AW52" s="521"/>
    </row>
    <row r="53" spans="1:49" ht="15" customHeight="1">
      <c r="A53" s="960" t="s">
        <v>721</v>
      </c>
      <c r="B53" s="961">
        <v>71</v>
      </c>
      <c r="C53" s="962" t="s">
        <v>78</v>
      </c>
      <c r="D53" s="962" t="s">
        <v>78</v>
      </c>
      <c r="E53" s="962" t="s">
        <v>78</v>
      </c>
      <c r="F53" s="964">
        <v>6.3</v>
      </c>
      <c r="G53" s="961">
        <v>29</v>
      </c>
      <c r="H53" s="962" t="s">
        <v>78</v>
      </c>
      <c r="I53" s="962" t="s">
        <v>78</v>
      </c>
      <c r="J53" s="961">
        <v>86</v>
      </c>
      <c r="K53" s="962" t="s">
        <v>78</v>
      </c>
      <c r="L53" s="966">
        <v>7.7</v>
      </c>
      <c r="M53" s="521"/>
      <c r="N53" s="521"/>
      <c r="O53" s="521"/>
      <c r="P53" s="521"/>
      <c r="Q53" s="521"/>
      <c r="R53" s="521"/>
      <c r="S53" s="521"/>
      <c r="T53" s="521"/>
      <c r="U53" s="521"/>
      <c r="V53" s="521"/>
      <c r="W53" s="521"/>
      <c r="X53" s="521"/>
      <c r="Y53" s="521"/>
      <c r="Z53" s="521"/>
      <c r="AA53" s="521"/>
      <c r="AB53" s="521"/>
      <c r="AC53" s="521"/>
      <c r="AD53" s="521"/>
      <c r="AE53" s="521"/>
      <c r="AF53" s="521"/>
      <c r="AG53" s="521"/>
      <c r="AH53" s="521"/>
      <c r="AI53" s="521"/>
      <c r="AJ53" s="521"/>
      <c r="AK53" s="521"/>
      <c r="AL53" s="521"/>
      <c r="AM53" s="521"/>
      <c r="AN53" s="521"/>
      <c r="AO53" s="521"/>
      <c r="AP53" s="521"/>
      <c r="AQ53" s="521"/>
      <c r="AR53" s="521"/>
      <c r="AS53" s="521"/>
      <c r="AT53" s="521"/>
      <c r="AU53" s="521"/>
      <c r="AV53" s="521"/>
      <c r="AW53" s="521"/>
    </row>
    <row r="54" spans="1:49" ht="15" customHeight="1">
      <c r="A54" s="960" t="s">
        <v>671</v>
      </c>
      <c r="B54" s="961">
        <v>2543</v>
      </c>
      <c r="C54" s="961">
        <v>2657</v>
      </c>
      <c r="D54" s="962">
        <v>2642</v>
      </c>
      <c r="E54" s="962" t="s">
        <v>78</v>
      </c>
      <c r="F54" s="964">
        <v>97.7</v>
      </c>
      <c r="G54" s="961">
        <v>26</v>
      </c>
      <c r="H54" s="964">
        <v>99.1</v>
      </c>
      <c r="I54" s="965">
        <v>99.5</v>
      </c>
      <c r="J54" s="961">
        <v>2140</v>
      </c>
      <c r="K54" s="962" t="s">
        <v>78</v>
      </c>
      <c r="L54" s="966">
        <v>97.3</v>
      </c>
      <c r="M54" s="521"/>
      <c r="N54" s="521"/>
      <c r="O54" s="521"/>
      <c r="P54" s="521"/>
      <c r="Q54" s="521"/>
      <c r="R54" s="521"/>
      <c r="S54" s="521"/>
      <c r="T54" s="521"/>
      <c r="U54" s="521"/>
      <c r="V54" s="521"/>
      <c r="W54" s="521"/>
      <c r="X54" s="521"/>
      <c r="Y54" s="521"/>
      <c r="Z54" s="521"/>
      <c r="AA54" s="521"/>
      <c r="AB54" s="521"/>
      <c r="AC54" s="521"/>
      <c r="AD54" s="521"/>
      <c r="AE54" s="521"/>
      <c r="AF54" s="521"/>
      <c r="AG54" s="521"/>
      <c r="AH54" s="521"/>
      <c r="AI54" s="521"/>
      <c r="AJ54" s="521"/>
      <c r="AK54" s="521"/>
      <c r="AL54" s="521"/>
      <c r="AM54" s="521"/>
      <c r="AN54" s="521"/>
      <c r="AO54" s="521"/>
      <c r="AP54" s="521"/>
      <c r="AQ54" s="521"/>
      <c r="AR54" s="521"/>
      <c r="AS54" s="521"/>
      <c r="AT54" s="521"/>
      <c r="AU54" s="521"/>
      <c r="AV54" s="521"/>
      <c r="AW54" s="521"/>
    </row>
    <row r="55" spans="1:49" ht="15" customHeight="1">
      <c r="A55" s="968" t="s">
        <v>722</v>
      </c>
      <c r="B55" s="961">
        <v>1933</v>
      </c>
      <c r="C55" s="961">
        <v>2116</v>
      </c>
      <c r="D55" s="962">
        <v>2234</v>
      </c>
      <c r="E55" s="962" t="s">
        <v>78</v>
      </c>
      <c r="F55" s="964">
        <v>84.5</v>
      </c>
      <c r="G55" s="962" t="s">
        <v>78</v>
      </c>
      <c r="H55" s="964">
        <v>90.7</v>
      </c>
      <c r="I55" s="965">
        <v>92.4</v>
      </c>
      <c r="J55" s="961">
        <v>1568</v>
      </c>
      <c r="K55" s="962" t="s">
        <v>78</v>
      </c>
      <c r="L55" s="966">
        <v>82.1</v>
      </c>
      <c r="M55" s="521"/>
      <c r="N55" s="521"/>
      <c r="O55" s="521"/>
      <c r="P55" s="521"/>
      <c r="Q55" s="521"/>
      <c r="R55" s="521"/>
      <c r="S55" s="521"/>
      <c r="T55" s="521"/>
      <c r="U55" s="521"/>
      <c r="V55" s="521"/>
      <c r="W55" s="521"/>
      <c r="X55" s="521"/>
      <c r="Y55" s="521"/>
      <c r="Z55" s="521"/>
      <c r="AA55" s="521"/>
      <c r="AB55" s="521"/>
      <c r="AC55" s="521"/>
      <c r="AD55" s="521"/>
      <c r="AE55" s="521"/>
      <c r="AF55" s="521"/>
      <c r="AG55" s="521"/>
      <c r="AH55" s="521"/>
      <c r="AI55" s="521"/>
      <c r="AJ55" s="521"/>
      <c r="AK55" s="521"/>
      <c r="AL55" s="521"/>
      <c r="AM55" s="521"/>
      <c r="AN55" s="521"/>
      <c r="AO55" s="521"/>
      <c r="AP55" s="521"/>
      <c r="AQ55" s="521"/>
      <c r="AR55" s="521"/>
      <c r="AS55" s="521"/>
      <c r="AT55" s="521"/>
      <c r="AU55" s="521"/>
      <c r="AV55" s="521"/>
      <c r="AW55" s="521"/>
    </row>
    <row r="56" spans="1:49" ht="15" customHeight="1">
      <c r="A56" s="968" t="s">
        <v>723</v>
      </c>
      <c r="B56" s="961">
        <v>611</v>
      </c>
      <c r="C56" s="961">
        <v>541</v>
      </c>
      <c r="D56" s="962" t="s">
        <v>672</v>
      </c>
      <c r="E56" s="962" t="s">
        <v>78</v>
      </c>
      <c r="F56" s="964">
        <v>48.8</v>
      </c>
      <c r="G56" s="962" t="s">
        <v>78</v>
      </c>
      <c r="H56" s="964">
        <v>44.9</v>
      </c>
      <c r="I56" s="965">
        <v>33.9</v>
      </c>
      <c r="J56" s="961">
        <v>572</v>
      </c>
      <c r="K56" s="962" t="s">
        <v>78</v>
      </c>
      <c r="L56" s="966">
        <v>47.2</v>
      </c>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J56" s="521"/>
      <c r="AK56" s="521"/>
      <c r="AL56" s="521"/>
      <c r="AM56" s="521"/>
      <c r="AN56" s="521"/>
      <c r="AO56" s="521"/>
      <c r="AP56" s="521"/>
      <c r="AQ56" s="521"/>
      <c r="AR56" s="521"/>
      <c r="AS56" s="521"/>
      <c r="AT56" s="521"/>
      <c r="AU56" s="521"/>
      <c r="AV56" s="521"/>
      <c r="AW56" s="521"/>
    </row>
    <row r="57" spans="1:49" ht="24" customHeight="1">
      <c r="A57" s="969" t="s">
        <v>724</v>
      </c>
      <c r="B57" s="961">
        <v>1283</v>
      </c>
      <c r="C57" s="961">
        <v>1764</v>
      </c>
      <c r="D57" s="962">
        <v>1504</v>
      </c>
      <c r="E57" s="963">
        <v>-27.3</v>
      </c>
      <c r="F57" s="964">
        <v>76.5</v>
      </c>
      <c r="G57" s="961">
        <v>38</v>
      </c>
      <c r="H57" s="962" t="s">
        <v>78</v>
      </c>
      <c r="I57" s="962" t="s">
        <v>78</v>
      </c>
      <c r="J57" s="961">
        <v>1312</v>
      </c>
      <c r="K57" s="963">
        <v>-24.6</v>
      </c>
      <c r="L57" s="966">
        <v>80.3</v>
      </c>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J57" s="521"/>
      <c r="AK57" s="521"/>
      <c r="AL57" s="521"/>
      <c r="AM57" s="521"/>
      <c r="AN57" s="521"/>
      <c r="AO57" s="521"/>
      <c r="AP57" s="521"/>
      <c r="AQ57" s="521"/>
      <c r="AR57" s="521"/>
      <c r="AS57" s="521"/>
      <c r="AT57" s="521"/>
      <c r="AU57" s="521"/>
      <c r="AV57" s="521"/>
      <c r="AW57" s="521"/>
    </row>
    <row r="58" spans="1:49" ht="18.75" customHeight="1">
      <c r="A58" s="973" t="s">
        <v>370</v>
      </c>
      <c r="B58" s="961">
        <v>234</v>
      </c>
      <c r="C58" s="962" t="s">
        <v>78</v>
      </c>
      <c r="D58" s="962" t="s">
        <v>78</v>
      </c>
      <c r="E58" s="962" t="s">
        <v>78</v>
      </c>
      <c r="F58" s="964">
        <v>20.5</v>
      </c>
      <c r="G58" s="961">
        <v>42</v>
      </c>
      <c r="H58" s="962" t="s">
        <v>78</v>
      </c>
      <c r="I58" s="962" t="s">
        <v>78</v>
      </c>
      <c r="J58" s="961">
        <v>282</v>
      </c>
      <c r="K58" s="962" t="s">
        <v>78</v>
      </c>
      <c r="L58" s="966">
        <v>25.6</v>
      </c>
      <c r="M58" s="521"/>
      <c r="N58" s="521"/>
      <c r="O58" s="521"/>
      <c r="P58" s="521"/>
      <c r="Q58" s="521"/>
      <c r="R58" s="521"/>
      <c r="S58" s="521"/>
      <c r="T58" s="521"/>
      <c r="U58" s="521"/>
      <c r="V58" s="521"/>
      <c r="W58" s="521"/>
      <c r="X58" s="521"/>
      <c r="Y58" s="521"/>
      <c r="Z58" s="521"/>
      <c r="AA58" s="521"/>
      <c r="AB58" s="521"/>
      <c r="AC58" s="521"/>
      <c r="AD58" s="521"/>
      <c r="AE58" s="521"/>
      <c r="AF58" s="521"/>
      <c r="AG58" s="521"/>
      <c r="AH58" s="521"/>
      <c r="AI58" s="521"/>
      <c r="AJ58" s="521"/>
      <c r="AK58" s="521"/>
      <c r="AL58" s="521"/>
      <c r="AM58" s="521"/>
      <c r="AN58" s="521"/>
      <c r="AO58" s="521"/>
      <c r="AP58" s="521"/>
      <c r="AQ58" s="521"/>
      <c r="AR58" s="521"/>
      <c r="AS58" s="521"/>
      <c r="AT58" s="521"/>
      <c r="AU58" s="521"/>
      <c r="AV58" s="521"/>
      <c r="AW58" s="521"/>
    </row>
    <row r="59" spans="1:49" ht="15" customHeight="1">
      <c r="A59" s="960" t="s">
        <v>673</v>
      </c>
      <c r="B59" s="961">
        <v>1146</v>
      </c>
      <c r="C59" s="961">
        <v>1160</v>
      </c>
      <c r="D59" s="962" t="s">
        <v>674</v>
      </c>
      <c r="E59" s="963">
        <v>-1.2</v>
      </c>
      <c r="F59" s="964">
        <v>75.6</v>
      </c>
      <c r="G59" s="961">
        <v>42</v>
      </c>
      <c r="H59" s="964">
        <v>72.5</v>
      </c>
      <c r="I59" s="965">
        <v>68.4</v>
      </c>
      <c r="J59" s="961">
        <v>1192</v>
      </c>
      <c r="K59" s="963">
        <v>-1.4</v>
      </c>
      <c r="L59" s="966">
        <v>81.5</v>
      </c>
      <c r="M59" s="521"/>
      <c r="N59" s="521"/>
      <c r="O59" s="521"/>
      <c r="P59" s="521"/>
      <c r="Q59" s="521"/>
      <c r="R59" s="521"/>
      <c r="S59" s="521"/>
      <c r="T59" s="521"/>
      <c r="U59" s="521"/>
      <c r="V59" s="521"/>
      <c r="W59" s="521"/>
      <c r="X59" s="521"/>
      <c r="Y59" s="521"/>
      <c r="Z59" s="521"/>
      <c r="AA59" s="521"/>
      <c r="AB59" s="521"/>
      <c r="AC59" s="521"/>
      <c r="AD59" s="521"/>
      <c r="AE59" s="521"/>
      <c r="AF59" s="521"/>
      <c r="AG59" s="521"/>
      <c r="AH59" s="521"/>
      <c r="AI59" s="521"/>
      <c r="AJ59" s="521"/>
      <c r="AK59" s="521"/>
      <c r="AL59" s="521"/>
      <c r="AM59" s="521"/>
      <c r="AN59" s="521"/>
      <c r="AO59" s="521"/>
      <c r="AP59" s="521"/>
      <c r="AQ59" s="521"/>
      <c r="AR59" s="521"/>
      <c r="AS59" s="521"/>
      <c r="AT59" s="521"/>
      <c r="AU59" s="521"/>
      <c r="AV59" s="521"/>
      <c r="AW59" s="521"/>
    </row>
    <row r="60" spans="1:49" ht="15" customHeight="1">
      <c r="A60" s="960" t="s">
        <v>675</v>
      </c>
      <c r="B60" s="961">
        <v>863</v>
      </c>
      <c r="C60" s="961">
        <v>396</v>
      </c>
      <c r="D60" s="962" t="s">
        <v>676</v>
      </c>
      <c r="E60" s="963">
        <v>117.9</v>
      </c>
      <c r="F60" s="964">
        <v>61.6</v>
      </c>
      <c r="G60" s="961">
        <v>36</v>
      </c>
      <c r="H60" s="964">
        <v>32.1</v>
      </c>
      <c r="I60" s="965">
        <v>17.3</v>
      </c>
      <c r="J60" s="961">
        <v>999</v>
      </c>
      <c r="K60" s="963">
        <v>106</v>
      </c>
      <c r="L60" s="966">
        <v>69.3</v>
      </c>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c r="AR60" s="521"/>
      <c r="AS60" s="521"/>
      <c r="AT60" s="521"/>
      <c r="AU60" s="521"/>
      <c r="AV60" s="521"/>
      <c r="AW60" s="521"/>
    </row>
    <row r="61" spans="1:49" ht="15" customHeight="1">
      <c r="A61" s="960" t="s">
        <v>677</v>
      </c>
      <c r="B61" s="961">
        <v>1300</v>
      </c>
      <c r="C61" s="961">
        <v>1512</v>
      </c>
      <c r="D61" s="962">
        <v>1593</v>
      </c>
      <c r="E61" s="963">
        <v>-14</v>
      </c>
      <c r="F61" s="964">
        <v>76.1</v>
      </c>
      <c r="G61" s="961">
        <v>36</v>
      </c>
      <c r="H61" s="964">
        <v>87.7</v>
      </c>
      <c r="I61" s="965">
        <v>91</v>
      </c>
      <c r="J61" s="961">
        <v>1401</v>
      </c>
      <c r="K61" s="963">
        <v>-5</v>
      </c>
      <c r="L61" s="966">
        <v>80.4</v>
      </c>
      <c r="M61" s="521"/>
      <c r="N61" s="521"/>
      <c r="O61" s="521"/>
      <c r="P61" s="521"/>
      <c r="Q61" s="521"/>
      <c r="R61" s="521"/>
      <c r="S61" s="521"/>
      <c r="T61" s="521"/>
      <c r="U61" s="521"/>
      <c r="V61" s="521"/>
      <c r="W61" s="521"/>
      <c r="X61" s="521"/>
      <c r="Y61" s="521"/>
      <c r="Z61" s="521"/>
      <c r="AA61" s="521"/>
      <c r="AB61" s="521"/>
      <c r="AC61" s="521"/>
      <c r="AD61" s="521"/>
      <c r="AE61" s="521"/>
      <c r="AF61" s="521"/>
      <c r="AG61" s="521"/>
      <c r="AH61" s="521"/>
      <c r="AI61" s="521"/>
      <c r="AJ61" s="521"/>
      <c r="AK61" s="521"/>
      <c r="AL61" s="521"/>
      <c r="AM61" s="521"/>
      <c r="AN61" s="521"/>
      <c r="AO61" s="521"/>
      <c r="AP61" s="521"/>
      <c r="AQ61" s="521"/>
      <c r="AR61" s="521"/>
      <c r="AS61" s="521"/>
      <c r="AT61" s="521"/>
      <c r="AU61" s="521"/>
      <c r="AV61" s="521"/>
      <c r="AW61" s="521"/>
    </row>
    <row r="62" spans="1:49" ht="15" customHeight="1">
      <c r="A62" s="972" t="s">
        <v>725</v>
      </c>
      <c r="B62" s="961">
        <v>432</v>
      </c>
      <c r="C62" s="961">
        <v>419</v>
      </c>
      <c r="D62" s="962" t="s">
        <v>678</v>
      </c>
      <c r="E62" s="963">
        <v>3.1</v>
      </c>
      <c r="F62" s="964">
        <v>38.7</v>
      </c>
      <c r="G62" s="961">
        <v>32</v>
      </c>
      <c r="H62" s="964">
        <v>38.6</v>
      </c>
      <c r="I62" s="965">
        <v>33</v>
      </c>
      <c r="J62" s="961">
        <v>452</v>
      </c>
      <c r="K62" s="963">
        <v>3.2</v>
      </c>
      <c r="L62" s="966">
        <v>41.4</v>
      </c>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J62" s="521"/>
      <c r="AK62" s="521"/>
      <c r="AL62" s="521"/>
      <c r="AM62" s="521"/>
      <c r="AN62" s="521"/>
      <c r="AO62" s="521"/>
      <c r="AP62" s="521"/>
      <c r="AQ62" s="521"/>
      <c r="AR62" s="521"/>
      <c r="AS62" s="521"/>
      <c r="AT62" s="521"/>
      <c r="AU62" s="521"/>
      <c r="AV62" s="521"/>
      <c r="AW62" s="521"/>
    </row>
    <row r="63" spans="1:49" ht="15" customHeight="1">
      <c r="A63" s="960" t="s">
        <v>679</v>
      </c>
      <c r="B63" s="961">
        <v>240</v>
      </c>
      <c r="C63" s="961">
        <v>213</v>
      </c>
      <c r="D63" s="962" t="s">
        <v>680</v>
      </c>
      <c r="E63" s="963">
        <v>12.7</v>
      </c>
      <c r="F63" s="964">
        <v>23.1</v>
      </c>
      <c r="G63" s="961">
        <v>36</v>
      </c>
      <c r="H63" s="964">
        <v>21</v>
      </c>
      <c r="I63" s="965">
        <v>17.9</v>
      </c>
      <c r="J63" s="961">
        <v>279</v>
      </c>
      <c r="K63" s="963">
        <v>8.6</v>
      </c>
      <c r="L63" s="966">
        <v>27.2</v>
      </c>
      <c r="M63" s="521"/>
      <c r="N63" s="521"/>
      <c r="O63" s="521"/>
      <c r="P63" s="521"/>
      <c r="Q63" s="521"/>
      <c r="R63" s="521"/>
      <c r="S63" s="521"/>
      <c r="T63" s="521"/>
      <c r="U63" s="521"/>
      <c r="V63" s="521"/>
      <c r="W63" s="521"/>
      <c r="X63" s="521"/>
      <c r="Y63" s="521"/>
      <c r="Z63" s="521"/>
      <c r="AA63" s="521"/>
      <c r="AB63" s="521"/>
      <c r="AC63" s="521"/>
      <c r="AD63" s="521"/>
      <c r="AE63" s="521"/>
      <c r="AF63" s="521"/>
      <c r="AG63" s="521"/>
      <c r="AH63" s="521"/>
      <c r="AI63" s="521"/>
      <c r="AJ63" s="521"/>
      <c r="AK63" s="521"/>
      <c r="AL63" s="521"/>
      <c r="AM63" s="521"/>
      <c r="AN63" s="521"/>
      <c r="AO63" s="521"/>
      <c r="AP63" s="521"/>
      <c r="AQ63" s="521"/>
      <c r="AR63" s="521"/>
      <c r="AS63" s="521"/>
      <c r="AT63" s="521"/>
      <c r="AU63" s="521"/>
      <c r="AV63" s="521"/>
      <c r="AW63" s="521"/>
    </row>
    <row r="64" spans="1:49" ht="24" customHeight="1">
      <c r="A64" s="969" t="s">
        <v>371</v>
      </c>
      <c r="B64" s="961">
        <v>1155</v>
      </c>
      <c r="C64" s="961">
        <v>1165</v>
      </c>
      <c r="D64" s="962">
        <v>1170</v>
      </c>
      <c r="E64" s="963">
        <v>-0.9</v>
      </c>
      <c r="F64" s="964">
        <v>61.3</v>
      </c>
      <c r="G64" s="961">
        <v>40</v>
      </c>
      <c r="H64" s="964">
        <v>62.8</v>
      </c>
      <c r="I64" s="965">
        <v>62.1</v>
      </c>
      <c r="J64" s="961">
        <v>1131</v>
      </c>
      <c r="K64" s="963">
        <v>-3.2</v>
      </c>
      <c r="L64" s="966">
        <v>64.2</v>
      </c>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c r="AT64" s="521"/>
      <c r="AU64" s="521"/>
      <c r="AV64" s="521"/>
      <c r="AW64" s="521"/>
    </row>
    <row r="65" spans="1:49" ht="24" customHeight="1" thickBot="1">
      <c r="A65" s="974" t="s">
        <v>726</v>
      </c>
      <c r="B65" s="975">
        <v>328</v>
      </c>
      <c r="C65" s="975">
        <v>333</v>
      </c>
      <c r="D65" s="976" t="s">
        <v>681</v>
      </c>
      <c r="E65" s="977">
        <v>-1.5</v>
      </c>
      <c r="F65" s="978">
        <v>26.8</v>
      </c>
      <c r="G65" s="975">
        <v>42</v>
      </c>
      <c r="H65" s="978">
        <v>27.1</v>
      </c>
      <c r="I65" s="979">
        <v>25.7</v>
      </c>
      <c r="J65" s="975">
        <v>509</v>
      </c>
      <c r="K65" s="977">
        <v>-8.6</v>
      </c>
      <c r="L65" s="980">
        <v>38.4</v>
      </c>
      <c r="M65" s="521"/>
      <c r="N65" s="521"/>
      <c r="O65" s="521"/>
      <c r="P65" s="521"/>
      <c r="Q65" s="521"/>
      <c r="R65" s="521"/>
      <c r="S65" s="521"/>
      <c r="T65" s="521"/>
      <c r="U65" s="521"/>
      <c r="V65" s="521"/>
      <c r="W65" s="521"/>
      <c r="X65" s="521"/>
      <c r="Y65" s="521"/>
      <c r="Z65" s="521"/>
      <c r="AA65" s="521"/>
      <c r="AB65" s="521"/>
      <c r="AC65" s="521"/>
      <c r="AD65" s="521"/>
      <c r="AE65" s="521"/>
      <c r="AF65" s="521"/>
      <c r="AG65" s="521"/>
      <c r="AH65" s="521"/>
      <c r="AI65" s="521"/>
      <c r="AJ65" s="521"/>
      <c r="AK65" s="521"/>
      <c r="AL65" s="521"/>
      <c r="AM65" s="521"/>
      <c r="AN65" s="521"/>
      <c r="AO65" s="521"/>
      <c r="AP65" s="521"/>
      <c r="AQ65" s="521"/>
      <c r="AR65" s="521"/>
      <c r="AS65" s="521"/>
      <c r="AT65" s="521"/>
      <c r="AU65" s="521"/>
      <c r="AV65" s="521"/>
      <c r="AW65" s="521"/>
    </row>
    <row r="66" spans="1:49" ht="12.75" customHeight="1">
      <c r="A66" s="981" t="s">
        <v>727</v>
      </c>
      <c r="B66" s="982"/>
      <c r="C66" s="983"/>
      <c r="D66" s="983"/>
      <c r="E66" s="984"/>
      <c r="F66" s="985"/>
      <c r="G66" s="986"/>
      <c r="H66" s="985"/>
      <c r="I66" s="985"/>
      <c r="J66" s="985"/>
      <c r="K66" s="987"/>
      <c r="L66" s="988"/>
      <c r="M66" s="521"/>
      <c r="N66" s="521"/>
      <c r="O66" s="521"/>
      <c r="P66" s="521"/>
      <c r="Q66" s="521"/>
      <c r="R66" s="521"/>
      <c r="S66" s="521"/>
      <c r="T66" s="521"/>
      <c r="U66" s="521"/>
      <c r="V66" s="521"/>
      <c r="W66" s="521"/>
      <c r="X66" s="521"/>
      <c r="Y66" s="521"/>
      <c r="Z66" s="521"/>
      <c r="AA66" s="521"/>
      <c r="AB66" s="521"/>
      <c r="AC66" s="521"/>
      <c r="AD66" s="521"/>
      <c r="AE66" s="521"/>
      <c r="AF66" s="521"/>
      <c r="AG66" s="521"/>
      <c r="AH66" s="521"/>
      <c r="AI66" s="521"/>
      <c r="AJ66" s="521"/>
      <c r="AK66" s="521"/>
      <c r="AL66" s="521"/>
      <c r="AM66" s="521"/>
      <c r="AN66" s="521"/>
      <c r="AO66" s="521"/>
      <c r="AP66" s="521"/>
      <c r="AQ66" s="521"/>
      <c r="AR66" s="521"/>
      <c r="AS66" s="521"/>
      <c r="AT66" s="521"/>
      <c r="AU66" s="521"/>
      <c r="AV66" s="521"/>
      <c r="AW66" s="521"/>
    </row>
    <row r="67" spans="1:49" ht="12.75" customHeight="1">
      <c r="A67" s="989" t="s">
        <v>728</v>
      </c>
      <c r="B67" s="526"/>
      <c r="C67" s="526"/>
      <c r="D67" s="526"/>
      <c r="E67" s="527"/>
      <c r="F67" s="526"/>
      <c r="G67" s="526"/>
      <c r="H67" s="526"/>
      <c r="I67" s="526"/>
      <c r="J67" s="526"/>
      <c r="K67" s="527"/>
      <c r="L67" s="526"/>
      <c r="M67" s="521"/>
      <c r="N67" s="521"/>
      <c r="O67" s="521"/>
      <c r="P67" s="521"/>
      <c r="Q67" s="521"/>
      <c r="R67" s="521"/>
      <c r="S67" s="521"/>
      <c r="T67" s="521"/>
      <c r="U67" s="521"/>
      <c r="V67" s="521"/>
      <c r="W67" s="521"/>
      <c r="X67" s="521"/>
      <c r="Y67" s="521"/>
      <c r="Z67" s="521"/>
      <c r="AA67" s="521"/>
      <c r="AB67" s="521"/>
      <c r="AC67" s="521"/>
      <c r="AD67" s="521"/>
      <c r="AE67" s="521"/>
      <c r="AF67" s="521"/>
      <c r="AG67" s="521"/>
      <c r="AH67" s="521"/>
      <c r="AI67" s="521"/>
      <c r="AJ67" s="521"/>
      <c r="AK67" s="521"/>
      <c r="AL67" s="521"/>
      <c r="AM67" s="521"/>
      <c r="AN67" s="521"/>
      <c r="AO67" s="521"/>
      <c r="AP67" s="521"/>
      <c r="AQ67" s="521"/>
      <c r="AR67" s="521"/>
      <c r="AS67" s="521"/>
      <c r="AT67" s="521"/>
      <c r="AU67" s="521"/>
      <c r="AV67" s="521"/>
      <c r="AW67" s="521"/>
    </row>
    <row r="68" spans="1:49" ht="12.75" customHeight="1">
      <c r="A68" s="989" t="s">
        <v>729</v>
      </c>
      <c r="B68" s="526"/>
      <c r="C68" s="526"/>
      <c r="D68" s="526"/>
      <c r="E68" s="527"/>
      <c r="F68" s="526"/>
      <c r="G68" s="526"/>
      <c r="H68" s="526"/>
      <c r="I68" s="526"/>
      <c r="J68" s="526"/>
      <c r="K68" s="527"/>
      <c r="L68" s="526"/>
      <c r="M68" s="521"/>
      <c r="N68" s="521"/>
      <c r="O68" s="521"/>
      <c r="P68" s="521"/>
      <c r="Q68" s="521"/>
      <c r="R68" s="521"/>
      <c r="S68" s="521"/>
      <c r="T68" s="521"/>
      <c r="U68" s="521"/>
      <c r="V68" s="521"/>
      <c r="W68" s="521"/>
      <c r="X68" s="521"/>
      <c r="Y68" s="521"/>
      <c r="Z68" s="521"/>
      <c r="AA68" s="521"/>
      <c r="AB68" s="521"/>
      <c r="AC68" s="521"/>
      <c r="AD68" s="521"/>
      <c r="AE68" s="521"/>
      <c r="AF68" s="521"/>
      <c r="AG68" s="521"/>
      <c r="AH68" s="521"/>
      <c r="AI68" s="521"/>
      <c r="AJ68" s="521"/>
      <c r="AK68" s="521"/>
      <c r="AL68" s="521"/>
      <c r="AM68" s="521"/>
      <c r="AN68" s="521"/>
      <c r="AO68" s="521"/>
      <c r="AP68" s="521"/>
      <c r="AQ68" s="521"/>
      <c r="AR68" s="521"/>
      <c r="AS68" s="521"/>
      <c r="AT68" s="521"/>
      <c r="AU68" s="521"/>
      <c r="AV68" s="521"/>
      <c r="AW68" s="521"/>
    </row>
    <row r="69" spans="1:49" ht="12.75" customHeight="1">
      <c r="A69" s="526" t="s">
        <v>730</v>
      </c>
      <c r="B69" s="526"/>
      <c r="C69" s="526"/>
      <c r="D69" s="526"/>
      <c r="E69" s="527"/>
      <c r="F69" s="526"/>
      <c r="G69" s="526"/>
      <c r="H69" s="526"/>
      <c r="I69" s="526"/>
      <c r="J69" s="526"/>
      <c r="K69" s="527"/>
      <c r="L69" s="526"/>
      <c r="M69" s="521"/>
      <c r="N69" s="521"/>
      <c r="O69" s="521"/>
      <c r="P69" s="521"/>
      <c r="Q69" s="521"/>
      <c r="R69" s="521"/>
      <c r="S69" s="521"/>
      <c r="T69" s="521"/>
      <c r="U69" s="521"/>
      <c r="V69" s="521"/>
      <c r="W69" s="521"/>
      <c r="X69" s="521"/>
      <c r="Y69" s="521"/>
      <c r="Z69" s="521"/>
      <c r="AA69" s="521"/>
      <c r="AB69" s="521"/>
      <c r="AC69" s="521"/>
      <c r="AD69" s="521"/>
      <c r="AE69" s="521"/>
      <c r="AF69" s="521"/>
      <c r="AG69" s="521"/>
      <c r="AH69" s="521"/>
      <c r="AI69" s="521"/>
      <c r="AJ69" s="521"/>
      <c r="AK69" s="521"/>
      <c r="AL69" s="521"/>
      <c r="AM69" s="521"/>
      <c r="AN69" s="521"/>
      <c r="AO69" s="521"/>
      <c r="AP69" s="521"/>
      <c r="AQ69" s="521"/>
      <c r="AR69" s="521"/>
      <c r="AS69" s="521"/>
      <c r="AT69" s="521"/>
      <c r="AU69" s="521"/>
      <c r="AV69" s="521"/>
      <c r="AW69" s="521"/>
    </row>
    <row r="70" spans="1:49" ht="12.75" customHeight="1">
      <c r="A70" s="526" t="s">
        <v>731</v>
      </c>
      <c r="B70" s="526"/>
      <c r="C70" s="528"/>
      <c r="D70" s="528"/>
      <c r="E70" s="984"/>
      <c r="F70" s="985"/>
      <c r="G70" s="985"/>
      <c r="H70" s="985"/>
      <c r="I70" s="985"/>
      <c r="J70" s="985"/>
      <c r="K70" s="529"/>
      <c r="L70" s="530"/>
      <c r="M70" s="521"/>
      <c r="N70" s="521"/>
      <c r="O70" s="521"/>
      <c r="P70" s="521"/>
      <c r="Q70" s="521"/>
      <c r="R70" s="521"/>
      <c r="S70" s="521"/>
      <c r="T70" s="521"/>
      <c r="U70" s="521"/>
      <c r="V70" s="521"/>
      <c r="W70" s="521"/>
      <c r="X70" s="521"/>
      <c r="Y70" s="521"/>
      <c r="Z70" s="521"/>
      <c r="AA70" s="521"/>
      <c r="AB70" s="521"/>
      <c r="AC70" s="521"/>
      <c r="AD70" s="521"/>
      <c r="AE70" s="521"/>
      <c r="AF70" s="521"/>
      <c r="AG70" s="521"/>
      <c r="AH70" s="521"/>
      <c r="AI70" s="521"/>
      <c r="AJ70" s="521"/>
      <c r="AK70" s="521"/>
      <c r="AL70" s="521"/>
      <c r="AM70" s="521"/>
      <c r="AN70" s="521"/>
      <c r="AO70" s="521"/>
      <c r="AP70" s="521"/>
      <c r="AQ70" s="521"/>
      <c r="AR70" s="521"/>
      <c r="AS70" s="521"/>
      <c r="AT70" s="521"/>
      <c r="AU70" s="521"/>
      <c r="AV70" s="521"/>
      <c r="AW70" s="521"/>
    </row>
    <row r="71" spans="1:49" ht="12.75" customHeight="1">
      <c r="A71" s="526" t="s">
        <v>732</v>
      </c>
      <c r="B71" s="526"/>
      <c r="C71" s="528"/>
      <c r="D71" s="528"/>
      <c r="E71" s="984"/>
      <c r="F71" s="985"/>
      <c r="G71" s="985"/>
      <c r="H71" s="985"/>
      <c r="I71" s="985"/>
      <c r="J71" s="985"/>
      <c r="K71" s="529"/>
      <c r="L71" s="530"/>
      <c r="M71" s="521"/>
      <c r="N71" s="521"/>
      <c r="O71" s="521"/>
      <c r="P71" s="521"/>
      <c r="Q71" s="521"/>
      <c r="R71" s="521"/>
      <c r="S71" s="521"/>
      <c r="T71" s="521"/>
      <c r="U71" s="521"/>
      <c r="V71" s="521"/>
      <c r="W71" s="521"/>
      <c r="X71" s="521"/>
      <c r="Y71" s="521"/>
      <c r="Z71" s="521"/>
      <c r="AA71" s="521"/>
      <c r="AB71" s="521"/>
      <c r="AC71" s="521"/>
      <c r="AD71" s="521"/>
      <c r="AE71" s="521"/>
      <c r="AF71" s="521"/>
      <c r="AG71" s="521"/>
      <c r="AH71" s="521"/>
      <c r="AI71" s="521"/>
      <c r="AJ71" s="521"/>
      <c r="AK71" s="521"/>
      <c r="AL71" s="521"/>
      <c r="AM71" s="521"/>
      <c r="AN71" s="521"/>
      <c r="AO71" s="521"/>
      <c r="AP71" s="521"/>
      <c r="AQ71" s="521"/>
      <c r="AR71" s="521"/>
      <c r="AS71" s="521"/>
      <c r="AT71" s="521"/>
      <c r="AU71" s="521"/>
      <c r="AV71" s="521"/>
      <c r="AW71" s="521"/>
    </row>
    <row r="72" spans="1:49" ht="12">
      <c r="A72" s="526"/>
      <c r="B72" s="526"/>
      <c r="C72" s="528"/>
      <c r="D72" s="528"/>
      <c r="E72" s="527"/>
      <c r="F72" s="526"/>
      <c r="G72" s="526"/>
      <c r="H72" s="526"/>
      <c r="I72" s="526"/>
      <c r="J72" s="526"/>
      <c r="K72" s="529"/>
      <c r="L72" s="530"/>
      <c r="M72" s="521"/>
      <c r="N72" s="521"/>
      <c r="O72" s="521"/>
      <c r="P72" s="521"/>
      <c r="Q72" s="521"/>
      <c r="R72" s="521"/>
      <c r="S72" s="521"/>
      <c r="T72" s="521"/>
      <c r="U72" s="521"/>
      <c r="V72" s="521"/>
      <c r="W72" s="521"/>
      <c r="X72" s="521"/>
      <c r="Y72" s="521"/>
      <c r="Z72" s="521"/>
      <c r="AA72" s="521"/>
      <c r="AB72" s="521"/>
      <c r="AC72" s="521"/>
      <c r="AD72" s="521"/>
      <c r="AE72" s="521"/>
      <c r="AF72" s="521"/>
      <c r="AG72" s="521"/>
      <c r="AH72" s="521"/>
      <c r="AI72" s="521"/>
      <c r="AJ72" s="521"/>
      <c r="AK72" s="521"/>
      <c r="AL72" s="521"/>
      <c r="AM72" s="521"/>
      <c r="AN72" s="521"/>
      <c r="AO72" s="521"/>
      <c r="AP72" s="521"/>
      <c r="AQ72" s="521"/>
      <c r="AR72" s="521"/>
      <c r="AS72" s="521"/>
      <c r="AT72" s="521"/>
      <c r="AU72" s="521"/>
      <c r="AV72" s="521"/>
      <c r="AW72" s="521"/>
    </row>
    <row r="73" spans="1:49" ht="12">
      <c r="A73" s="526"/>
      <c r="B73" s="526"/>
      <c r="C73" s="528"/>
      <c r="D73" s="528"/>
      <c r="E73" s="527"/>
      <c r="F73" s="526"/>
      <c r="G73" s="526"/>
      <c r="H73" s="526"/>
      <c r="I73" s="526"/>
      <c r="J73" s="526"/>
      <c r="K73" s="529"/>
      <c r="L73" s="530"/>
      <c r="M73" s="521"/>
      <c r="N73" s="521"/>
      <c r="O73" s="521"/>
      <c r="P73" s="521"/>
      <c r="Q73" s="521"/>
      <c r="R73" s="521"/>
      <c r="S73" s="521"/>
      <c r="T73" s="521"/>
      <c r="U73" s="521"/>
      <c r="V73" s="521"/>
      <c r="W73" s="521"/>
      <c r="X73" s="521"/>
      <c r="Y73" s="521"/>
      <c r="Z73" s="521"/>
      <c r="AA73" s="521"/>
      <c r="AB73" s="521"/>
      <c r="AC73" s="521"/>
      <c r="AD73" s="521"/>
      <c r="AE73" s="521"/>
      <c r="AF73" s="521"/>
      <c r="AG73" s="521"/>
      <c r="AH73" s="521"/>
      <c r="AI73" s="521"/>
      <c r="AJ73" s="521"/>
      <c r="AK73" s="521"/>
      <c r="AL73" s="521"/>
      <c r="AM73" s="521"/>
      <c r="AN73" s="521"/>
      <c r="AO73" s="521"/>
      <c r="AP73" s="521"/>
      <c r="AQ73" s="521"/>
      <c r="AR73" s="521"/>
      <c r="AS73" s="521"/>
      <c r="AT73" s="521"/>
      <c r="AU73" s="521"/>
      <c r="AV73" s="521"/>
      <c r="AW73" s="521"/>
    </row>
    <row r="74" spans="1:49" ht="12">
      <c r="A74" s="526"/>
      <c r="B74" s="526"/>
      <c r="C74" s="528"/>
      <c r="D74" s="528"/>
      <c r="E74" s="527"/>
      <c r="F74" s="526"/>
      <c r="G74" s="526"/>
      <c r="H74" s="526"/>
      <c r="I74" s="526"/>
      <c r="J74" s="526"/>
      <c r="K74" s="529"/>
      <c r="L74" s="530"/>
      <c r="M74" s="521"/>
      <c r="N74" s="521"/>
      <c r="O74" s="521"/>
      <c r="P74" s="521"/>
      <c r="Q74" s="521"/>
      <c r="R74" s="521"/>
      <c r="S74" s="521"/>
      <c r="T74" s="521"/>
      <c r="U74" s="521"/>
      <c r="V74" s="521"/>
      <c r="W74" s="521"/>
      <c r="X74" s="521"/>
      <c r="Y74" s="521"/>
      <c r="Z74" s="521"/>
      <c r="AA74" s="521"/>
      <c r="AB74" s="521"/>
      <c r="AC74" s="521"/>
      <c r="AD74" s="521"/>
      <c r="AE74" s="521"/>
      <c r="AF74" s="521"/>
      <c r="AG74" s="521"/>
      <c r="AH74" s="521"/>
      <c r="AI74" s="521"/>
      <c r="AJ74" s="521"/>
      <c r="AK74" s="521"/>
      <c r="AL74" s="521"/>
      <c r="AM74" s="521"/>
      <c r="AN74" s="521"/>
      <c r="AO74" s="521"/>
      <c r="AP74" s="521"/>
      <c r="AQ74" s="521"/>
      <c r="AR74" s="521"/>
      <c r="AS74" s="521"/>
      <c r="AT74" s="521"/>
      <c r="AU74" s="521"/>
      <c r="AV74" s="521"/>
      <c r="AW74" s="521"/>
    </row>
    <row r="75" spans="1:49" ht="12">
      <c r="A75" s="526"/>
      <c r="B75" s="526"/>
      <c r="C75" s="528"/>
      <c r="D75" s="528"/>
      <c r="E75" s="527"/>
      <c r="F75" s="526"/>
      <c r="G75" s="526"/>
      <c r="H75" s="526"/>
      <c r="I75" s="526"/>
      <c r="J75" s="526"/>
      <c r="K75" s="529"/>
      <c r="L75" s="530"/>
      <c r="M75" s="521"/>
      <c r="N75" s="521"/>
      <c r="O75" s="521"/>
      <c r="P75" s="521"/>
      <c r="Q75" s="521"/>
      <c r="R75" s="521"/>
      <c r="S75" s="521"/>
      <c r="T75" s="521"/>
      <c r="U75" s="521"/>
      <c r="V75" s="521"/>
      <c r="W75" s="521"/>
      <c r="X75" s="521"/>
      <c r="Y75" s="521"/>
      <c r="Z75" s="521"/>
      <c r="AA75" s="521"/>
      <c r="AB75" s="521"/>
      <c r="AC75" s="521"/>
      <c r="AD75" s="521"/>
      <c r="AE75" s="521"/>
      <c r="AF75" s="521"/>
      <c r="AG75" s="521"/>
      <c r="AH75" s="521"/>
      <c r="AI75" s="521"/>
      <c r="AJ75" s="521"/>
      <c r="AK75" s="521"/>
      <c r="AL75" s="521"/>
      <c r="AM75" s="521"/>
      <c r="AN75" s="521"/>
      <c r="AO75" s="521"/>
      <c r="AP75" s="521"/>
      <c r="AQ75" s="521"/>
      <c r="AR75" s="521"/>
      <c r="AS75" s="521"/>
      <c r="AT75" s="521"/>
      <c r="AU75" s="521"/>
      <c r="AV75" s="521"/>
      <c r="AW75" s="521"/>
    </row>
    <row r="76" spans="1:49" ht="12">
      <c r="A76" s="526"/>
      <c r="B76" s="526"/>
      <c r="C76" s="528"/>
      <c r="D76" s="528"/>
      <c r="E76" s="527"/>
      <c r="F76" s="526"/>
      <c r="G76" s="526"/>
      <c r="H76" s="526"/>
      <c r="I76" s="526"/>
      <c r="J76" s="526"/>
      <c r="K76" s="529"/>
      <c r="L76" s="530"/>
      <c r="M76" s="521"/>
      <c r="N76" s="521"/>
      <c r="O76" s="521"/>
      <c r="P76" s="521"/>
      <c r="Q76" s="521"/>
      <c r="R76" s="521"/>
      <c r="S76" s="521"/>
      <c r="T76" s="521"/>
      <c r="U76" s="521"/>
      <c r="V76" s="521"/>
      <c r="W76" s="521"/>
      <c r="X76" s="521"/>
      <c r="Y76" s="521"/>
      <c r="Z76" s="521"/>
      <c r="AA76" s="521"/>
      <c r="AB76" s="521"/>
      <c r="AC76" s="521"/>
      <c r="AD76" s="521"/>
      <c r="AE76" s="521"/>
      <c r="AF76" s="521"/>
      <c r="AG76" s="521"/>
      <c r="AH76" s="521"/>
      <c r="AI76" s="521"/>
      <c r="AJ76" s="521"/>
      <c r="AK76" s="521"/>
      <c r="AL76" s="521"/>
      <c r="AM76" s="521"/>
      <c r="AN76" s="521"/>
      <c r="AO76" s="521"/>
      <c r="AP76" s="521"/>
      <c r="AQ76" s="521"/>
      <c r="AR76" s="521"/>
      <c r="AS76" s="521"/>
      <c r="AT76" s="521"/>
      <c r="AU76" s="521"/>
      <c r="AV76" s="521"/>
      <c r="AW76" s="521"/>
    </row>
    <row r="77" spans="1:49" ht="12">
      <c r="A77" s="526"/>
      <c r="B77" s="526"/>
      <c r="C77" s="528"/>
      <c r="D77" s="528"/>
      <c r="E77" s="527"/>
      <c r="F77" s="526"/>
      <c r="G77" s="526"/>
      <c r="H77" s="526"/>
      <c r="I77" s="526"/>
      <c r="J77" s="526"/>
      <c r="K77" s="529"/>
      <c r="L77" s="530"/>
      <c r="M77" s="521"/>
      <c r="N77" s="521"/>
      <c r="O77" s="521"/>
      <c r="P77" s="521"/>
      <c r="Q77" s="521"/>
      <c r="R77" s="521"/>
      <c r="S77" s="521"/>
      <c r="T77" s="521"/>
      <c r="U77" s="521"/>
      <c r="V77" s="521"/>
      <c r="W77" s="521"/>
      <c r="X77" s="521"/>
      <c r="Y77" s="521"/>
      <c r="Z77" s="521"/>
      <c r="AA77" s="521"/>
      <c r="AB77" s="521"/>
      <c r="AC77" s="521"/>
      <c r="AD77" s="521"/>
      <c r="AE77" s="521"/>
      <c r="AF77" s="521"/>
      <c r="AG77" s="521"/>
      <c r="AH77" s="521"/>
      <c r="AI77" s="521"/>
      <c r="AJ77" s="521"/>
      <c r="AK77" s="521"/>
      <c r="AL77" s="521"/>
      <c r="AM77" s="521"/>
      <c r="AN77" s="521"/>
      <c r="AO77" s="521"/>
      <c r="AP77" s="521"/>
      <c r="AQ77" s="521"/>
      <c r="AR77" s="521"/>
      <c r="AS77" s="521"/>
      <c r="AT77" s="521"/>
      <c r="AU77" s="521"/>
      <c r="AV77" s="521"/>
      <c r="AW77" s="521"/>
    </row>
    <row r="78" spans="1:49" ht="12">
      <c r="A78" s="526"/>
      <c r="B78" s="526"/>
      <c r="C78" s="528"/>
      <c r="D78" s="528"/>
      <c r="E78" s="527"/>
      <c r="F78" s="526"/>
      <c r="G78" s="526"/>
      <c r="H78" s="526"/>
      <c r="I78" s="526"/>
      <c r="J78" s="526"/>
      <c r="K78" s="529"/>
      <c r="L78" s="530"/>
      <c r="M78" s="521"/>
      <c r="N78" s="521"/>
      <c r="O78" s="521"/>
      <c r="P78" s="521"/>
      <c r="Q78" s="521"/>
      <c r="R78" s="521"/>
      <c r="S78" s="521"/>
      <c r="T78" s="521"/>
      <c r="U78" s="521"/>
      <c r="V78" s="521"/>
      <c r="W78" s="521"/>
      <c r="X78" s="521"/>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row>
    <row r="79" spans="1:49" ht="12">
      <c r="A79" s="526"/>
      <c r="B79" s="526"/>
      <c r="C79" s="528"/>
      <c r="D79" s="528"/>
      <c r="E79" s="527"/>
      <c r="F79" s="526"/>
      <c r="G79" s="526"/>
      <c r="H79" s="526"/>
      <c r="I79" s="526"/>
      <c r="J79" s="526"/>
      <c r="K79" s="529"/>
      <c r="L79" s="530"/>
      <c r="M79" s="521"/>
      <c r="N79" s="521"/>
      <c r="O79" s="521"/>
      <c r="P79" s="521"/>
      <c r="Q79" s="521"/>
      <c r="R79" s="521"/>
      <c r="S79" s="521"/>
      <c r="T79" s="521"/>
      <c r="U79" s="521"/>
      <c r="V79" s="521"/>
      <c r="W79" s="521"/>
      <c r="X79" s="521"/>
      <c r="Y79" s="521"/>
      <c r="Z79" s="521"/>
      <c r="AA79" s="521"/>
      <c r="AB79" s="521"/>
      <c r="AC79" s="521"/>
      <c r="AD79" s="521"/>
      <c r="AE79" s="521"/>
      <c r="AF79" s="521"/>
      <c r="AG79" s="521"/>
      <c r="AH79" s="521"/>
      <c r="AI79" s="521"/>
      <c r="AJ79" s="521"/>
      <c r="AK79" s="521"/>
      <c r="AL79" s="521"/>
      <c r="AM79" s="521"/>
      <c r="AN79" s="521"/>
      <c r="AO79" s="521"/>
      <c r="AP79" s="521"/>
      <c r="AQ79" s="521"/>
      <c r="AR79" s="521"/>
      <c r="AS79" s="521"/>
      <c r="AT79" s="521"/>
      <c r="AU79" s="521"/>
      <c r="AV79" s="521"/>
      <c r="AW79" s="521"/>
    </row>
    <row r="80" spans="1:49" ht="12">
      <c r="A80" s="521"/>
      <c r="B80" s="521"/>
      <c r="C80" s="521"/>
      <c r="D80" s="521"/>
      <c r="E80" s="521"/>
      <c r="F80" s="521"/>
      <c r="G80" s="521"/>
      <c r="H80" s="521"/>
      <c r="I80" s="521"/>
      <c r="J80" s="521"/>
      <c r="K80" s="521"/>
      <c r="L80" s="521"/>
      <c r="M80" s="521"/>
      <c r="N80" s="521"/>
      <c r="O80" s="521"/>
      <c r="P80" s="521"/>
      <c r="Q80" s="521"/>
      <c r="R80" s="521"/>
      <c r="S80" s="521"/>
      <c r="T80" s="521"/>
      <c r="U80" s="521"/>
      <c r="V80" s="521"/>
      <c r="W80" s="521"/>
      <c r="X80" s="521"/>
      <c r="Y80" s="521"/>
      <c r="Z80" s="521"/>
      <c r="AA80" s="521"/>
      <c r="AB80" s="521"/>
      <c r="AC80" s="521"/>
      <c r="AD80" s="521"/>
      <c r="AE80" s="521"/>
      <c r="AF80" s="521"/>
      <c r="AG80" s="521"/>
      <c r="AH80" s="521"/>
      <c r="AI80" s="521"/>
      <c r="AJ80" s="521"/>
      <c r="AK80" s="521"/>
      <c r="AL80" s="521"/>
      <c r="AM80" s="521"/>
      <c r="AN80" s="521"/>
      <c r="AO80" s="521"/>
      <c r="AP80" s="521"/>
      <c r="AQ80" s="521"/>
      <c r="AR80" s="521"/>
      <c r="AS80" s="521"/>
      <c r="AT80" s="521"/>
      <c r="AU80" s="521"/>
      <c r="AV80" s="521"/>
      <c r="AW80" s="521"/>
    </row>
    <row r="81" spans="1:49" ht="12">
      <c r="A81" s="521"/>
      <c r="B81" s="521"/>
      <c r="C81" s="521"/>
      <c r="D81" s="521"/>
      <c r="E81" s="521"/>
      <c r="F81" s="521"/>
      <c r="G81" s="521"/>
      <c r="H81" s="521"/>
      <c r="I81" s="521"/>
      <c r="J81" s="521"/>
      <c r="K81" s="521"/>
      <c r="L81" s="521"/>
      <c r="M81" s="521"/>
      <c r="N81" s="521"/>
      <c r="O81" s="521"/>
      <c r="P81" s="521"/>
      <c r="Q81" s="521"/>
      <c r="R81" s="521"/>
      <c r="S81" s="521"/>
      <c r="T81" s="521"/>
      <c r="U81" s="521"/>
      <c r="V81" s="521"/>
      <c r="W81" s="521"/>
      <c r="X81" s="521"/>
      <c r="Y81" s="521"/>
      <c r="Z81" s="521"/>
      <c r="AA81" s="521"/>
      <c r="AB81" s="521"/>
      <c r="AC81" s="521"/>
      <c r="AD81" s="521"/>
      <c r="AE81" s="521"/>
      <c r="AF81" s="521"/>
      <c r="AG81" s="521"/>
      <c r="AH81" s="521"/>
      <c r="AI81" s="521"/>
      <c r="AJ81" s="521"/>
      <c r="AK81" s="521"/>
      <c r="AL81" s="521"/>
      <c r="AM81" s="521"/>
      <c r="AN81" s="521"/>
      <c r="AO81" s="521"/>
      <c r="AP81" s="521"/>
      <c r="AQ81" s="521"/>
      <c r="AR81" s="521"/>
      <c r="AS81" s="521"/>
      <c r="AT81" s="521"/>
      <c r="AU81" s="521"/>
      <c r="AV81" s="521"/>
      <c r="AW81" s="521"/>
    </row>
    <row r="82" spans="1:49" ht="12">
      <c r="A82" s="521"/>
      <c r="B82" s="521"/>
      <c r="C82" s="521"/>
      <c r="D82" s="521"/>
      <c r="E82" s="521"/>
      <c r="F82" s="521"/>
      <c r="G82" s="521"/>
      <c r="H82" s="521"/>
      <c r="I82" s="521"/>
      <c r="J82" s="521"/>
      <c r="K82" s="521"/>
      <c r="L82" s="521"/>
      <c r="M82" s="521"/>
      <c r="N82" s="521"/>
      <c r="O82" s="521"/>
      <c r="P82" s="521"/>
      <c r="Q82" s="521"/>
      <c r="R82" s="521"/>
      <c r="S82" s="521"/>
      <c r="T82" s="521"/>
      <c r="U82" s="521"/>
      <c r="V82" s="521"/>
      <c r="W82" s="521"/>
      <c r="X82" s="521"/>
      <c r="Y82" s="521"/>
      <c r="Z82" s="521"/>
      <c r="AA82" s="521"/>
      <c r="AB82" s="521"/>
      <c r="AC82" s="521"/>
      <c r="AD82" s="521"/>
      <c r="AE82" s="521"/>
      <c r="AF82" s="521"/>
      <c r="AG82" s="521"/>
      <c r="AH82" s="521"/>
      <c r="AI82" s="521"/>
      <c r="AJ82" s="521"/>
      <c r="AK82" s="521"/>
      <c r="AL82" s="521"/>
      <c r="AM82" s="521"/>
      <c r="AN82" s="521"/>
      <c r="AO82" s="521"/>
      <c r="AP82" s="521"/>
      <c r="AQ82" s="521"/>
      <c r="AR82" s="521"/>
      <c r="AS82" s="521"/>
      <c r="AT82" s="521"/>
      <c r="AU82" s="521"/>
      <c r="AV82" s="521"/>
      <c r="AW82" s="521"/>
    </row>
    <row r="83" spans="1:49" ht="12">
      <c r="A83" s="521"/>
      <c r="B83" s="521"/>
      <c r="C83" s="521"/>
      <c r="D83" s="521"/>
      <c r="E83" s="521"/>
      <c r="F83" s="521"/>
      <c r="G83" s="521"/>
      <c r="H83" s="521"/>
      <c r="I83" s="521"/>
      <c r="J83" s="521"/>
      <c r="K83" s="521"/>
      <c r="L83" s="521"/>
      <c r="M83" s="521"/>
      <c r="N83" s="521"/>
      <c r="O83" s="521"/>
      <c r="P83" s="521"/>
      <c r="Q83" s="521"/>
      <c r="R83" s="521"/>
      <c r="S83" s="521"/>
      <c r="T83" s="521"/>
      <c r="U83" s="521"/>
      <c r="V83" s="521"/>
      <c r="W83" s="521"/>
      <c r="X83" s="521"/>
      <c r="Y83" s="521"/>
      <c r="Z83" s="521"/>
      <c r="AA83" s="521"/>
      <c r="AB83" s="521"/>
      <c r="AC83" s="521"/>
      <c r="AD83" s="521"/>
      <c r="AE83" s="521"/>
      <c r="AF83" s="521"/>
      <c r="AG83" s="521"/>
      <c r="AH83" s="521"/>
      <c r="AI83" s="521"/>
      <c r="AJ83" s="521"/>
      <c r="AK83" s="521"/>
      <c r="AL83" s="521"/>
      <c r="AM83" s="521"/>
      <c r="AN83" s="521"/>
      <c r="AO83" s="521"/>
      <c r="AP83" s="521"/>
      <c r="AQ83" s="521"/>
      <c r="AR83" s="521"/>
      <c r="AS83" s="521"/>
      <c r="AT83" s="521"/>
      <c r="AU83" s="521"/>
      <c r="AV83" s="521"/>
      <c r="AW83" s="521"/>
    </row>
    <row r="84" spans="1:49" ht="12">
      <c r="A84" s="521"/>
      <c r="B84" s="521"/>
      <c r="C84" s="521"/>
      <c r="D84" s="521"/>
      <c r="E84" s="521"/>
      <c r="F84" s="521"/>
      <c r="G84" s="521"/>
      <c r="H84" s="521"/>
      <c r="I84" s="521"/>
      <c r="J84" s="521"/>
      <c r="K84" s="521"/>
      <c r="L84" s="521"/>
      <c r="M84" s="521"/>
      <c r="N84" s="521"/>
      <c r="O84" s="521"/>
      <c r="P84" s="521"/>
      <c r="Q84" s="521"/>
      <c r="R84" s="521"/>
      <c r="S84" s="521"/>
      <c r="T84" s="521"/>
      <c r="U84" s="521"/>
      <c r="V84" s="521"/>
      <c r="W84" s="521"/>
      <c r="X84" s="521"/>
      <c r="Y84" s="521"/>
      <c r="Z84" s="521"/>
      <c r="AA84" s="521"/>
      <c r="AB84" s="521"/>
      <c r="AC84" s="521"/>
      <c r="AD84" s="521"/>
      <c r="AE84" s="521"/>
      <c r="AF84" s="521"/>
      <c r="AG84" s="521"/>
      <c r="AH84" s="521"/>
      <c r="AI84" s="521"/>
      <c r="AJ84" s="521"/>
      <c r="AK84" s="521"/>
      <c r="AL84" s="521"/>
      <c r="AM84" s="521"/>
      <c r="AN84" s="521"/>
      <c r="AO84" s="521"/>
      <c r="AP84" s="521"/>
      <c r="AQ84" s="521"/>
      <c r="AR84" s="521"/>
      <c r="AS84" s="521"/>
      <c r="AT84" s="521"/>
      <c r="AU84" s="521"/>
      <c r="AV84" s="521"/>
      <c r="AW84" s="521"/>
    </row>
    <row r="85" spans="1:49" ht="12">
      <c r="A85" s="521"/>
      <c r="B85" s="521"/>
      <c r="C85" s="521"/>
      <c r="D85" s="521"/>
      <c r="E85" s="521"/>
      <c r="F85" s="521"/>
      <c r="G85" s="521"/>
      <c r="H85" s="521"/>
      <c r="I85" s="521"/>
      <c r="J85" s="521"/>
      <c r="K85" s="521"/>
      <c r="L85" s="521"/>
      <c r="M85" s="521"/>
      <c r="N85" s="521"/>
      <c r="O85" s="521"/>
      <c r="P85" s="521"/>
      <c r="Q85" s="521"/>
      <c r="R85" s="521"/>
      <c r="S85" s="521"/>
      <c r="T85" s="521"/>
      <c r="U85" s="521"/>
      <c r="V85" s="521"/>
      <c r="W85" s="521"/>
      <c r="X85" s="521"/>
      <c r="Y85" s="521"/>
      <c r="Z85" s="521"/>
      <c r="AA85" s="521"/>
      <c r="AB85" s="521"/>
      <c r="AC85" s="521"/>
      <c r="AD85" s="521"/>
      <c r="AE85" s="521"/>
      <c r="AF85" s="521"/>
      <c r="AG85" s="521"/>
      <c r="AH85" s="521"/>
      <c r="AI85" s="521"/>
      <c r="AJ85" s="521"/>
      <c r="AK85" s="521"/>
      <c r="AL85" s="521"/>
      <c r="AM85" s="521"/>
      <c r="AN85" s="521"/>
      <c r="AO85" s="521"/>
      <c r="AP85" s="521"/>
      <c r="AQ85" s="521"/>
      <c r="AR85" s="521"/>
      <c r="AS85" s="521"/>
      <c r="AT85" s="521"/>
      <c r="AU85" s="521"/>
      <c r="AV85" s="521"/>
      <c r="AW85" s="521"/>
    </row>
    <row r="86" spans="1:49" ht="12">
      <c r="A86" s="521"/>
      <c r="B86" s="521"/>
      <c r="C86" s="521"/>
      <c r="D86" s="521"/>
      <c r="E86" s="521"/>
      <c r="F86" s="521"/>
      <c r="G86" s="521"/>
      <c r="H86" s="521"/>
      <c r="I86" s="521"/>
      <c r="J86" s="521"/>
      <c r="K86" s="521"/>
      <c r="L86" s="521"/>
      <c r="M86" s="521"/>
      <c r="N86" s="521"/>
      <c r="O86" s="521"/>
      <c r="P86" s="521"/>
      <c r="Q86" s="521"/>
      <c r="R86" s="521"/>
      <c r="S86" s="521"/>
      <c r="T86" s="521"/>
      <c r="U86" s="521"/>
      <c r="V86" s="521"/>
      <c r="W86" s="521"/>
      <c r="X86" s="521"/>
      <c r="Y86" s="521"/>
      <c r="Z86" s="521"/>
      <c r="AA86" s="521"/>
      <c r="AB86" s="521"/>
      <c r="AC86" s="521"/>
      <c r="AD86" s="521"/>
      <c r="AE86" s="521"/>
      <c r="AF86" s="521"/>
      <c r="AG86" s="521"/>
      <c r="AH86" s="521"/>
      <c r="AI86" s="521"/>
      <c r="AJ86" s="521"/>
      <c r="AK86" s="521"/>
      <c r="AL86" s="521"/>
      <c r="AM86" s="521"/>
      <c r="AN86" s="521"/>
      <c r="AO86" s="521"/>
      <c r="AP86" s="521"/>
      <c r="AQ86" s="521"/>
      <c r="AR86" s="521"/>
      <c r="AS86" s="521"/>
      <c r="AT86" s="521"/>
      <c r="AU86" s="521"/>
      <c r="AV86" s="521"/>
      <c r="AW86" s="521"/>
    </row>
    <row r="87" spans="1:49" ht="12">
      <c r="A87" s="521"/>
      <c r="B87" s="521"/>
      <c r="C87" s="521"/>
      <c r="D87" s="521"/>
      <c r="E87" s="521"/>
      <c r="F87" s="521"/>
      <c r="G87" s="521"/>
      <c r="H87" s="521"/>
      <c r="I87" s="521"/>
      <c r="J87" s="521"/>
      <c r="K87" s="521"/>
      <c r="L87" s="521"/>
      <c r="M87" s="521"/>
      <c r="N87" s="521"/>
      <c r="O87" s="521"/>
      <c r="P87" s="521"/>
      <c r="Q87" s="521"/>
      <c r="R87" s="521"/>
      <c r="S87" s="521"/>
      <c r="T87" s="521"/>
      <c r="U87" s="521"/>
      <c r="V87" s="521"/>
      <c r="W87" s="521"/>
      <c r="X87" s="521"/>
      <c r="Y87" s="521"/>
      <c r="Z87" s="521"/>
      <c r="AA87" s="521"/>
      <c r="AB87" s="521"/>
      <c r="AC87" s="521"/>
      <c r="AD87" s="521"/>
      <c r="AE87" s="521"/>
      <c r="AF87" s="521"/>
      <c r="AG87" s="521"/>
      <c r="AH87" s="521"/>
      <c r="AI87" s="521"/>
      <c r="AJ87" s="521"/>
      <c r="AK87" s="521"/>
      <c r="AL87" s="521"/>
      <c r="AM87" s="521"/>
      <c r="AN87" s="521"/>
      <c r="AO87" s="521"/>
      <c r="AP87" s="521"/>
      <c r="AQ87" s="521"/>
      <c r="AR87" s="521"/>
      <c r="AS87" s="521"/>
      <c r="AT87" s="521"/>
      <c r="AU87" s="521"/>
      <c r="AV87" s="521"/>
      <c r="AW87" s="521"/>
    </row>
  </sheetData>
  <mergeCells count="9">
    <mergeCell ref="L4:L6"/>
    <mergeCell ref="A3:A6"/>
    <mergeCell ref="B3:I3"/>
    <mergeCell ref="J3:L3"/>
    <mergeCell ref="H5:H6"/>
    <mergeCell ref="I5:I6"/>
    <mergeCell ref="B4:E4"/>
    <mergeCell ref="F4:I4"/>
    <mergeCell ref="J4:K4"/>
  </mergeCells>
  <printOptions/>
  <pageMargins left="0.5905511811023623" right="0.1968503937007874" top="0.3937007874015748" bottom="0.1968503937007874" header="0.1968503937007874" footer="0.5118110236220472"/>
  <pageSetup fitToHeight="1" fitToWidth="1" horizontalDpi="600" verticalDpi="600" orientation="portrait" paperSize="9" scale="78" r:id="rId1"/>
  <headerFooter alignWithMargins="0">
    <oddHeader>&amp;R&amp;D&amp;T</oddHeader>
  </headerFooter>
</worksheet>
</file>

<file path=xl/worksheets/sheet25.xml><?xml version="1.0" encoding="utf-8"?>
<worksheet xmlns="http://schemas.openxmlformats.org/spreadsheetml/2006/main" xmlns:r="http://schemas.openxmlformats.org/officeDocument/2006/relationships">
  <dimension ref="A1:M10"/>
  <sheetViews>
    <sheetView workbookViewId="0" topLeftCell="A1">
      <selection activeCell="A1" sqref="A1"/>
    </sheetView>
  </sheetViews>
  <sheetFormatPr defaultColWidth="9.00390625" defaultRowHeight="13.5"/>
  <cols>
    <col min="1" max="1" width="9.625" style="532" customWidth="1"/>
    <col min="2" max="13" width="7.125" style="532" customWidth="1"/>
    <col min="14" max="16384" width="9.00390625" style="532" customWidth="1"/>
  </cols>
  <sheetData>
    <row r="1" ht="18" customHeight="1">
      <c r="A1" s="531" t="s">
        <v>55</v>
      </c>
    </row>
    <row r="2" ht="15" customHeight="1" thickBot="1">
      <c r="M2" s="533" t="s">
        <v>740</v>
      </c>
    </row>
    <row r="3" spans="1:13" s="535" customFormat="1" ht="15" customHeight="1" thickTop="1">
      <c r="A3" s="534"/>
      <c r="B3" s="1188" t="s">
        <v>741</v>
      </c>
      <c r="C3" s="1189"/>
      <c r="D3" s="1189"/>
      <c r="E3" s="1189"/>
      <c r="F3" s="1189"/>
      <c r="G3" s="1190"/>
      <c r="H3" s="1188" t="s">
        <v>742</v>
      </c>
      <c r="I3" s="1189"/>
      <c r="J3" s="1189"/>
      <c r="K3" s="1189"/>
      <c r="L3" s="1189"/>
      <c r="M3" s="1189"/>
    </row>
    <row r="4" spans="1:13" s="535" customFormat="1" ht="15" customHeight="1">
      <c r="A4" s="536" t="s">
        <v>733</v>
      </c>
      <c r="B4" s="1191" t="s">
        <v>734</v>
      </c>
      <c r="C4" s="1192"/>
      <c r="D4" s="1191" t="s">
        <v>735</v>
      </c>
      <c r="E4" s="1192"/>
      <c r="F4" s="1191" t="s">
        <v>736</v>
      </c>
      <c r="G4" s="1192"/>
      <c r="H4" s="1191" t="s">
        <v>734</v>
      </c>
      <c r="I4" s="1192"/>
      <c r="J4" s="1191" t="s">
        <v>735</v>
      </c>
      <c r="K4" s="1192"/>
      <c r="L4" s="1191" t="s">
        <v>736</v>
      </c>
      <c r="M4" s="1193"/>
    </row>
    <row r="5" spans="1:13" s="535" customFormat="1" ht="15" customHeight="1">
      <c r="A5" s="537"/>
      <c r="B5" s="538" t="s">
        <v>629</v>
      </c>
      <c r="C5" s="538" t="s">
        <v>737</v>
      </c>
      <c r="D5" s="538" t="s">
        <v>629</v>
      </c>
      <c r="E5" s="538" t="s">
        <v>737</v>
      </c>
      <c r="F5" s="538" t="s">
        <v>629</v>
      </c>
      <c r="G5" s="538" t="s">
        <v>737</v>
      </c>
      <c r="H5" s="539" t="s">
        <v>629</v>
      </c>
      <c r="I5" s="538" t="s">
        <v>737</v>
      </c>
      <c r="J5" s="538" t="s">
        <v>629</v>
      </c>
      <c r="K5" s="538" t="s">
        <v>737</v>
      </c>
      <c r="L5" s="538" t="s">
        <v>629</v>
      </c>
      <c r="M5" s="540" t="s">
        <v>737</v>
      </c>
    </row>
    <row r="6" spans="1:13" s="547" customFormat="1" ht="18" customHeight="1">
      <c r="A6" s="541" t="s">
        <v>738</v>
      </c>
      <c r="B6" s="542">
        <v>10721</v>
      </c>
      <c r="C6" s="542">
        <v>13631</v>
      </c>
      <c r="D6" s="542">
        <v>8073</v>
      </c>
      <c r="E6" s="542">
        <v>7884</v>
      </c>
      <c r="F6" s="543">
        <v>132.80069367025888</v>
      </c>
      <c r="G6" s="544">
        <v>172.89446981227803</v>
      </c>
      <c r="H6" s="545">
        <v>9609</v>
      </c>
      <c r="I6" s="542">
        <v>11136</v>
      </c>
      <c r="J6" s="542">
        <v>8054</v>
      </c>
      <c r="K6" s="542">
        <v>8044</v>
      </c>
      <c r="L6" s="543">
        <v>119.30717655823193</v>
      </c>
      <c r="M6" s="546">
        <v>138.43858776727996</v>
      </c>
    </row>
    <row r="7" spans="1:13" s="547" customFormat="1" ht="18" customHeight="1">
      <c r="A7" s="541" t="s">
        <v>743</v>
      </c>
      <c r="B7" s="542">
        <v>12872</v>
      </c>
      <c r="C7" s="542">
        <v>14848</v>
      </c>
      <c r="D7" s="542">
        <v>7931</v>
      </c>
      <c r="E7" s="542">
        <v>7638</v>
      </c>
      <c r="F7" s="543">
        <f>B7/D7*100</f>
        <v>162.29983608624386</v>
      </c>
      <c r="G7" s="544">
        <f>C7/E7*100</f>
        <v>194.39643885833988</v>
      </c>
      <c r="H7" s="545">
        <v>10653</v>
      </c>
      <c r="I7" s="542">
        <v>11785</v>
      </c>
      <c r="J7" s="542">
        <v>8395</v>
      </c>
      <c r="K7" s="542">
        <v>8025</v>
      </c>
      <c r="L7" s="543">
        <f>H7/J7*100</f>
        <v>126.89696247766528</v>
      </c>
      <c r="M7" s="546">
        <f>I7/K7*100</f>
        <v>146.85358255451712</v>
      </c>
    </row>
    <row r="8" spans="1:13" s="554" customFormat="1" ht="18" customHeight="1" thickBot="1">
      <c r="A8" s="548" t="s">
        <v>744</v>
      </c>
      <c r="B8" s="549">
        <v>12331</v>
      </c>
      <c r="C8" s="549">
        <v>15557</v>
      </c>
      <c r="D8" s="549">
        <v>7065</v>
      </c>
      <c r="E8" s="549">
        <v>7007</v>
      </c>
      <c r="F8" s="550">
        <v>174.5</v>
      </c>
      <c r="G8" s="551">
        <v>222</v>
      </c>
      <c r="H8" s="552">
        <v>10650</v>
      </c>
      <c r="I8" s="549">
        <v>12037</v>
      </c>
      <c r="J8" s="549">
        <v>7990</v>
      </c>
      <c r="K8" s="549">
        <v>7462</v>
      </c>
      <c r="L8" s="550">
        <v>133.3</v>
      </c>
      <c r="M8" s="553">
        <v>161.3</v>
      </c>
    </row>
    <row r="9" ht="15" customHeight="1">
      <c r="A9" s="532" t="s">
        <v>739</v>
      </c>
    </row>
    <row r="10" ht="15" customHeight="1">
      <c r="A10" s="532" t="s">
        <v>745</v>
      </c>
    </row>
  </sheetData>
  <mergeCells count="8">
    <mergeCell ref="B3:G3"/>
    <mergeCell ref="H3:M3"/>
    <mergeCell ref="B4:C4"/>
    <mergeCell ref="D4:E4"/>
    <mergeCell ref="F4:G4"/>
    <mergeCell ref="H4:I4"/>
    <mergeCell ref="J4:K4"/>
    <mergeCell ref="L4:M4"/>
  </mergeCells>
  <printOptions/>
  <pageMargins left="0.5905511811023623" right="0.11811023622047245" top="0.984251968503937" bottom="0.3937007874015748" header="0.4724409448818898" footer="0.1968503937007874"/>
  <pageSetup horizontalDpi="600" verticalDpi="600" orientation="portrait" paperSize="9" r:id="rId1"/>
  <headerFooter alignWithMargins="0">
    <oddHeader>&amp;R&amp;D&amp;T</oddHeader>
  </headerFooter>
</worksheet>
</file>

<file path=xl/worksheets/sheet26.xml><?xml version="1.0" encoding="utf-8"?>
<worksheet xmlns="http://schemas.openxmlformats.org/spreadsheetml/2006/main" xmlns:r="http://schemas.openxmlformats.org/officeDocument/2006/relationships">
  <dimension ref="A1:I14"/>
  <sheetViews>
    <sheetView workbookViewId="0" topLeftCell="A1">
      <selection activeCell="A1" sqref="A1"/>
    </sheetView>
  </sheetViews>
  <sheetFormatPr defaultColWidth="9.00390625" defaultRowHeight="13.5"/>
  <cols>
    <col min="1" max="1" width="10.625" style="556" customWidth="1"/>
    <col min="2" max="8" width="11.625" style="556" customWidth="1"/>
    <col min="9" max="9" width="0" style="556" hidden="1" customWidth="1"/>
    <col min="10" max="16384" width="9.00390625" style="556" customWidth="1"/>
  </cols>
  <sheetData>
    <row r="1" ht="18" customHeight="1">
      <c r="A1" s="555" t="s">
        <v>56</v>
      </c>
    </row>
    <row r="2" spans="1:8" ht="15" customHeight="1" thickBot="1">
      <c r="A2" s="556" t="s">
        <v>746</v>
      </c>
      <c r="H2" s="557" t="s">
        <v>755</v>
      </c>
    </row>
    <row r="3" spans="1:8" ht="24.75" customHeight="1" thickTop="1">
      <c r="A3" s="558" t="s">
        <v>733</v>
      </c>
      <c r="B3" s="559" t="s">
        <v>734</v>
      </c>
      <c r="C3" s="560" t="s">
        <v>747</v>
      </c>
      <c r="D3" s="560" t="s">
        <v>748</v>
      </c>
      <c r="E3" s="561" t="s">
        <v>749</v>
      </c>
      <c r="F3" s="560" t="s">
        <v>750</v>
      </c>
      <c r="G3" s="560" t="s">
        <v>751</v>
      </c>
      <c r="H3" s="562" t="s">
        <v>752</v>
      </c>
    </row>
    <row r="4" spans="1:8" s="568" customFormat="1" ht="15" customHeight="1">
      <c r="A4" s="563" t="s">
        <v>738</v>
      </c>
      <c r="B4" s="564">
        <v>10721</v>
      </c>
      <c r="C4" s="565">
        <v>893</v>
      </c>
      <c r="D4" s="565">
        <v>5596</v>
      </c>
      <c r="E4" s="566">
        <v>5</v>
      </c>
      <c r="F4" s="565">
        <v>3319</v>
      </c>
      <c r="G4" s="565">
        <v>734</v>
      </c>
      <c r="H4" s="567">
        <v>174</v>
      </c>
    </row>
    <row r="5" spans="1:8" s="568" customFormat="1" ht="15" customHeight="1">
      <c r="A5" s="563" t="s">
        <v>756</v>
      </c>
      <c r="B5" s="564">
        <v>12872</v>
      </c>
      <c r="C5" s="565">
        <v>1305</v>
      </c>
      <c r="D5" s="565">
        <v>6183</v>
      </c>
      <c r="E5" s="565">
        <v>6</v>
      </c>
      <c r="F5" s="565">
        <v>4269</v>
      </c>
      <c r="G5" s="565">
        <v>903</v>
      </c>
      <c r="H5" s="569">
        <v>585</v>
      </c>
    </row>
    <row r="6" spans="1:9" s="576" customFormat="1" ht="15" customHeight="1" thickBot="1">
      <c r="A6" s="570" t="s">
        <v>757</v>
      </c>
      <c r="B6" s="571">
        <v>12331</v>
      </c>
      <c r="C6" s="572">
        <v>1930</v>
      </c>
      <c r="D6" s="572">
        <v>5701</v>
      </c>
      <c r="E6" s="573" t="s">
        <v>758</v>
      </c>
      <c r="F6" s="572">
        <v>3880</v>
      </c>
      <c r="G6" s="572">
        <v>705</v>
      </c>
      <c r="H6" s="574">
        <v>116</v>
      </c>
      <c r="I6" s="575">
        <f>SUM(C6:G6)</f>
        <v>12216</v>
      </c>
    </row>
    <row r="7" ht="15" customHeight="1"/>
    <row r="8" ht="15" customHeight="1" thickBot="1">
      <c r="A8" s="556" t="s">
        <v>753</v>
      </c>
    </row>
    <row r="9" spans="1:8" ht="24.75" customHeight="1" thickTop="1">
      <c r="A9" s="558" t="s">
        <v>733</v>
      </c>
      <c r="B9" s="559" t="s">
        <v>734</v>
      </c>
      <c r="C9" s="560" t="s">
        <v>747</v>
      </c>
      <c r="D9" s="560" t="s">
        <v>748</v>
      </c>
      <c r="E9" s="561" t="s">
        <v>749</v>
      </c>
      <c r="F9" s="560" t="s">
        <v>750</v>
      </c>
      <c r="G9" s="560" t="s">
        <v>751</v>
      </c>
      <c r="H9" s="562" t="s">
        <v>752</v>
      </c>
    </row>
    <row r="10" spans="1:8" s="568" customFormat="1" ht="15" customHeight="1">
      <c r="A10" s="563" t="s">
        <v>738</v>
      </c>
      <c r="B10" s="564">
        <v>9609</v>
      </c>
      <c r="C10" s="565">
        <v>750</v>
      </c>
      <c r="D10" s="565">
        <v>5011</v>
      </c>
      <c r="E10" s="566">
        <v>1</v>
      </c>
      <c r="F10" s="565">
        <v>2969</v>
      </c>
      <c r="G10" s="565">
        <v>637</v>
      </c>
      <c r="H10" s="567">
        <v>242</v>
      </c>
    </row>
    <row r="11" spans="1:8" s="568" customFormat="1" ht="15" customHeight="1">
      <c r="A11" s="563" t="s">
        <v>756</v>
      </c>
      <c r="B11" s="564">
        <v>10653</v>
      </c>
      <c r="C11" s="565">
        <v>1033</v>
      </c>
      <c r="D11" s="565">
        <v>4959</v>
      </c>
      <c r="E11" s="565">
        <v>1</v>
      </c>
      <c r="F11" s="565">
        <v>3843</v>
      </c>
      <c r="G11" s="565">
        <v>508</v>
      </c>
      <c r="H11" s="569">
        <v>308</v>
      </c>
    </row>
    <row r="12" spans="1:9" s="576" customFormat="1" ht="15" customHeight="1" thickBot="1">
      <c r="A12" s="570" t="s">
        <v>757</v>
      </c>
      <c r="B12" s="571">
        <v>10650</v>
      </c>
      <c r="C12" s="572">
        <v>1653</v>
      </c>
      <c r="D12" s="572">
        <v>4687</v>
      </c>
      <c r="E12" s="573" t="s">
        <v>758</v>
      </c>
      <c r="F12" s="572">
        <v>3624</v>
      </c>
      <c r="G12" s="572">
        <v>480</v>
      </c>
      <c r="H12" s="574">
        <v>206</v>
      </c>
      <c r="I12" s="575">
        <f>SUM(C12:G12)</f>
        <v>10444</v>
      </c>
    </row>
    <row r="13" s="568" customFormat="1" ht="15" customHeight="1">
      <c r="A13" s="568" t="s">
        <v>754</v>
      </c>
    </row>
    <row r="14" s="568" customFormat="1" ht="15" customHeight="1">
      <c r="A14" s="568" t="s">
        <v>745</v>
      </c>
    </row>
  </sheetData>
  <printOptions horizontalCentered="1"/>
  <pageMargins left="0.5905511811023623" right="0.3937007874015748" top="0.984251968503937" bottom="0.984251968503937" header="0.5118110236220472" footer="0.5118110236220472"/>
  <pageSetup horizontalDpi="600" verticalDpi="600" orientation="portrait" paperSize="9" r:id="rId1"/>
  <headerFooter alignWithMargins="0">
    <oddHeader>&amp;R&amp;D&amp;T</oddHeader>
  </headerFooter>
</worksheet>
</file>

<file path=xl/worksheets/sheet27.xml><?xml version="1.0" encoding="utf-8"?>
<worksheet xmlns="http://schemas.openxmlformats.org/spreadsheetml/2006/main" xmlns:r="http://schemas.openxmlformats.org/officeDocument/2006/relationships">
  <dimension ref="A1:M10"/>
  <sheetViews>
    <sheetView workbookViewId="0" topLeftCell="A1">
      <selection activeCell="A1" sqref="A1"/>
    </sheetView>
  </sheetViews>
  <sheetFormatPr defaultColWidth="9.00390625" defaultRowHeight="13.5"/>
  <cols>
    <col min="1" max="1" width="9.625" style="578" customWidth="1"/>
    <col min="2" max="3" width="6.625" style="578" customWidth="1"/>
    <col min="4" max="5" width="7.625" style="578" customWidth="1"/>
    <col min="6" max="9" width="6.625" style="578" customWidth="1"/>
    <col min="10" max="11" width="7.625" style="578" customWidth="1"/>
    <col min="12" max="13" width="6.625" style="578" customWidth="1"/>
    <col min="14" max="16384" width="9.00390625" style="578" customWidth="1"/>
  </cols>
  <sheetData>
    <row r="1" ht="18" customHeight="1">
      <c r="A1" s="577" t="s">
        <v>57</v>
      </c>
    </row>
    <row r="2" ht="15" customHeight="1" thickBot="1">
      <c r="M2" s="579" t="s">
        <v>759</v>
      </c>
    </row>
    <row r="3" spans="1:13" s="581" customFormat="1" ht="15" customHeight="1" thickTop="1">
      <c r="A3" s="580"/>
      <c r="B3" s="1197" t="s">
        <v>760</v>
      </c>
      <c r="C3" s="1197"/>
      <c r="D3" s="1197"/>
      <c r="E3" s="1197"/>
      <c r="F3" s="1197"/>
      <c r="G3" s="1198"/>
      <c r="H3" s="1199" t="s">
        <v>761</v>
      </c>
      <c r="I3" s="1197"/>
      <c r="J3" s="1197"/>
      <c r="K3" s="1197"/>
      <c r="L3" s="1197"/>
      <c r="M3" s="1197"/>
    </row>
    <row r="4" spans="1:13" s="581" customFormat="1" ht="24.75" customHeight="1">
      <c r="A4" s="582" t="s">
        <v>733</v>
      </c>
      <c r="B4" s="1195" t="s">
        <v>762</v>
      </c>
      <c r="C4" s="1195"/>
      <c r="D4" s="1194" t="s">
        <v>764</v>
      </c>
      <c r="E4" s="1194"/>
      <c r="F4" s="1195" t="s">
        <v>763</v>
      </c>
      <c r="G4" s="1195"/>
      <c r="H4" s="1195" t="s">
        <v>762</v>
      </c>
      <c r="I4" s="1195"/>
      <c r="J4" s="1194" t="s">
        <v>765</v>
      </c>
      <c r="K4" s="1194"/>
      <c r="L4" s="1195" t="s">
        <v>763</v>
      </c>
      <c r="M4" s="1196"/>
    </row>
    <row r="5" spans="1:13" s="581" customFormat="1" ht="15" customHeight="1">
      <c r="A5" s="585"/>
      <c r="B5" s="583" t="s">
        <v>629</v>
      </c>
      <c r="C5" s="583" t="s">
        <v>737</v>
      </c>
      <c r="D5" s="583" t="s">
        <v>629</v>
      </c>
      <c r="E5" s="583" t="s">
        <v>737</v>
      </c>
      <c r="F5" s="583" t="s">
        <v>629</v>
      </c>
      <c r="G5" s="583" t="s">
        <v>737</v>
      </c>
      <c r="H5" s="583" t="s">
        <v>629</v>
      </c>
      <c r="I5" s="583" t="s">
        <v>737</v>
      </c>
      <c r="J5" s="583" t="s">
        <v>629</v>
      </c>
      <c r="K5" s="583" t="s">
        <v>737</v>
      </c>
      <c r="L5" s="583" t="s">
        <v>629</v>
      </c>
      <c r="M5" s="584" t="s">
        <v>737</v>
      </c>
    </row>
    <row r="6" spans="1:13" s="590" customFormat="1" ht="18" customHeight="1">
      <c r="A6" s="586" t="s">
        <v>738</v>
      </c>
      <c r="B6" s="587">
        <v>4002</v>
      </c>
      <c r="C6" s="587">
        <v>4867</v>
      </c>
      <c r="D6" s="587">
        <v>2984</v>
      </c>
      <c r="E6" s="587">
        <v>4209</v>
      </c>
      <c r="F6" s="588">
        <v>49.6</v>
      </c>
      <c r="G6" s="588">
        <v>61.7</v>
      </c>
      <c r="H6" s="587">
        <v>3710</v>
      </c>
      <c r="I6" s="587">
        <v>4798</v>
      </c>
      <c r="J6" s="587">
        <v>3129</v>
      </c>
      <c r="K6" s="587">
        <v>4341</v>
      </c>
      <c r="L6" s="588">
        <v>46.1</v>
      </c>
      <c r="M6" s="589">
        <v>59.5</v>
      </c>
    </row>
    <row r="7" spans="1:13" s="590" customFormat="1" ht="18" customHeight="1">
      <c r="A7" s="591" t="s">
        <v>766</v>
      </c>
      <c r="B7" s="592">
        <v>4391</v>
      </c>
      <c r="C7" s="592">
        <v>5674</v>
      </c>
      <c r="D7" s="592">
        <v>3345</v>
      </c>
      <c r="E7" s="592">
        <v>4966</v>
      </c>
      <c r="F7" s="593">
        <v>55.4</v>
      </c>
      <c r="G7" s="593">
        <v>74.3</v>
      </c>
      <c r="H7" s="592">
        <v>5029</v>
      </c>
      <c r="I7" s="592">
        <v>6213</v>
      </c>
      <c r="J7" s="592">
        <v>4328</v>
      </c>
      <c r="K7" s="592">
        <v>5704</v>
      </c>
      <c r="L7" s="593">
        <v>59.9</v>
      </c>
      <c r="M7" s="594">
        <v>77.4</v>
      </c>
    </row>
    <row r="8" spans="1:13" s="599" customFormat="1" ht="18" customHeight="1" thickBot="1">
      <c r="A8" s="595" t="s">
        <v>767</v>
      </c>
      <c r="B8" s="596">
        <v>4946</v>
      </c>
      <c r="C8" s="596">
        <v>5844</v>
      </c>
      <c r="D8" s="596">
        <v>3935</v>
      </c>
      <c r="E8" s="596">
        <v>5040</v>
      </c>
      <c r="F8" s="597">
        <v>70</v>
      </c>
      <c r="G8" s="597">
        <v>83.4</v>
      </c>
      <c r="H8" s="596">
        <v>5804</v>
      </c>
      <c r="I8" s="596">
        <v>6996</v>
      </c>
      <c r="J8" s="596">
        <v>5038</v>
      </c>
      <c r="K8" s="596">
        <v>4934</v>
      </c>
      <c r="L8" s="597">
        <v>72.6</v>
      </c>
      <c r="M8" s="598">
        <v>93.8</v>
      </c>
    </row>
    <row r="9" ht="12">
      <c r="A9" s="578" t="s">
        <v>754</v>
      </c>
    </row>
    <row r="10" ht="12">
      <c r="A10" s="578" t="s">
        <v>745</v>
      </c>
    </row>
  </sheetData>
  <mergeCells count="8">
    <mergeCell ref="J4:K4"/>
    <mergeCell ref="L4:M4"/>
    <mergeCell ref="B3:G3"/>
    <mergeCell ref="H3:M3"/>
    <mergeCell ref="B4:C4"/>
    <mergeCell ref="D4:E4"/>
    <mergeCell ref="F4:G4"/>
    <mergeCell ref="H4:I4"/>
  </mergeCells>
  <printOptions horizontalCentered="1"/>
  <pageMargins left="0.3937007874015748" right="0.1968503937007874" top="0.984251968503937" bottom="0.984251968503937" header="0.5118110236220472" footer="0.5118110236220472"/>
  <pageSetup horizontalDpi="600" verticalDpi="600" orientation="portrait" paperSize="9" r:id="rId1"/>
  <headerFooter alignWithMargins="0">
    <oddHeader>&amp;R&amp;D&amp;T</oddHeader>
  </headerFooter>
</worksheet>
</file>

<file path=xl/worksheets/sheet28.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3.5"/>
  <cols>
    <col min="1" max="1" width="4.625" style="601" customWidth="1"/>
    <col min="2" max="2" width="10.625" style="601" customWidth="1"/>
    <col min="3" max="10" width="9.625" style="601" customWidth="1"/>
    <col min="11" max="16384" width="9.00390625" style="601" customWidth="1"/>
  </cols>
  <sheetData>
    <row r="1" ht="18" customHeight="1">
      <c r="A1" s="600" t="s">
        <v>48</v>
      </c>
    </row>
    <row r="2" s="602" customFormat="1" ht="18" customHeight="1">
      <c r="A2" s="600" t="s">
        <v>372</v>
      </c>
    </row>
    <row r="3" ht="15" customHeight="1" thickBot="1">
      <c r="J3" s="603" t="s">
        <v>373</v>
      </c>
    </row>
    <row r="4" spans="1:10" ht="18" customHeight="1" thickTop="1">
      <c r="A4" s="604" t="s">
        <v>768</v>
      </c>
      <c r="B4" s="605" t="s">
        <v>374</v>
      </c>
      <c r="C4" s="605" t="s">
        <v>1177</v>
      </c>
      <c r="D4" s="605" t="s">
        <v>769</v>
      </c>
      <c r="E4" s="605" t="s">
        <v>770</v>
      </c>
      <c r="F4" s="605" t="s">
        <v>771</v>
      </c>
      <c r="G4" s="605" t="s">
        <v>772</v>
      </c>
      <c r="H4" s="605" t="s">
        <v>773</v>
      </c>
      <c r="I4" s="605" t="s">
        <v>780</v>
      </c>
      <c r="J4" s="606" t="s">
        <v>375</v>
      </c>
    </row>
    <row r="5" spans="1:10" s="610" customFormat="1" ht="15" customHeight="1">
      <c r="A5" s="1200" t="s">
        <v>774</v>
      </c>
      <c r="B5" s="607" t="s">
        <v>775</v>
      </c>
      <c r="C5" s="608">
        <v>95</v>
      </c>
      <c r="D5" s="608">
        <v>95</v>
      </c>
      <c r="E5" s="608">
        <v>95</v>
      </c>
      <c r="F5" s="608">
        <v>94</v>
      </c>
      <c r="G5" s="608">
        <v>96</v>
      </c>
      <c r="H5" s="608">
        <v>95</v>
      </c>
      <c r="I5" s="608">
        <v>803</v>
      </c>
      <c r="J5" s="609">
        <v>7908</v>
      </c>
    </row>
    <row r="6" spans="1:10" s="610" customFormat="1" ht="15" customHeight="1">
      <c r="A6" s="1201"/>
      <c r="B6" s="611" t="s">
        <v>776</v>
      </c>
      <c r="C6" s="612">
        <v>94</v>
      </c>
      <c r="D6" s="612">
        <v>94</v>
      </c>
      <c r="E6" s="612">
        <v>95</v>
      </c>
      <c r="F6" s="612">
        <v>94</v>
      </c>
      <c r="G6" s="612">
        <v>96</v>
      </c>
      <c r="H6" s="612">
        <v>95</v>
      </c>
      <c r="I6" s="612">
        <v>803</v>
      </c>
      <c r="J6" s="613">
        <v>7912</v>
      </c>
    </row>
    <row r="7" spans="1:10" s="610" customFormat="1" ht="15" customHeight="1">
      <c r="A7" s="1201"/>
      <c r="B7" s="607" t="s">
        <v>777</v>
      </c>
      <c r="C7" s="608">
        <v>94</v>
      </c>
      <c r="D7" s="608">
        <v>94</v>
      </c>
      <c r="E7" s="608">
        <v>96</v>
      </c>
      <c r="F7" s="608">
        <v>95</v>
      </c>
      <c r="G7" s="608">
        <v>96</v>
      </c>
      <c r="H7" s="608">
        <v>95</v>
      </c>
      <c r="I7" s="608">
        <v>804</v>
      </c>
      <c r="J7" s="609">
        <v>7896</v>
      </c>
    </row>
    <row r="8" spans="1:10" s="610" customFormat="1" ht="15" customHeight="1">
      <c r="A8" s="1201"/>
      <c r="B8" s="607" t="s">
        <v>778</v>
      </c>
      <c r="C8" s="608">
        <v>95</v>
      </c>
      <c r="D8" s="608">
        <v>95</v>
      </c>
      <c r="E8" s="608">
        <v>95</v>
      </c>
      <c r="F8" s="608">
        <v>94</v>
      </c>
      <c r="G8" s="608">
        <v>95</v>
      </c>
      <c r="H8" s="608">
        <v>95</v>
      </c>
      <c r="I8" s="608">
        <v>804</v>
      </c>
      <c r="J8" s="609">
        <v>7891</v>
      </c>
    </row>
    <row r="9" spans="1:10" s="615" customFormat="1" ht="15" customHeight="1">
      <c r="A9" s="1202"/>
      <c r="B9" s="614" t="s">
        <v>376</v>
      </c>
      <c r="C9" s="990">
        <v>94</v>
      </c>
      <c r="D9" s="990">
        <v>95</v>
      </c>
      <c r="E9" s="990">
        <v>96</v>
      </c>
      <c r="F9" s="990">
        <v>94</v>
      </c>
      <c r="G9" s="990">
        <v>95</v>
      </c>
      <c r="H9" s="990">
        <v>94</v>
      </c>
      <c r="I9" s="990">
        <v>801</v>
      </c>
      <c r="J9" s="991">
        <v>7854</v>
      </c>
    </row>
    <row r="10" spans="1:10" s="610" customFormat="1" ht="15" customHeight="1">
      <c r="A10" s="1200" t="s">
        <v>779</v>
      </c>
      <c r="B10" s="607" t="s">
        <v>775</v>
      </c>
      <c r="C10" s="616">
        <v>3.49</v>
      </c>
      <c r="D10" s="616">
        <v>3.31</v>
      </c>
      <c r="E10" s="616">
        <v>3.28</v>
      </c>
      <c r="F10" s="616">
        <v>3.27</v>
      </c>
      <c r="G10" s="616">
        <v>3.17</v>
      </c>
      <c r="H10" s="616">
        <v>3.28</v>
      </c>
      <c r="I10" s="616">
        <v>3.53</v>
      </c>
      <c r="J10" s="617">
        <v>3.24</v>
      </c>
    </row>
    <row r="11" spans="1:10" s="610" customFormat="1" ht="15" customHeight="1">
      <c r="A11" s="1201"/>
      <c r="B11" s="611" t="s">
        <v>776</v>
      </c>
      <c r="C11" s="618">
        <v>3.46</v>
      </c>
      <c r="D11" s="618">
        <v>3.33</v>
      </c>
      <c r="E11" s="618">
        <v>3.23</v>
      </c>
      <c r="F11" s="618">
        <v>3.22</v>
      </c>
      <c r="G11" s="618">
        <v>3.03</v>
      </c>
      <c r="H11" s="618">
        <v>3.26</v>
      </c>
      <c r="I11" s="618">
        <v>3.49</v>
      </c>
      <c r="J11" s="619">
        <v>3.22</v>
      </c>
    </row>
    <row r="12" spans="1:10" s="610" customFormat="1" ht="15" customHeight="1">
      <c r="A12" s="1201"/>
      <c r="B12" s="607" t="s">
        <v>777</v>
      </c>
      <c r="C12" s="616">
        <v>3.44</v>
      </c>
      <c r="D12" s="616">
        <v>3.27</v>
      </c>
      <c r="E12" s="616">
        <v>3.24</v>
      </c>
      <c r="F12" s="616">
        <v>3.17</v>
      </c>
      <c r="G12" s="616">
        <v>3.26</v>
      </c>
      <c r="H12" s="616">
        <v>3.44</v>
      </c>
      <c r="I12" s="616">
        <v>3.47</v>
      </c>
      <c r="J12" s="617">
        <v>3.19</v>
      </c>
    </row>
    <row r="13" spans="1:10" s="610" customFormat="1" ht="15" customHeight="1">
      <c r="A13" s="1201"/>
      <c r="B13" s="607" t="s">
        <v>778</v>
      </c>
      <c r="C13" s="616">
        <v>3.43</v>
      </c>
      <c r="D13" s="616">
        <v>3.21</v>
      </c>
      <c r="E13" s="616">
        <v>3.22</v>
      </c>
      <c r="F13" s="616">
        <v>3.22</v>
      </c>
      <c r="G13" s="616">
        <v>3.17</v>
      </c>
      <c r="H13" s="616">
        <v>3.24</v>
      </c>
      <c r="I13" s="616">
        <v>3.42</v>
      </c>
      <c r="J13" s="617">
        <v>3.17</v>
      </c>
    </row>
    <row r="14" spans="1:10" s="615" customFormat="1" ht="15" customHeight="1">
      <c r="A14" s="1202"/>
      <c r="B14" s="614" t="s">
        <v>376</v>
      </c>
      <c r="C14" s="992">
        <v>3.28</v>
      </c>
      <c r="D14" s="992">
        <v>3.18</v>
      </c>
      <c r="E14" s="992">
        <v>3.24</v>
      </c>
      <c r="F14" s="992">
        <v>3.15</v>
      </c>
      <c r="G14" s="992">
        <v>3.15</v>
      </c>
      <c r="H14" s="992">
        <v>3.05</v>
      </c>
      <c r="I14" s="992">
        <v>3.43</v>
      </c>
      <c r="J14" s="993">
        <v>3.16</v>
      </c>
    </row>
    <row r="15" spans="1:10" s="610" customFormat="1" ht="15" customHeight="1">
      <c r="A15" s="1203" t="s">
        <v>781</v>
      </c>
      <c r="B15" s="607" t="s">
        <v>775</v>
      </c>
      <c r="C15" s="608">
        <v>322642</v>
      </c>
      <c r="D15" s="608">
        <v>268111</v>
      </c>
      <c r="E15" s="608">
        <v>281931</v>
      </c>
      <c r="F15" s="608">
        <v>321736</v>
      </c>
      <c r="G15" s="608">
        <v>325143</v>
      </c>
      <c r="H15" s="608">
        <v>335505</v>
      </c>
      <c r="I15" s="608">
        <v>294310</v>
      </c>
      <c r="J15" s="620">
        <v>305953</v>
      </c>
    </row>
    <row r="16" spans="1:10" s="610" customFormat="1" ht="15" customHeight="1">
      <c r="A16" s="1201"/>
      <c r="B16" s="611" t="s">
        <v>776</v>
      </c>
      <c r="C16" s="612">
        <v>285798</v>
      </c>
      <c r="D16" s="612">
        <v>256156</v>
      </c>
      <c r="E16" s="612">
        <v>306445</v>
      </c>
      <c r="F16" s="612">
        <v>280386</v>
      </c>
      <c r="G16" s="612">
        <v>329580</v>
      </c>
      <c r="H16" s="612">
        <v>314212</v>
      </c>
      <c r="I16" s="612">
        <v>283595</v>
      </c>
      <c r="J16" s="621">
        <v>301841</v>
      </c>
    </row>
    <row r="17" spans="1:10" s="610" customFormat="1" ht="15" customHeight="1">
      <c r="A17" s="1201"/>
      <c r="B17" s="607" t="s">
        <v>777</v>
      </c>
      <c r="C17" s="608">
        <v>334414</v>
      </c>
      <c r="D17" s="608">
        <v>271679</v>
      </c>
      <c r="E17" s="608">
        <v>302623</v>
      </c>
      <c r="F17" s="608">
        <v>303273</v>
      </c>
      <c r="G17" s="608">
        <v>334798</v>
      </c>
      <c r="H17" s="608">
        <v>305135</v>
      </c>
      <c r="I17" s="608">
        <v>293172</v>
      </c>
      <c r="J17" s="620">
        <v>302975</v>
      </c>
    </row>
    <row r="18" spans="1:10" s="610" customFormat="1" ht="15" customHeight="1">
      <c r="A18" s="1201"/>
      <c r="B18" s="607" t="s">
        <v>778</v>
      </c>
      <c r="C18" s="608">
        <v>323235</v>
      </c>
      <c r="D18" s="608">
        <v>245043</v>
      </c>
      <c r="E18" s="608">
        <v>295672</v>
      </c>
      <c r="F18" s="608">
        <v>319309</v>
      </c>
      <c r="G18" s="608">
        <v>308913</v>
      </c>
      <c r="H18" s="608">
        <v>295217</v>
      </c>
      <c r="I18" s="608">
        <v>286825</v>
      </c>
      <c r="J18" s="620">
        <v>300531</v>
      </c>
    </row>
    <row r="19" spans="1:10" s="615" customFormat="1" ht="15" customHeight="1">
      <c r="A19" s="1202"/>
      <c r="B19" s="614" t="s">
        <v>376</v>
      </c>
      <c r="C19" s="990">
        <v>323963</v>
      </c>
      <c r="D19" s="990">
        <v>273732</v>
      </c>
      <c r="E19" s="990">
        <v>293647</v>
      </c>
      <c r="F19" s="990">
        <v>289537</v>
      </c>
      <c r="G19" s="990">
        <v>320891</v>
      </c>
      <c r="H19" s="990">
        <v>290008</v>
      </c>
      <c r="I19" s="990">
        <v>274927</v>
      </c>
      <c r="J19" s="994">
        <v>294943</v>
      </c>
    </row>
    <row r="20" spans="1:10" s="610" customFormat="1" ht="15" customHeight="1">
      <c r="A20" s="1204" t="s">
        <v>782</v>
      </c>
      <c r="B20" s="607" t="s">
        <v>775</v>
      </c>
      <c r="C20" s="622">
        <v>23</v>
      </c>
      <c r="D20" s="622">
        <v>25.4</v>
      </c>
      <c r="E20" s="622">
        <v>23.8</v>
      </c>
      <c r="F20" s="622">
        <v>22.2</v>
      </c>
      <c r="G20" s="622">
        <v>22.4</v>
      </c>
      <c r="H20" s="622">
        <v>20.4</v>
      </c>
      <c r="I20" s="622">
        <v>23.2</v>
      </c>
      <c r="J20" s="623">
        <v>23.3</v>
      </c>
    </row>
    <row r="21" spans="1:10" s="610" customFormat="1" ht="15" customHeight="1">
      <c r="A21" s="1205"/>
      <c r="B21" s="611" t="s">
        <v>776</v>
      </c>
      <c r="C21" s="624">
        <v>25.6</v>
      </c>
      <c r="D21" s="624">
        <v>26.4</v>
      </c>
      <c r="E21" s="624">
        <v>23.1</v>
      </c>
      <c r="F21" s="624">
        <v>23.6</v>
      </c>
      <c r="G21" s="624">
        <v>22.5</v>
      </c>
      <c r="H21" s="624">
        <v>22.3</v>
      </c>
      <c r="I21" s="624">
        <v>23.5</v>
      </c>
      <c r="J21" s="625">
        <v>23.2</v>
      </c>
    </row>
    <row r="22" spans="1:10" s="610" customFormat="1" ht="15" customHeight="1">
      <c r="A22" s="1205"/>
      <c r="B22" s="607" t="s">
        <v>777</v>
      </c>
      <c r="C22" s="622">
        <v>22.1</v>
      </c>
      <c r="D22" s="622">
        <v>25.5</v>
      </c>
      <c r="E22" s="622">
        <v>23.6</v>
      </c>
      <c r="F22" s="622">
        <v>23.8</v>
      </c>
      <c r="G22" s="622">
        <v>22.5</v>
      </c>
      <c r="H22" s="622">
        <v>21.4</v>
      </c>
      <c r="I22" s="622">
        <v>23.3</v>
      </c>
      <c r="J22" s="623">
        <v>23</v>
      </c>
    </row>
    <row r="23" spans="1:10" s="610" customFormat="1" ht="15" customHeight="1">
      <c r="A23" s="1205"/>
      <c r="B23" s="607" t="s">
        <v>778</v>
      </c>
      <c r="C23" s="622">
        <v>21.8</v>
      </c>
      <c r="D23" s="622">
        <v>27</v>
      </c>
      <c r="E23" s="622">
        <v>23.7</v>
      </c>
      <c r="F23" s="622">
        <v>21.5</v>
      </c>
      <c r="G23" s="622">
        <v>21.6</v>
      </c>
      <c r="H23" s="622">
        <v>22.8</v>
      </c>
      <c r="I23" s="622">
        <v>22.5</v>
      </c>
      <c r="J23" s="623">
        <v>22.9</v>
      </c>
    </row>
    <row r="24" spans="1:10" s="615" customFormat="1" ht="15" customHeight="1" thickBot="1">
      <c r="A24" s="1206"/>
      <c r="B24" s="626" t="s">
        <v>376</v>
      </c>
      <c r="C24" s="995">
        <v>22.2</v>
      </c>
      <c r="D24" s="995">
        <v>24.9</v>
      </c>
      <c r="E24" s="995">
        <v>23.6</v>
      </c>
      <c r="F24" s="995">
        <v>23.4</v>
      </c>
      <c r="G24" s="995">
        <v>21.8</v>
      </c>
      <c r="H24" s="995">
        <v>23.1</v>
      </c>
      <c r="I24" s="995">
        <v>23.3</v>
      </c>
      <c r="J24" s="996">
        <v>23.1</v>
      </c>
    </row>
    <row r="25" s="610" customFormat="1" ht="15" customHeight="1">
      <c r="A25" s="610" t="s">
        <v>783</v>
      </c>
    </row>
    <row r="26" s="610" customFormat="1" ht="15" customHeight="1">
      <c r="A26" s="610" t="s">
        <v>784</v>
      </c>
    </row>
  </sheetData>
  <mergeCells count="4">
    <mergeCell ref="A5:A9"/>
    <mergeCell ref="A10:A14"/>
    <mergeCell ref="A15:A19"/>
    <mergeCell ref="A20:A24"/>
  </mergeCells>
  <printOptions/>
  <pageMargins left="0.5905511811023623" right="0.07874015748031496" top="0.984251968503937" bottom="0.984251968503937" header="0.5118110236220472" footer="0.5118110236220472"/>
  <pageSetup horizontalDpi="600" verticalDpi="600" orientation="portrait" paperSize="9" r:id="rId1"/>
  <headerFooter alignWithMargins="0">
    <oddHeader>&amp;R&amp;D&amp;T</oddHeader>
  </headerFooter>
</worksheet>
</file>

<file path=xl/worksheets/sheet29.xml><?xml version="1.0" encoding="utf-8"?>
<worksheet xmlns="http://schemas.openxmlformats.org/spreadsheetml/2006/main" xmlns:r="http://schemas.openxmlformats.org/officeDocument/2006/relationships">
  <dimension ref="A1:K37"/>
  <sheetViews>
    <sheetView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00390625" defaultRowHeight="13.5"/>
  <cols>
    <col min="1" max="1" width="3.375" style="629" customWidth="1"/>
    <col min="2" max="2" width="15.625" style="629" customWidth="1"/>
    <col min="3" max="3" width="4.625" style="629" customWidth="1"/>
    <col min="4" max="10" width="9.00390625" style="629" customWidth="1"/>
    <col min="11" max="11" width="9.625" style="629" customWidth="1"/>
    <col min="12" max="16384" width="9.00390625" style="629" customWidth="1"/>
  </cols>
  <sheetData>
    <row r="1" spans="1:11" s="628" customFormat="1" ht="18" customHeight="1">
      <c r="A1" s="627" t="s">
        <v>58</v>
      </c>
      <c r="B1" s="627"/>
      <c r="C1" s="627"/>
      <c r="D1" s="627"/>
      <c r="E1" s="627"/>
      <c r="F1" s="627"/>
      <c r="G1" s="627"/>
      <c r="H1" s="627"/>
      <c r="I1" s="627"/>
      <c r="J1" s="627"/>
      <c r="K1" s="627"/>
    </row>
    <row r="2" spans="1:11" s="628" customFormat="1" ht="18" customHeight="1">
      <c r="A2" s="627" t="s">
        <v>377</v>
      </c>
      <c r="B2" s="627"/>
      <c r="C2" s="627"/>
      <c r="D2" s="627"/>
      <c r="E2" s="627"/>
      <c r="F2" s="627"/>
      <c r="G2" s="627"/>
      <c r="H2" s="627"/>
      <c r="I2" s="627"/>
      <c r="J2" s="627"/>
      <c r="K2" s="627"/>
    </row>
    <row r="3" ht="15" customHeight="1" thickBot="1">
      <c r="K3" s="630" t="s">
        <v>378</v>
      </c>
    </row>
    <row r="4" spans="1:11" ht="18" customHeight="1" thickTop="1">
      <c r="A4" s="1208" t="s">
        <v>768</v>
      </c>
      <c r="B4" s="1208"/>
      <c r="C4" s="1209"/>
      <c r="D4" s="631" t="s">
        <v>1177</v>
      </c>
      <c r="E4" s="631" t="s">
        <v>769</v>
      </c>
      <c r="F4" s="631" t="s">
        <v>770</v>
      </c>
      <c r="G4" s="631" t="s">
        <v>771</v>
      </c>
      <c r="H4" s="631" t="s">
        <v>772</v>
      </c>
      <c r="I4" s="631" t="s">
        <v>773</v>
      </c>
      <c r="J4" s="631" t="s">
        <v>830</v>
      </c>
      <c r="K4" s="632" t="s">
        <v>831</v>
      </c>
    </row>
    <row r="5" spans="1:11" s="636" customFormat="1" ht="15" customHeight="1">
      <c r="A5" s="1207" t="s">
        <v>774</v>
      </c>
      <c r="B5" s="1207"/>
      <c r="C5" s="633"/>
      <c r="D5" s="634">
        <v>94</v>
      </c>
      <c r="E5" s="634">
        <v>95</v>
      </c>
      <c r="F5" s="634">
        <v>96</v>
      </c>
      <c r="G5" s="634">
        <v>94</v>
      </c>
      <c r="H5" s="634">
        <v>95</v>
      </c>
      <c r="I5" s="634">
        <v>94</v>
      </c>
      <c r="J5" s="634">
        <v>801</v>
      </c>
      <c r="K5" s="635">
        <v>7854</v>
      </c>
    </row>
    <row r="6" spans="1:11" s="636" customFormat="1" ht="15" customHeight="1">
      <c r="A6" s="1207" t="s">
        <v>779</v>
      </c>
      <c r="B6" s="1207"/>
      <c r="C6" s="633" t="s">
        <v>785</v>
      </c>
      <c r="D6" s="637">
        <v>3.28</v>
      </c>
      <c r="E6" s="637">
        <v>3.18</v>
      </c>
      <c r="F6" s="637">
        <v>3.24</v>
      </c>
      <c r="G6" s="638">
        <v>3.15</v>
      </c>
      <c r="H6" s="637">
        <v>3.15</v>
      </c>
      <c r="I6" s="637">
        <v>3.05</v>
      </c>
      <c r="J6" s="637">
        <v>3.43</v>
      </c>
      <c r="K6" s="639">
        <v>3.16</v>
      </c>
    </row>
    <row r="7" spans="1:11" s="636" customFormat="1" ht="15" customHeight="1">
      <c r="A7" s="1207" t="s">
        <v>786</v>
      </c>
      <c r="B7" s="1207"/>
      <c r="C7" s="633" t="s">
        <v>785</v>
      </c>
      <c r="D7" s="637">
        <v>1.43</v>
      </c>
      <c r="E7" s="638">
        <v>1.37</v>
      </c>
      <c r="F7" s="637">
        <v>1.26</v>
      </c>
      <c r="G7" s="637">
        <v>1.28</v>
      </c>
      <c r="H7" s="637">
        <v>1.29</v>
      </c>
      <c r="I7" s="638">
        <v>1.29</v>
      </c>
      <c r="J7" s="637">
        <v>1.6</v>
      </c>
      <c r="K7" s="639">
        <v>1.41</v>
      </c>
    </row>
    <row r="8" spans="1:11" s="636" customFormat="1" ht="15" customHeight="1">
      <c r="A8" s="1207" t="s">
        <v>787</v>
      </c>
      <c r="B8" s="1207"/>
      <c r="C8" s="633" t="s">
        <v>379</v>
      </c>
      <c r="D8" s="640">
        <v>51.8</v>
      </c>
      <c r="E8" s="641">
        <v>59.2</v>
      </c>
      <c r="F8" s="642">
        <v>56.5</v>
      </c>
      <c r="G8" s="640">
        <v>56</v>
      </c>
      <c r="H8" s="643">
        <v>56</v>
      </c>
      <c r="I8" s="634">
        <v>55.7</v>
      </c>
      <c r="J8" s="643">
        <v>56.3</v>
      </c>
      <c r="K8" s="644">
        <v>55.2</v>
      </c>
    </row>
    <row r="9" spans="1:11" s="636" customFormat="1" ht="15" customHeight="1">
      <c r="A9" s="1207" t="s">
        <v>788</v>
      </c>
      <c r="B9" s="1207"/>
      <c r="C9" s="633"/>
      <c r="D9" s="645">
        <v>323963</v>
      </c>
      <c r="E9" s="645">
        <v>273732</v>
      </c>
      <c r="F9" s="645">
        <v>293647</v>
      </c>
      <c r="G9" s="645">
        <v>289537</v>
      </c>
      <c r="H9" s="645">
        <v>320891</v>
      </c>
      <c r="I9" s="645">
        <v>290008</v>
      </c>
      <c r="J9" s="645">
        <v>274927</v>
      </c>
      <c r="K9" s="646">
        <v>294943</v>
      </c>
    </row>
    <row r="10" spans="1:11" s="636" customFormat="1" ht="15" customHeight="1">
      <c r="A10" s="1207" t="s">
        <v>565</v>
      </c>
      <c r="B10" s="1207"/>
      <c r="C10" s="633"/>
      <c r="D10" s="645">
        <v>71857</v>
      </c>
      <c r="E10" s="645">
        <v>68275</v>
      </c>
      <c r="F10" s="645">
        <v>69321</v>
      </c>
      <c r="G10" s="645">
        <v>67750</v>
      </c>
      <c r="H10" s="645">
        <v>70059</v>
      </c>
      <c r="I10" s="645">
        <v>66976</v>
      </c>
      <c r="J10" s="645">
        <v>64187</v>
      </c>
      <c r="K10" s="646">
        <v>68111</v>
      </c>
    </row>
    <row r="11" spans="2:11" s="636" customFormat="1" ht="15" customHeight="1">
      <c r="B11" s="633" t="s">
        <v>380</v>
      </c>
      <c r="C11" s="647"/>
      <c r="D11" s="645">
        <v>6230</v>
      </c>
      <c r="E11" s="645">
        <v>5880</v>
      </c>
      <c r="F11" s="645">
        <v>6474</v>
      </c>
      <c r="G11" s="645">
        <v>5646</v>
      </c>
      <c r="H11" s="645">
        <v>5807</v>
      </c>
      <c r="I11" s="645">
        <v>5888</v>
      </c>
      <c r="J11" s="645">
        <v>5400</v>
      </c>
      <c r="K11" s="646">
        <v>6279</v>
      </c>
    </row>
    <row r="12" spans="2:11" s="636" customFormat="1" ht="15" customHeight="1">
      <c r="B12" s="633" t="s">
        <v>381</v>
      </c>
      <c r="C12" s="647"/>
      <c r="D12" s="645">
        <v>6679</v>
      </c>
      <c r="E12" s="645">
        <v>9751</v>
      </c>
      <c r="F12" s="645">
        <v>8204</v>
      </c>
      <c r="G12" s="645">
        <v>7308</v>
      </c>
      <c r="H12" s="645">
        <v>8441</v>
      </c>
      <c r="I12" s="645">
        <v>7420</v>
      </c>
      <c r="J12" s="645">
        <v>7681</v>
      </c>
      <c r="K12" s="646">
        <v>7163</v>
      </c>
    </row>
    <row r="13" spans="2:11" s="636" customFormat="1" ht="15" customHeight="1">
      <c r="B13" s="633" t="s">
        <v>382</v>
      </c>
      <c r="C13" s="647"/>
      <c r="D13" s="645">
        <v>6010</v>
      </c>
      <c r="E13" s="645">
        <v>5316</v>
      </c>
      <c r="F13" s="645">
        <v>5071</v>
      </c>
      <c r="G13" s="645">
        <v>5083</v>
      </c>
      <c r="H13" s="645">
        <v>5590</v>
      </c>
      <c r="I13" s="645">
        <v>5214</v>
      </c>
      <c r="J13" s="645">
        <v>5088</v>
      </c>
      <c r="K13" s="646">
        <v>6061</v>
      </c>
    </row>
    <row r="14" spans="2:11" s="636" customFormat="1" ht="15" customHeight="1">
      <c r="B14" s="633" t="s">
        <v>383</v>
      </c>
      <c r="C14" s="647"/>
      <c r="D14" s="645">
        <v>3865</v>
      </c>
      <c r="E14" s="645">
        <v>3243</v>
      </c>
      <c r="F14" s="645">
        <v>3556</v>
      </c>
      <c r="G14" s="645">
        <v>3511</v>
      </c>
      <c r="H14" s="645">
        <v>3204</v>
      </c>
      <c r="I14" s="645">
        <v>3705</v>
      </c>
      <c r="J14" s="645">
        <v>3520</v>
      </c>
      <c r="K14" s="646">
        <v>3297</v>
      </c>
    </row>
    <row r="15" spans="2:11" s="636" customFormat="1" ht="15" customHeight="1">
      <c r="B15" s="633" t="s">
        <v>384</v>
      </c>
      <c r="C15" s="647"/>
      <c r="D15" s="645">
        <v>9614</v>
      </c>
      <c r="E15" s="645">
        <v>9605</v>
      </c>
      <c r="F15" s="645">
        <v>9665</v>
      </c>
      <c r="G15" s="645">
        <v>9714</v>
      </c>
      <c r="H15" s="645">
        <v>9775</v>
      </c>
      <c r="I15" s="645">
        <v>8839</v>
      </c>
      <c r="J15" s="645">
        <v>8436</v>
      </c>
      <c r="K15" s="646">
        <v>8353</v>
      </c>
    </row>
    <row r="16" spans="2:11" s="636" customFormat="1" ht="15" customHeight="1">
      <c r="B16" s="633" t="s">
        <v>385</v>
      </c>
      <c r="C16" s="647"/>
      <c r="D16" s="645">
        <v>2478</v>
      </c>
      <c r="E16" s="645">
        <v>2973</v>
      </c>
      <c r="F16" s="645">
        <v>2903</v>
      </c>
      <c r="G16" s="645">
        <v>3004</v>
      </c>
      <c r="H16" s="645">
        <v>3027</v>
      </c>
      <c r="I16" s="645">
        <v>2289</v>
      </c>
      <c r="J16" s="645">
        <v>2626</v>
      </c>
      <c r="K16" s="646">
        <v>2610</v>
      </c>
    </row>
    <row r="17" spans="2:11" s="636" customFormat="1" ht="15" customHeight="1">
      <c r="B17" s="633" t="s">
        <v>386</v>
      </c>
      <c r="C17" s="647"/>
      <c r="D17" s="645">
        <v>3196</v>
      </c>
      <c r="E17" s="645">
        <v>3059</v>
      </c>
      <c r="F17" s="645">
        <v>3402</v>
      </c>
      <c r="G17" s="645">
        <v>3005</v>
      </c>
      <c r="H17" s="645">
        <v>3161</v>
      </c>
      <c r="I17" s="645">
        <v>3030</v>
      </c>
      <c r="J17" s="645">
        <v>3053</v>
      </c>
      <c r="K17" s="646">
        <v>3033</v>
      </c>
    </row>
    <row r="18" spans="2:11" s="636" customFormat="1" ht="15" customHeight="1">
      <c r="B18" s="633" t="s">
        <v>387</v>
      </c>
      <c r="C18" s="647"/>
      <c r="D18" s="645">
        <v>5461</v>
      </c>
      <c r="E18" s="645">
        <v>4572</v>
      </c>
      <c r="F18" s="645">
        <v>5558</v>
      </c>
      <c r="G18" s="645">
        <v>5096</v>
      </c>
      <c r="H18" s="645">
        <v>4983</v>
      </c>
      <c r="I18" s="645">
        <v>4915</v>
      </c>
      <c r="J18" s="645">
        <v>4876</v>
      </c>
      <c r="K18" s="646">
        <v>4813</v>
      </c>
    </row>
    <row r="19" spans="2:11" s="636" customFormat="1" ht="15" customHeight="1">
      <c r="B19" s="633" t="s">
        <v>388</v>
      </c>
      <c r="C19" s="647"/>
      <c r="D19" s="645">
        <v>8124</v>
      </c>
      <c r="E19" s="645">
        <v>7564</v>
      </c>
      <c r="F19" s="645">
        <v>7456</v>
      </c>
      <c r="G19" s="645">
        <v>7350</v>
      </c>
      <c r="H19" s="645">
        <v>6839</v>
      </c>
      <c r="I19" s="645">
        <v>8024</v>
      </c>
      <c r="J19" s="645">
        <v>7293</v>
      </c>
      <c r="K19" s="646">
        <v>8202</v>
      </c>
    </row>
    <row r="20" spans="2:11" s="636" customFormat="1" ht="15" customHeight="1">
      <c r="B20" s="633" t="s">
        <v>389</v>
      </c>
      <c r="C20" s="647"/>
      <c r="D20" s="645">
        <v>4022</v>
      </c>
      <c r="E20" s="645">
        <v>3874</v>
      </c>
      <c r="F20" s="645">
        <v>4056</v>
      </c>
      <c r="G20" s="645">
        <v>3987</v>
      </c>
      <c r="H20" s="645">
        <v>3714</v>
      </c>
      <c r="I20" s="645">
        <v>3784</v>
      </c>
      <c r="J20" s="645">
        <v>3722</v>
      </c>
      <c r="K20" s="646">
        <v>3638</v>
      </c>
    </row>
    <row r="21" spans="2:11" s="636" customFormat="1" ht="15" customHeight="1">
      <c r="B21" s="633" t="s">
        <v>390</v>
      </c>
      <c r="C21" s="647"/>
      <c r="D21" s="645">
        <v>3596</v>
      </c>
      <c r="E21" s="645">
        <v>4464</v>
      </c>
      <c r="F21" s="645">
        <v>3961</v>
      </c>
      <c r="G21" s="645">
        <v>3186</v>
      </c>
      <c r="H21" s="645">
        <v>4742</v>
      </c>
      <c r="I21" s="645">
        <v>3469</v>
      </c>
      <c r="J21" s="645">
        <v>3714</v>
      </c>
      <c r="K21" s="646">
        <v>3228</v>
      </c>
    </row>
    <row r="22" spans="2:11" s="636" customFormat="1" ht="15" customHeight="1">
      <c r="B22" s="633" t="s">
        <v>391</v>
      </c>
      <c r="C22" s="647"/>
      <c r="D22" s="645">
        <v>12582</v>
      </c>
      <c r="E22" s="645">
        <v>7974</v>
      </c>
      <c r="F22" s="645">
        <v>9016</v>
      </c>
      <c r="G22" s="645">
        <v>10859</v>
      </c>
      <c r="H22" s="645">
        <v>10778</v>
      </c>
      <c r="I22" s="645">
        <v>10399</v>
      </c>
      <c r="J22" s="645">
        <v>8777</v>
      </c>
      <c r="K22" s="646">
        <v>11434</v>
      </c>
    </row>
    <row r="23" spans="1:11" s="636" customFormat="1" ht="15" customHeight="1">
      <c r="A23" s="1207" t="s">
        <v>578</v>
      </c>
      <c r="B23" s="1207"/>
      <c r="C23" s="633"/>
      <c r="D23" s="645">
        <v>19894</v>
      </c>
      <c r="E23" s="645">
        <v>14976</v>
      </c>
      <c r="F23" s="645">
        <v>15376</v>
      </c>
      <c r="G23" s="645">
        <v>19415</v>
      </c>
      <c r="H23" s="645">
        <v>21157</v>
      </c>
      <c r="I23" s="645">
        <v>19847</v>
      </c>
      <c r="J23" s="645">
        <v>11714</v>
      </c>
      <c r="K23" s="646">
        <v>18115</v>
      </c>
    </row>
    <row r="24" spans="2:11" s="636" customFormat="1" ht="15" customHeight="1">
      <c r="B24" s="633" t="s">
        <v>392</v>
      </c>
      <c r="C24" s="647"/>
      <c r="D24" s="645">
        <v>11342</v>
      </c>
      <c r="E24" s="645">
        <v>5051</v>
      </c>
      <c r="F24" s="645">
        <v>8416</v>
      </c>
      <c r="G24" s="645">
        <v>13138</v>
      </c>
      <c r="H24" s="645">
        <v>8627</v>
      </c>
      <c r="I24" s="645">
        <v>11877</v>
      </c>
      <c r="J24" s="645">
        <v>5887</v>
      </c>
      <c r="K24" s="635">
        <v>10775</v>
      </c>
    </row>
    <row r="25" spans="1:11" s="636" customFormat="1" ht="15" customHeight="1">
      <c r="A25" s="1207" t="s">
        <v>393</v>
      </c>
      <c r="B25" s="1207"/>
      <c r="C25" s="633"/>
      <c r="D25" s="645">
        <v>28846</v>
      </c>
      <c r="E25" s="645">
        <v>30443</v>
      </c>
      <c r="F25" s="645">
        <v>25612</v>
      </c>
      <c r="G25" s="645">
        <v>24945</v>
      </c>
      <c r="H25" s="645">
        <v>26960</v>
      </c>
      <c r="I25" s="645">
        <v>25601</v>
      </c>
      <c r="J25" s="645">
        <v>26817</v>
      </c>
      <c r="K25" s="646">
        <v>22278</v>
      </c>
    </row>
    <row r="26" spans="2:11" s="636" customFormat="1" ht="15" customHeight="1">
      <c r="B26" s="633" t="s">
        <v>394</v>
      </c>
      <c r="C26" s="647"/>
      <c r="D26" s="645">
        <v>9572</v>
      </c>
      <c r="E26" s="645">
        <v>10160</v>
      </c>
      <c r="F26" s="645">
        <v>8950</v>
      </c>
      <c r="G26" s="645">
        <v>8808</v>
      </c>
      <c r="H26" s="645">
        <v>9443</v>
      </c>
      <c r="I26" s="645">
        <v>8897</v>
      </c>
      <c r="J26" s="645">
        <v>10106</v>
      </c>
      <c r="K26" s="646">
        <v>9462</v>
      </c>
    </row>
    <row r="27" spans="1:11" s="636" customFormat="1" ht="15" customHeight="1">
      <c r="A27" s="1207" t="s">
        <v>586</v>
      </c>
      <c r="B27" s="1207"/>
      <c r="C27" s="633"/>
      <c r="D27" s="645">
        <v>9521</v>
      </c>
      <c r="E27" s="645">
        <v>9876</v>
      </c>
      <c r="F27" s="645">
        <v>8716</v>
      </c>
      <c r="G27" s="645">
        <v>8899</v>
      </c>
      <c r="H27" s="645">
        <v>9182</v>
      </c>
      <c r="I27" s="645">
        <v>8635</v>
      </c>
      <c r="J27" s="645">
        <v>8225</v>
      </c>
      <c r="K27" s="646">
        <v>9734</v>
      </c>
    </row>
    <row r="28" spans="1:11" s="636" customFormat="1" ht="15" customHeight="1">
      <c r="A28" s="1207" t="s">
        <v>395</v>
      </c>
      <c r="B28" s="1207"/>
      <c r="C28" s="633"/>
      <c r="D28" s="645">
        <v>14878</v>
      </c>
      <c r="E28" s="645">
        <v>12598</v>
      </c>
      <c r="F28" s="645">
        <v>12629</v>
      </c>
      <c r="G28" s="645">
        <v>13689</v>
      </c>
      <c r="H28" s="645">
        <v>13386</v>
      </c>
      <c r="I28" s="645">
        <v>12137</v>
      </c>
      <c r="J28" s="645">
        <v>10842</v>
      </c>
      <c r="K28" s="646">
        <v>12776</v>
      </c>
    </row>
    <row r="29" spans="1:11" s="636" customFormat="1" ht="15" customHeight="1">
      <c r="A29" s="1207" t="s">
        <v>597</v>
      </c>
      <c r="B29" s="1207"/>
      <c r="C29" s="633"/>
      <c r="D29" s="645">
        <v>14950</v>
      </c>
      <c r="E29" s="645">
        <v>11332</v>
      </c>
      <c r="F29" s="645">
        <v>12306</v>
      </c>
      <c r="G29" s="645">
        <v>13637</v>
      </c>
      <c r="H29" s="645">
        <v>11924</v>
      </c>
      <c r="I29" s="645">
        <v>11245</v>
      </c>
      <c r="J29" s="645">
        <v>10887</v>
      </c>
      <c r="K29" s="646">
        <v>12787</v>
      </c>
    </row>
    <row r="30" spans="1:11" s="636" customFormat="1" ht="15" customHeight="1">
      <c r="A30" s="1207" t="s">
        <v>789</v>
      </c>
      <c r="B30" s="1207"/>
      <c r="C30" s="633"/>
      <c r="D30" s="645">
        <v>43459</v>
      </c>
      <c r="E30" s="645">
        <v>32023</v>
      </c>
      <c r="F30" s="645">
        <v>38359</v>
      </c>
      <c r="G30" s="645">
        <v>29645</v>
      </c>
      <c r="H30" s="645">
        <v>31572</v>
      </c>
      <c r="I30" s="645">
        <v>32972</v>
      </c>
      <c r="J30" s="645">
        <v>34907</v>
      </c>
      <c r="K30" s="646">
        <v>37864</v>
      </c>
    </row>
    <row r="31" spans="1:11" s="636" customFormat="1" ht="15" customHeight="1">
      <c r="A31" s="1207" t="s">
        <v>605</v>
      </c>
      <c r="B31" s="1207"/>
      <c r="C31" s="633"/>
      <c r="D31" s="645">
        <v>15565</v>
      </c>
      <c r="E31" s="645">
        <v>5435</v>
      </c>
      <c r="F31" s="645">
        <v>12624</v>
      </c>
      <c r="G31" s="645">
        <v>11212</v>
      </c>
      <c r="H31" s="645">
        <v>11202</v>
      </c>
      <c r="I31" s="645">
        <v>9658</v>
      </c>
      <c r="J31" s="645">
        <v>10863</v>
      </c>
      <c r="K31" s="646">
        <v>12650</v>
      </c>
    </row>
    <row r="32" spans="1:11" s="636" customFormat="1" ht="15" customHeight="1">
      <c r="A32" s="1207" t="s">
        <v>609</v>
      </c>
      <c r="B32" s="1207"/>
      <c r="C32" s="633"/>
      <c r="D32" s="645">
        <v>30816</v>
      </c>
      <c r="E32" s="645">
        <v>24606</v>
      </c>
      <c r="F32" s="645">
        <v>27209</v>
      </c>
      <c r="G32" s="645">
        <v>33231</v>
      </c>
      <c r="H32" s="645">
        <v>33793</v>
      </c>
      <c r="I32" s="645">
        <v>27897</v>
      </c>
      <c r="J32" s="645">
        <v>23799</v>
      </c>
      <c r="K32" s="646">
        <v>30040</v>
      </c>
    </row>
    <row r="33" spans="1:11" s="636" customFormat="1" ht="15" customHeight="1">
      <c r="A33" s="1207" t="s">
        <v>790</v>
      </c>
      <c r="B33" s="1207"/>
      <c r="C33" s="633"/>
      <c r="D33" s="645">
        <v>74177</v>
      </c>
      <c r="E33" s="645">
        <v>64168</v>
      </c>
      <c r="F33" s="645">
        <v>71493</v>
      </c>
      <c r="G33" s="645">
        <v>67114</v>
      </c>
      <c r="H33" s="645">
        <v>91656</v>
      </c>
      <c r="I33" s="645">
        <v>75041</v>
      </c>
      <c r="J33" s="645">
        <v>72687</v>
      </c>
      <c r="K33" s="646">
        <v>70588</v>
      </c>
    </row>
    <row r="34" spans="1:11" s="636" customFormat="1" ht="15" customHeight="1">
      <c r="A34" s="1207" t="s">
        <v>396</v>
      </c>
      <c r="B34" s="1207"/>
      <c r="C34" s="647"/>
      <c r="D34" s="645">
        <v>23586</v>
      </c>
      <c r="E34" s="645">
        <v>20299</v>
      </c>
      <c r="F34" s="645">
        <v>19622</v>
      </c>
      <c r="G34" s="645">
        <v>19225</v>
      </c>
      <c r="H34" s="645">
        <v>27520</v>
      </c>
      <c r="I34" s="645">
        <v>17748</v>
      </c>
      <c r="J34" s="645">
        <v>17037</v>
      </c>
      <c r="K34" s="646">
        <v>21005</v>
      </c>
    </row>
    <row r="35" spans="1:11" s="636" customFormat="1" ht="15" customHeight="1" thickBot="1">
      <c r="A35" s="1210" t="s">
        <v>791</v>
      </c>
      <c r="B35" s="1210"/>
      <c r="C35" s="648" t="s">
        <v>792</v>
      </c>
      <c r="D35" s="649">
        <v>22.2</v>
      </c>
      <c r="E35" s="649">
        <v>24.9</v>
      </c>
      <c r="F35" s="649">
        <v>23.6</v>
      </c>
      <c r="G35" s="649">
        <v>23.4</v>
      </c>
      <c r="H35" s="649">
        <v>21.8</v>
      </c>
      <c r="I35" s="649">
        <v>23.1</v>
      </c>
      <c r="J35" s="649">
        <v>23.3</v>
      </c>
      <c r="K35" s="650">
        <v>23.1</v>
      </c>
    </row>
    <row r="36" spans="1:2" s="636" customFormat="1" ht="15" customHeight="1">
      <c r="A36" s="636" t="s">
        <v>793</v>
      </c>
      <c r="B36" s="651"/>
    </row>
    <row r="37" s="636" customFormat="1" ht="15" customHeight="1">
      <c r="A37" s="636" t="s">
        <v>784</v>
      </c>
    </row>
  </sheetData>
  <mergeCells count="18">
    <mergeCell ref="A34:B34"/>
    <mergeCell ref="A35:B35"/>
    <mergeCell ref="A30:B30"/>
    <mergeCell ref="A31:B31"/>
    <mergeCell ref="A32:B32"/>
    <mergeCell ref="A33:B33"/>
    <mergeCell ref="A25:B25"/>
    <mergeCell ref="A27:B27"/>
    <mergeCell ref="A28:B28"/>
    <mergeCell ref="A29:B29"/>
    <mergeCell ref="A8:B8"/>
    <mergeCell ref="A9:B9"/>
    <mergeCell ref="A10:B10"/>
    <mergeCell ref="A23:B23"/>
    <mergeCell ref="A5:B5"/>
    <mergeCell ref="A4:C4"/>
    <mergeCell ref="A6:B6"/>
    <mergeCell ref="A7:B7"/>
  </mergeCells>
  <printOptions/>
  <pageMargins left="0.6299212598425197" right="0" top="0.984251968503937" bottom="0.984251968503937" header="0.5118110236220472" footer="0.5118110236220472"/>
  <pageSetup horizontalDpi="600" verticalDpi="600" orientation="portrait" paperSize="9" r:id="rId1"/>
  <headerFooter alignWithMargins="0">
    <oddHeader>&amp;R&amp;D&amp;T</oddHead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A1" sqref="A1"/>
    </sheetView>
  </sheetViews>
  <sheetFormatPr defaultColWidth="9.00390625" defaultRowHeight="13.5"/>
  <cols>
    <col min="1" max="1" width="20.625" style="2" customWidth="1"/>
    <col min="2" max="9" width="10.125" style="2" customWidth="1"/>
    <col min="10" max="16384" width="9.00390625" style="2" customWidth="1"/>
  </cols>
  <sheetData>
    <row r="1" ht="18" customHeight="1">
      <c r="A1" s="1"/>
    </row>
    <row r="2" spans="1:9" s="7" customFormat="1" ht="15" customHeight="1" thickBot="1">
      <c r="A2" s="7" t="s">
        <v>845</v>
      </c>
      <c r="I2" s="28" t="s">
        <v>1107</v>
      </c>
    </row>
    <row r="3" spans="1:9" s="7" customFormat="1" ht="15" customHeight="1" thickTop="1">
      <c r="A3" s="1052" t="s">
        <v>846</v>
      </c>
      <c r="B3" s="1043" t="s">
        <v>1100</v>
      </c>
      <c r="C3" s="1046"/>
      <c r="D3" s="1052"/>
      <c r="E3" s="1043" t="s">
        <v>847</v>
      </c>
      <c r="F3" s="1052"/>
      <c r="G3" s="1043" t="s">
        <v>848</v>
      </c>
      <c r="H3" s="1046"/>
      <c r="I3" s="1046"/>
    </row>
    <row r="4" spans="1:10" s="7" customFormat="1" ht="15" customHeight="1">
      <c r="A4" s="1045"/>
      <c r="B4" s="29" t="s">
        <v>849</v>
      </c>
      <c r="C4" s="29" t="s">
        <v>850</v>
      </c>
      <c r="D4" s="29" t="s">
        <v>851</v>
      </c>
      <c r="E4" s="29" t="s">
        <v>850</v>
      </c>
      <c r="F4" s="29" t="s">
        <v>851</v>
      </c>
      <c r="G4" s="29" t="s">
        <v>849</v>
      </c>
      <c r="H4" s="30" t="s">
        <v>850</v>
      </c>
      <c r="I4" s="30" t="s">
        <v>851</v>
      </c>
      <c r="J4" s="6"/>
    </row>
    <row r="5" spans="1:9" s="7" customFormat="1" ht="24.75" customHeight="1">
      <c r="A5" s="31" t="s">
        <v>852</v>
      </c>
      <c r="B5" s="721">
        <v>2393</v>
      </c>
      <c r="C5" s="721">
        <v>2419</v>
      </c>
      <c r="D5" s="721">
        <v>2427</v>
      </c>
      <c r="E5" s="722">
        <f>(C5/B5-1)*1*100</f>
        <v>1.08650229837024</v>
      </c>
      <c r="F5" s="722">
        <f>(D5/C5-1)*1*100</f>
        <v>0.3307151715584933</v>
      </c>
      <c r="G5" s="722">
        <v>85.3</v>
      </c>
      <c r="H5" s="723">
        <v>85.1</v>
      </c>
      <c r="I5" s="724">
        <v>84.3</v>
      </c>
    </row>
    <row r="6" spans="1:9" s="7" customFormat="1" ht="24.75" customHeight="1" thickBot="1">
      <c r="A6" s="32" t="s">
        <v>853</v>
      </c>
      <c r="B6" s="725">
        <v>2804</v>
      </c>
      <c r="C6" s="726">
        <v>2841</v>
      </c>
      <c r="D6" s="726">
        <v>2878</v>
      </c>
      <c r="E6" s="727">
        <f>(C6/B6-1)*1*100</f>
        <v>1.3195435092724583</v>
      </c>
      <c r="F6" s="727">
        <f>(D6/C6-1)*1*100</f>
        <v>1.3023583245336257</v>
      </c>
      <c r="G6" s="728" t="s">
        <v>854</v>
      </c>
      <c r="H6" s="729" t="s">
        <v>854</v>
      </c>
      <c r="I6" s="730" t="s">
        <v>854</v>
      </c>
    </row>
    <row r="8" ht="12">
      <c r="F8" s="33"/>
    </row>
    <row r="9" spans="2:4" ht="12">
      <c r="B9" s="34"/>
      <c r="C9" s="35"/>
      <c r="D9" s="35"/>
    </row>
  </sheetData>
  <mergeCells count="4">
    <mergeCell ref="A3:A4"/>
    <mergeCell ref="B3:D3"/>
    <mergeCell ref="E3:F3"/>
    <mergeCell ref="G3:I3"/>
  </mergeCells>
  <printOptions/>
  <pageMargins left="0.5511811023622047" right="0.11811023622047245" top="0.984251968503937" bottom="0.984251968503937" header="0.5118110236220472" footer="0.5118110236220472"/>
  <pageSetup horizontalDpi="600" verticalDpi="600" orientation="portrait" paperSize="9" scale="95" r:id="rId1"/>
  <headerFooter alignWithMargins="0">
    <oddHeader>&amp;R&amp;D&amp;T</oddHeader>
  </headerFooter>
</worksheet>
</file>

<file path=xl/worksheets/sheet30.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3.5"/>
  <cols>
    <col min="1" max="1" width="4.875" style="653" customWidth="1"/>
    <col min="2" max="2" width="11.625" style="653" customWidth="1"/>
    <col min="3" max="9" width="9.625" style="653" customWidth="1"/>
    <col min="10" max="10" width="11.00390625" style="653" customWidth="1"/>
    <col min="11" max="16384" width="9.00390625" style="653" customWidth="1"/>
  </cols>
  <sheetData>
    <row r="1" ht="18" customHeight="1">
      <c r="A1" s="652" t="s">
        <v>59</v>
      </c>
    </row>
    <row r="2" s="654" customFormat="1" ht="18" customHeight="1">
      <c r="A2" s="652" t="s">
        <v>397</v>
      </c>
    </row>
    <row r="3" ht="15" customHeight="1" thickBot="1">
      <c r="J3" s="655" t="s">
        <v>398</v>
      </c>
    </row>
    <row r="4" spans="1:10" ht="18" customHeight="1" thickTop="1">
      <c r="A4" s="656" t="s">
        <v>768</v>
      </c>
      <c r="B4" s="657" t="s">
        <v>794</v>
      </c>
      <c r="C4" s="657" t="s">
        <v>1177</v>
      </c>
      <c r="D4" s="657" t="s">
        <v>769</v>
      </c>
      <c r="E4" s="657" t="s">
        <v>770</v>
      </c>
      <c r="F4" s="657" t="s">
        <v>771</v>
      </c>
      <c r="G4" s="657" t="s">
        <v>772</v>
      </c>
      <c r="H4" s="657" t="s">
        <v>773</v>
      </c>
      <c r="I4" s="657" t="s">
        <v>830</v>
      </c>
      <c r="J4" s="658" t="s">
        <v>831</v>
      </c>
    </row>
    <row r="5" spans="1:10" ht="15" customHeight="1">
      <c r="A5" s="1211" t="s">
        <v>774</v>
      </c>
      <c r="B5" s="659" t="s">
        <v>775</v>
      </c>
      <c r="C5" s="660">
        <v>54</v>
      </c>
      <c r="D5" s="660">
        <v>54</v>
      </c>
      <c r="E5" s="660">
        <v>55</v>
      </c>
      <c r="F5" s="660">
        <v>66</v>
      </c>
      <c r="G5" s="660">
        <v>57</v>
      </c>
      <c r="H5" s="660">
        <v>53</v>
      </c>
      <c r="I5" s="660">
        <v>455</v>
      </c>
      <c r="J5" s="661">
        <v>4518</v>
      </c>
    </row>
    <row r="6" spans="1:10" ht="15" customHeight="1">
      <c r="A6" s="1212"/>
      <c r="B6" s="659" t="s">
        <v>776</v>
      </c>
      <c r="C6" s="660">
        <v>49</v>
      </c>
      <c r="D6" s="660">
        <v>53</v>
      </c>
      <c r="E6" s="660">
        <v>50</v>
      </c>
      <c r="F6" s="660">
        <v>61</v>
      </c>
      <c r="G6" s="660">
        <v>53</v>
      </c>
      <c r="H6" s="660">
        <v>49</v>
      </c>
      <c r="I6" s="660">
        <v>429</v>
      </c>
      <c r="J6" s="661">
        <v>4515</v>
      </c>
    </row>
    <row r="7" spans="1:10" ht="15" customHeight="1">
      <c r="A7" s="1212"/>
      <c r="B7" s="659" t="s">
        <v>777</v>
      </c>
      <c r="C7" s="662">
        <v>52</v>
      </c>
      <c r="D7" s="662">
        <v>50</v>
      </c>
      <c r="E7" s="662">
        <v>52</v>
      </c>
      <c r="F7" s="662">
        <v>61</v>
      </c>
      <c r="G7" s="662">
        <v>53</v>
      </c>
      <c r="H7" s="662">
        <v>56</v>
      </c>
      <c r="I7" s="662">
        <v>442</v>
      </c>
      <c r="J7" s="663">
        <v>4466</v>
      </c>
    </row>
    <row r="8" spans="1:10" ht="15" customHeight="1">
      <c r="A8" s="1212"/>
      <c r="B8" s="659" t="s">
        <v>778</v>
      </c>
      <c r="C8" s="662">
        <v>55</v>
      </c>
      <c r="D8" s="662">
        <v>46</v>
      </c>
      <c r="E8" s="662">
        <v>54</v>
      </c>
      <c r="F8" s="662">
        <v>55</v>
      </c>
      <c r="G8" s="662">
        <v>56</v>
      </c>
      <c r="H8" s="662">
        <v>57</v>
      </c>
      <c r="I8" s="662">
        <v>439</v>
      </c>
      <c r="J8" s="663">
        <v>4381</v>
      </c>
    </row>
    <row r="9" spans="1:12" s="666" customFormat="1" ht="15" customHeight="1">
      <c r="A9" s="1213"/>
      <c r="B9" s="664" t="s">
        <v>376</v>
      </c>
      <c r="C9" s="997">
        <v>57</v>
      </c>
      <c r="D9" s="997">
        <v>42</v>
      </c>
      <c r="E9" s="997">
        <v>52</v>
      </c>
      <c r="F9" s="997">
        <v>53</v>
      </c>
      <c r="G9" s="997">
        <v>47</v>
      </c>
      <c r="H9" s="997">
        <v>50</v>
      </c>
      <c r="I9" s="997">
        <v>412</v>
      </c>
      <c r="J9" s="998">
        <v>4289</v>
      </c>
      <c r="K9" s="665"/>
      <c r="L9" s="665"/>
    </row>
    <row r="10" spans="1:12" ht="15" customHeight="1">
      <c r="A10" s="1211" t="s">
        <v>779</v>
      </c>
      <c r="B10" s="659" t="s">
        <v>775</v>
      </c>
      <c r="C10" s="667">
        <v>3.8</v>
      </c>
      <c r="D10" s="667">
        <v>3.55</v>
      </c>
      <c r="E10" s="667">
        <v>3.58</v>
      </c>
      <c r="F10" s="667">
        <v>3.47</v>
      </c>
      <c r="G10" s="667">
        <v>3.54</v>
      </c>
      <c r="H10" s="667">
        <v>3.64</v>
      </c>
      <c r="I10" s="667">
        <v>3.73</v>
      </c>
      <c r="J10" s="668">
        <v>3.5</v>
      </c>
      <c r="K10" s="669"/>
      <c r="L10" s="669"/>
    </row>
    <row r="11" spans="1:10" ht="15" customHeight="1">
      <c r="A11" s="1212"/>
      <c r="B11" s="659" t="s">
        <v>776</v>
      </c>
      <c r="C11" s="670">
        <v>3.64</v>
      </c>
      <c r="D11" s="670">
        <v>3.57</v>
      </c>
      <c r="E11" s="670">
        <v>3.43</v>
      </c>
      <c r="F11" s="670">
        <v>3.44</v>
      </c>
      <c r="G11" s="670">
        <v>3.29</v>
      </c>
      <c r="H11" s="670">
        <v>3.59</v>
      </c>
      <c r="I11" s="670">
        <v>3.79</v>
      </c>
      <c r="J11" s="671">
        <v>3.49</v>
      </c>
    </row>
    <row r="12" spans="1:10" ht="15" customHeight="1">
      <c r="A12" s="1212"/>
      <c r="B12" s="659" t="s">
        <v>777</v>
      </c>
      <c r="C12" s="670">
        <v>3.68</v>
      </c>
      <c r="D12" s="670">
        <v>3.43</v>
      </c>
      <c r="E12" s="670">
        <v>3.52</v>
      </c>
      <c r="F12" s="670">
        <v>3.33</v>
      </c>
      <c r="G12" s="670">
        <v>3.5</v>
      </c>
      <c r="H12" s="670">
        <v>3.71</v>
      </c>
      <c r="I12" s="670">
        <v>3.81</v>
      </c>
      <c r="J12" s="671">
        <v>3.48</v>
      </c>
    </row>
    <row r="13" spans="1:10" ht="15" customHeight="1">
      <c r="A13" s="1212"/>
      <c r="B13" s="659" t="s">
        <v>778</v>
      </c>
      <c r="C13" s="670">
        <v>3.58</v>
      </c>
      <c r="D13" s="670">
        <v>3.64</v>
      </c>
      <c r="E13" s="670">
        <v>3.5</v>
      </c>
      <c r="F13" s="670">
        <v>3.42</v>
      </c>
      <c r="G13" s="670">
        <v>3.42</v>
      </c>
      <c r="H13" s="670">
        <v>3.57</v>
      </c>
      <c r="I13" s="670">
        <v>3.6</v>
      </c>
      <c r="J13" s="671">
        <v>3.46</v>
      </c>
    </row>
    <row r="14" spans="1:10" s="666" customFormat="1" ht="15" customHeight="1">
      <c r="A14" s="1213"/>
      <c r="B14" s="664" t="s">
        <v>376</v>
      </c>
      <c r="C14" s="999">
        <v>3.55</v>
      </c>
      <c r="D14" s="999">
        <v>3.5</v>
      </c>
      <c r="E14" s="999">
        <v>3.68</v>
      </c>
      <c r="F14" s="999">
        <v>3.49</v>
      </c>
      <c r="G14" s="999">
        <v>3.41</v>
      </c>
      <c r="H14" s="999">
        <v>3.46</v>
      </c>
      <c r="I14" s="999">
        <v>3.66</v>
      </c>
      <c r="J14" s="1000">
        <v>3.43</v>
      </c>
    </row>
    <row r="15" spans="1:10" ht="15" customHeight="1">
      <c r="A15" s="1211" t="s">
        <v>795</v>
      </c>
      <c r="B15" s="659" t="s">
        <v>775</v>
      </c>
      <c r="C15" s="662">
        <v>562958</v>
      </c>
      <c r="D15" s="662">
        <v>513502</v>
      </c>
      <c r="E15" s="662">
        <v>522040</v>
      </c>
      <c r="F15" s="662">
        <v>474929</v>
      </c>
      <c r="G15" s="662">
        <v>602547</v>
      </c>
      <c r="H15" s="662">
        <v>656357</v>
      </c>
      <c r="I15" s="662">
        <v>536552</v>
      </c>
      <c r="J15" s="672">
        <v>539924</v>
      </c>
    </row>
    <row r="16" spans="1:10" ht="15" customHeight="1">
      <c r="A16" s="1212"/>
      <c r="B16" s="659" t="s">
        <v>776</v>
      </c>
      <c r="C16" s="662">
        <v>501515</v>
      </c>
      <c r="D16" s="662">
        <v>455542</v>
      </c>
      <c r="E16" s="662">
        <v>501101</v>
      </c>
      <c r="F16" s="662">
        <v>450990</v>
      </c>
      <c r="G16" s="662">
        <v>604415</v>
      </c>
      <c r="H16" s="662">
        <v>643865</v>
      </c>
      <c r="I16" s="662">
        <v>486347</v>
      </c>
      <c r="J16" s="672">
        <v>524810</v>
      </c>
    </row>
    <row r="17" spans="1:10" ht="15" customHeight="1">
      <c r="A17" s="1212"/>
      <c r="B17" s="659" t="s">
        <v>777</v>
      </c>
      <c r="C17" s="662">
        <v>532302</v>
      </c>
      <c r="D17" s="662">
        <v>498067</v>
      </c>
      <c r="E17" s="662">
        <v>494359</v>
      </c>
      <c r="F17" s="662">
        <v>439927</v>
      </c>
      <c r="G17" s="662">
        <v>598301</v>
      </c>
      <c r="H17" s="662">
        <v>552889</v>
      </c>
      <c r="I17" s="662">
        <v>501687</v>
      </c>
      <c r="J17" s="672">
        <v>531690</v>
      </c>
    </row>
    <row r="18" spans="1:10" ht="15" customHeight="1">
      <c r="A18" s="1212"/>
      <c r="B18" s="659" t="s">
        <v>778</v>
      </c>
      <c r="C18" s="662">
        <v>511756</v>
      </c>
      <c r="D18" s="662">
        <v>419311</v>
      </c>
      <c r="E18" s="662">
        <v>481391</v>
      </c>
      <c r="F18" s="662">
        <v>468466</v>
      </c>
      <c r="G18" s="662">
        <v>589455</v>
      </c>
      <c r="H18" s="662">
        <v>593263</v>
      </c>
      <c r="I18" s="662">
        <v>470313</v>
      </c>
      <c r="J18" s="672">
        <v>524585</v>
      </c>
    </row>
    <row r="19" spans="1:10" s="666" customFormat="1" ht="15" customHeight="1">
      <c r="A19" s="1213"/>
      <c r="B19" s="664" t="s">
        <v>376</v>
      </c>
      <c r="C19" s="997">
        <v>577055</v>
      </c>
      <c r="D19" s="997">
        <v>493271</v>
      </c>
      <c r="E19" s="997">
        <v>550246</v>
      </c>
      <c r="F19" s="997">
        <v>444290</v>
      </c>
      <c r="G19" s="997">
        <v>624389</v>
      </c>
      <c r="H19" s="997">
        <v>605307</v>
      </c>
      <c r="I19" s="997">
        <v>500196</v>
      </c>
      <c r="J19" s="1001">
        <v>525719</v>
      </c>
    </row>
    <row r="20" spans="1:10" ht="15" customHeight="1">
      <c r="A20" s="1211" t="s">
        <v>796</v>
      </c>
      <c r="B20" s="659" t="s">
        <v>775</v>
      </c>
      <c r="C20" s="662">
        <v>469843</v>
      </c>
      <c r="D20" s="662">
        <v>447115</v>
      </c>
      <c r="E20" s="662">
        <v>438545</v>
      </c>
      <c r="F20" s="662">
        <v>401973</v>
      </c>
      <c r="G20" s="662">
        <v>522288</v>
      </c>
      <c r="H20" s="662">
        <v>554031</v>
      </c>
      <c r="I20" s="662">
        <v>454756</v>
      </c>
      <c r="J20" s="672">
        <v>453716</v>
      </c>
    </row>
    <row r="21" spans="1:10" ht="15" customHeight="1">
      <c r="A21" s="1212"/>
      <c r="B21" s="659" t="s">
        <v>776</v>
      </c>
      <c r="C21" s="662">
        <v>421493</v>
      </c>
      <c r="D21" s="662">
        <v>385747</v>
      </c>
      <c r="E21" s="662">
        <v>415233</v>
      </c>
      <c r="F21" s="662">
        <v>380955</v>
      </c>
      <c r="G21" s="662">
        <v>518172</v>
      </c>
      <c r="H21" s="662">
        <v>535020</v>
      </c>
      <c r="I21" s="662">
        <v>410947</v>
      </c>
      <c r="J21" s="672">
        <v>440667</v>
      </c>
    </row>
    <row r="22" spans="1:10" ht="15" customHeight="1">
      <c r="A22" s="1212"/>
      <c r="B22" s="659" t="s">
        <v>777</v>
      </c>
      <c r="C22" s="662">
        <v>442411</v>
      </c>
      <c r="D22" s="662">
        <v>413895</v>
      </c>
      <c r="E22" s="662">
        <v>418994</v>
      </c>
      <c r="F22" s="662">
        <v>374484</v>
      </c>
      <c r="G22" s="662">
        <v>510705</v>
      </c>
      <c r="H22" s="662">
        <v>470702</v>
      </c>
      <c r="I22" s="662">
        <v>424439</v>
      </c>
      <c r="J22" s="672">
        <v>446288</v>
      </c>
    </row>
    <row r="23" spans="1:10" ht="15" customHeight="1">
      <c r="A23" s="1212"/>
      <c r="B23" s="659" t="s">
        <v>778</v>
      </c>
      <c r="C23" s="662">
        <v>430077</v>
      </c>
      <c r="D23" s="662">
        <v>347916</v>
      </c>
      <c r="E23" s="662">
        <v>403017</v>
      </c>
      <c r="F23" s="662">
        <v>394189</v>
      </c>
      <c r="G23" s="662">
        <v>501130</v>
      </c>
      <c r="H23" s="662">
        <v>501972</v>
      </c>
      <c r="I23" s="662">
        <v>398531</v>
      </c>
      <c r="J23" s="672">
        <v>441156</v>
      </c>
    </row>
    <row r="24" spans="1:10" s="666" customFormat="1" ht="15" customHeight="1">
      <c r="A24" s="1213"/>
      <c r="B24" s="664" t="s">
        <v>376</v>
      </c>
      <c r="C24" s="997">
        <v>475992</v>
      </c>
      <c r="D24" s="997">
        <v>405572</v>
      </c>
      <c r="E24" s="997">
        <v>466984</v>
      </c>
      <c r="F24" s="997">
        <v>374653</v>
      </c>
      <c r="G24" s="997">
        <v>528950</v>
      </c>
      <c r="H24" s="997">
        <v>502654</v>
      </c>
      <c r="I24" s="997">
        <v>424673</v>
      </c>
      <c r="J24" s="1001">
        <v>441448</v>
      </c>
    </row>
    <row r="25" spans="1:10" ht="15" customHeight="1">
      <c r="A25" s="1211" t="s">
        <v>788</v>
      </c>
      <c r="B25" s="659" t="s">
        <v>775</v>
      </c>
      <c r="C25" s="662">
        <v>346172</v>
      </c>
      <c r="D25" s="662">
        <v>298636</v>
      </c>
      <c r="E25" s="662">
        <v>324122</v>
      </c>
      <c r="F25" s="662">
        <v>339114</v>
      </c>
      <c r="G25" s="662">
        <v>355015</v>
      </c>
      <c r="H25" s="662">
        <v>363110</v>
      </c>
      <c r="I25" s="662">
        <v>330019</v>
      </c>
      <c r="J25" s="672">
        <v>331199</v>
      </c>
    </row>
    <row r="26" spans="1:10" ht="15" customHeight="1">
      <c r="A26" s="1212"/>
      <c r="B26" s="659" t="s">
        <v>776</v>
      </c>
      <c r="C26" s="662">
        <v>290399</v>
      </c>
      <c r="D26" s="662">
        <v>293589</v>
      </c>
      <c r="E26" s="662">
        <v>349507</v>
      </c>
      <c r="F26" s="662">
        <v>303858</v>
      </c>
      <c r="G26" s="662">
        <v>365404</v>
      </c>
      <c r="H26" s="662">
        <v>362750</v>
      </c>
      <c r="I26" s="662">
        <v>314045</v>
      </c>
      <c r="J26" s="672">
        <v>326566</v>
      </c>
    </row>
    <row r="27" spans="1:10" ht="15" customHeight="1">
      <c r="A27" s="1212"/>
      <c r="B27" s="659" t="s">
        <v>777</v>
      </c>
      <c r="C27" s="662">
        <v>332632</v>
      </c>
      <c r="D27" s="662">
        <v>308706</v>
      </c>
      <c r="E27" s="662">
        <v>336011</v>
      </c>
      <c r="F27" s="662">
        <v>311297</v>
      </c>
      <c r="G27" s="662">
        <v>359338</v>
      </c>
      <c r="H27" s="662">
        <v>328663</v>
      </c>
      <c r="I27" s="662">
        <v>322095</v>
      </c>
      <c r="J27" s="672">
        <v>331636</v>
      </c>
    </row>
    <row r="28" spans="1:10" ht="15" customHeight="1">
      <c r="A28" s="1212"/>
      <c r="B28" s="659" t="s">
        <v>778</v>
      </c>
      <c r="C28" s="662">
        <v>344370</v>
      </c>
      <c r="D28" s="662">
        <v>286255</v>
      </c>
      <c r="E28" s="662">
        <v>311302</v>
      </c>
      <c r="F28" s="662">
        <v>325957</v>
      </c>
      <c r="G28" s="662">
        <v>324825</v>
      </c>
      <c r="H28" s="662">
        <v>326932</v>
      </c>
      <c r="I28" s="662">
        <v>307141</v>
      </c>
      <c r="J28" s="672">
        <v>329499</v>
      </c>
    </row>
    <row r="29" spans="1:10" s="666" customFormat="1" ht="15" customHeight="1">
      <c r="A29" s="1213"/>
      <c r="B29" s="664" t="s">
        <v>376</v>
      </c>
      <c r="C29" s="997">
        <v>342750</v>
      </c>
      <c r="D29" s="997">
        <v>299079</v>
      </c>
      <c r="E29" s="997">
        <v>327840</v>
      </c>
      <c r="F29" s="997">
        <v>310865</v>
      </c>
      <c r="G29" s="997">
        <v>348167</v>
      </c>
      <c r="H29" s="997">
        <v>327062</v>
      </c>
      <c r="I29" s="997">
        <v>310425</v>
      </c>
      <c r="J29" s="1001">
        <v>320231</v>
      </c>
    </row>
    <row r="30" spans="1:10" ht="15" customHeight="1">
      <c r="A30" s="1211" t="s">
        <v>797</v>
      </c>
      <c r="B30" s="659" t="s">
        <v>775</v>
      </c>
      <c r="C30" s="673">
        <v>73.7</v>
      </c>
      <c r="D30" s="673">
        <v>66.8</v>
      </c>
      <c r="E30" s="673">
        <v>73.9</v>
      </c>
      <c r="F30" s="673">
        <v>84.4</v>
      </c>
      <c r="G30" s="673">
        <v>68</v>
      </c>
      <c r="H30" s="673">
        <v>65.5</v>
      </c>
      <c r="I30" s="674">
        <v>72.6</v>
      </c>
      <c r="J30" s="675">
        <v>73</v>
      </c>
    </row>
    <row r="31" spans="1:10" ht="15" customHeight="1">
      <c r="A31" s="1212"/>
      <c r="B31" s="659" t="s">
        <v>776</v>
      </c>
      <c r="C31" s="673">
        <v>68.9</v>
      </c>
      <c r="D31" s="673">
        <v>76.1</v>
      </c>
      <c r="E31" s="673">
        <v>84.2</v>
      </c>
      <c r="F31" s="673">
        <v>79.8</v>
      </c>
      <c r="G31" s="673">
        <v>70.5</v>
      </c>
      <c r="H31" s="673">
        <v>67.8</v>
      </c>
      <c r="I31" s="674">
        <v>76.4</v>
      </c>
      <c r="J31" s="675">
        <v>74.1</v>
      </c>
    </row>
    <row r="32" spans="1:10" ht="15" customHeight="1">
      <c r="A32" s="1212"/>
      <c r="B32" s="659" t="s">
        <v>777</v>
      </c>
      <c r="C32" s="673">
        <v>75.2</v>
      </c>
      <c r="D32" s="673">
        <v>74.6</v>
      </c>
      <c r="E32" s="673">
        <v>80.2</v>
      </c>
      <c r="F32" s="673">
        <v>83.1</v>
      </c>
      <c r="G32" s="673">
        <v>70.4</v>
      </c>
      <c r="H32" s="673">
        <v>69.8</v>
      </c>
      <c r="I32" s="674">
        <v>75.9</v>
      </c>
      <c r="J32" s="675">
        <v>74.3</v>
      </c>
    </row>
    <row r="33" spans="1:10" ht="15" customHeight="1">
      <c r="A33" s="1212"/>
      <c r="B33" s="659" t="s">
        <v>778</v>
      </c>
      <c r="C33" s="673">
        <v>80.1</v>
      </c>
      <c r="D33" s="673">
        <v>82.3</v>
      </c>
      <c r="E33" s="673">
        <v>77.2</v>
      </c>
      <c r="F33" s="673">
        <v>82.7</v>
      </c>
      <c r="G33" s="673">
        <v>64.8</v>
      </c>
      <c r="H33" s="673">
        <v>65.1</v>
      </c>
      <c r="I33" s="674">
        <v>77.1</v>
      </c>
      <c r="J33" s="675">
        <v>74.7</v>
      </c>
    </row>
    <row r="34" spans="1:10" s="666" customFormat="1" ht="15" customHeight="1">
      <c r="A34" s="1213"/>
      <c r="B34" s="664" t="s">
        <v>376</v>
      </c>
      <c r="C34" s="1002">
        <v>72</v>
      </c>
      <c r="D34" s="1002">
        <v>73.7</v>
      </c>
      <c r="E34" s="1002">
        <v>70.2</v>
      </c>
      <c r="F34" s="1002">
        <v>83</v>
      </c>
      <c r="G34" s="1002">
        <v>65.8</v>
      </c>
      <c r="H34" s="1002">
        <v>65.1</v>
      </c>
      <c r="I34" s="1003">
        <v>73.1</v>
      </c>
      <c r="J34" s="1004">
        <v>72.5</v>
      </c>
    </row>
    <row r="35" spans="1:10" ht="15" customHeight="1">
      <c r="A35" s="1211" t="s">
        <v>798</v>
      </c>
      <c r="B35" s="659" t="s">
        <v>775</v>
      </c>
      <c r="C35" s="673">
        <v>16.7</v>
      </c>
      <c r="D35" s="673">
        <v>23</v>
      </c>
      <c r="E35" s="673">
        <v>20.2</v>
      </c>
      <c r="F35" s="673">
        <v>-0.5</v>
      </c>
      <c r="G35" s="673">
        <v>19.4</v>
      </c>
      <c r="H35" s="673">
        <v>21.1</v>
      </c>
      <c r="I35" s="674">
        <v>16.1</v>
      </c>
      <c r="J35" s="675">
        <v>17.6</v>
      </c>
    </row>
    <row r="36" spans="1:10" ht="15" customHeight="1">
      <c r="A36" s="1212"/>
      <c r="B36" s="659" t="s">
        <v>776</v>
      </c>
      <c r="C36" s="673">
        <v>24</v>
      </c>
      <c r="D36" s="673">
        <v>16.7</v>
      </c>
      <c r="E36" s="673">
        <v>8.4</v>
      </c>
      <c r="F36" s="673">
        <v>10.8</v>
      </c>
      <c r="G36" s="673">
        <v>20.5</v>
      </c>
      <c r="H36" s="673">
        <v>22.8</v>
      </c>
      <c r="I36" s="674">
        <v>12.8</v>
      </c>
      <c r="J36" s="675">
        <v>16.6</v>
      </c>
    </row>
    <row r="37" spans="1:10" ht="15" customHeight="1">
      <c r="A37" s="1212"/>
      <c r="B37" s="659" t="s">
        <v>777</v>
      </c>
      <c r="C37" s="673">
        <v>17.6</v>
      </c>
      <c r="D37" s="673">
        <v>14.3</v>
      </c>
      <c r="E37" s="673">
        <v>11.3</v>
      </c>
      <c r="F37" s="673">
        <v>9.8</v>
      </c>
      <c r="G37" s="673">
        <v>10.4</v>
      </c>
      <c r="H37" s="673">
        <v>21.5</v>
      </c>
      <c r="I37" s="674">
        <v>16.2</v>
      </c>
      <c r="J37" s="675">
        <v>16.9</v>
      </c>
    </row>
    <row r="38" spans="1:10" ht="15" customHeight="1">
      <c r="A38" s="1212"/>
      <c r="B38" s="659" t="s">
        <v>778</v>
      </c>
      <c r="C38" s="673">
        <v>13.2</v>
      </c>
      <c r="D38" s="673">
        <v>5.7</v>
      </c>
      <c r="E38" s="673">
        <v>6.4</v>
      </c>
      <c r="F38" s="673">
        <v>10.6</v>
      </c>
      <c r="G38" s="673">
        <v>27.4</v>
      </c>
      <c r="H38" s="673">
        <v>27.6</v>
      </c>
      <c r="I38" s="674">
        <v>14</v>
      </c>
      <c r="J38" s="675">
        <v>16.3</v>
      </c>
    </row>
    <row r="39" spans="1:10" s="666" customFormat="1" ht="15" customHeight="1">
      <c r="A39" s="1213"/>
      <c r="B39" s="664" t="s">
        <v>376</v>
      </c>
      <c r="C39" s="1002">
        <v>19.9</v>
      </c>
      <c r="D39" s="1002">
        <v>14.2</v>
      </c>
      <c r="E39" s="1002">
        <v>20.9</v>
      </c>
      <c r="F39" s="1002">
        <v>5.2</v>
      </c>
      <c r="G39" s="1002">
        <v>29.2</v>
      </c>
      <c r="H39" s="1002">
        <v>26.8</v>
      </c>
      <c r="I39" s="1003">
        <v>18.1</v>
      </c>
      <c r="J39" s="1004">
        <v>18.6</v>
      </c>
    </row>
    <row r="40" spans="1:10" ht="15" customHeight="1">
      <c r="A40" s="1211" t="s">
        <v>791</v>
      </c>
      <c r="B40" s="659" t="s">
        <v>775</v>
      </c>
      <c r="C40" s="673">
        <v>22.2</v>
      </c>
      <c r="D40" s="673">
        <v>24</v>
      </c>
      <c r="E40" s="673">
        <v>21.7</v>
      </c>
      <c r="F40" s="673">
        <v>21.4</v>
      </c>
      <c r="G40" s="673">
        <v>21.3</v>
      </c>
      <c r="H40" s="673">
        <v>19.5</v>
      </c>
      <c r="I40" s="674">
        <v>21.4</v>
      </c>
      <c r="J40" s="675">
        <v>22.2</v>
      </c>
    </row>
    <row r="41" spans="1:10" ht="15" customHeight="1">
      <c r="A41" s="1212"/>
      <c r="B41" s="659" t="s">
        <v>776</v>
      </c>
      <c r="C41" s="673">
        <v>24.1</v>
      </c>
      <c r="D41" s="673">
        <v>24.4</v>
      </c>
      <c r="E41" s="673">
        <v>20.7</v>
      </c>
      <c r="F41" s="673">
        <v>21.9</v>
      </c>
      <c r="G41" s="673">
        <v>20.6</v>
      </c>
      <c r="H41" s="673">
        <v>20.6</v>
      </c>
      <c r="I41" s="674">
        <v>21.9</v>
      </c>
      <c r="J41" s="675">
        <v>21.9</v>
      </c>
    </row>
    <row r="42" spans="1:10" ht="15" customHeight="1">
      <c r="A42" s="1212"/>
      <c r="B42" s="659" t="s">
        <v>777</v>
      </c>
      <c r="C42" s="673">
        <v>21.8</v>
      </c>
      <c r="D42" s="673">
        <v>22.4</v>
      </c>
      <c r="E42" s="673">
        <v>21.9</v>
      </c>
      <c r="F42" s="673">
        <v>23.8</v>
      </c>
      <c r="G42" s="673">
        <v>21</v>
      </c>
      <c r="H42" s="673">
        <v>20.5</v>
      </c>
      <c r="I42" s="674">
        <v>22</v>
      </c>
      <c r="J42" s="675">
        <v>21.7</v>
      </c>
    </row>
    <row r="43" spans="1:10" ht="15" customHeight="1">
      <c r="A43" s="1212"/>
      <c r="B43" s="659" t="s">
        <v>778</v>
      </c>
      <c r="C43" s="673">
        <v>20.3</v>
      </c>
      <c r="D43" s="673">
        <v>24</v>
      </c>
      <c r="E43" s="673">
        <v>22.6</v>
      </c>
      <c r="F43" s="673">
        <v>20.4</v>
      </c>
      <c r="G43" s="673">
        <v>20.2</v>
      </c>
      <c r="H43" s="673">
        <v>21.3</v>
      </c>
      <c r="I43" s="674">
        <v>21.2</v>
      </c>
      <c r="J43" s="675">
        <v>21.5</v>
      </c>
    </row>
    <row r="44" spans="1:10" s="666" customFormat="1" ht="15" customHeight="1" thickBot="1">
      <c r="A44" s="1214"/>
      <c r="B44" s="676" t="s">
        <v>376</v>
      </c>
      <c r="C44" s="1005">
        <v>20.6</v>
      </c>
      <c r="D44" s="1005">
        <v>23.2</v>
      </c>
      <c r="E44" s="1005">
        <v>21.7</v>
      </c>
      <c r="F44" s="1005">
        <v>21.6</v>
      </c>
      <c r="G44" s="1005">
        <v>20.4</v>
      </c>
      <c r="H44" s="1005">
        <v>21.6</v>
      </c>
      <c r="I44" s="1006">
        <v>21.3</v>
      </c>
      <c r="J44" s="1007">
        <v>21.7</v>
      </c>
    </row>
    <row r="45" ht="15" customHeight="1">
      <c r="A45" s="677" t="s">
        <v>60</v>
      </c>
    </row>
    <row r="46" ht="15" customHeight="1">
      <c r="A46" s="677" t="s">
        <v>399</v>
      </c>
    </row>
    <row r="47" ht="15" customHeight="1">
      <c r="A47" s="677" t="s">
        <v>61</v>
      </c>
    </row>
    <row r="48" ht="15" customHeight="1">
      <c r="A48" s="677" t="s">
        <v>784</v>
      </c>
    </row>
  </sheetData>
  <mergeCells count="8">
    <mergeCell ref="A5:A9"/>
    <mergeCell ref="A10:A14"/>
    <mergeCell ref="A15:A19"/>
    <mergeCell ref="A20:A24"/>
    <mergeCell ref="A25:A29"/>
    <mergeCell ref="A30:A34"/>
    <mergeCell ref="A35:A39"/>
    <mergeCell ref="A40:A44"/>
  </mergeCells>
  <printOptions/>
  <pageMargins left="0.5511811023622047" right="0.15748031496062992" top="0.984251968503937" bottom="0.7874015748031497" header="0.5118110236220472" footer="0.5118110236220472"/>
  <pageSetup horizontalDpi="600" verticalDpi="600" orientation="portrait" paperSize="9" r:id="rId1"/>
  <headerFooter alignWithMargins="0">
    <oddHeader>&amp;R&amp;D&amp;T</oddHeader>
  </headerFooter>
</worksheet>
</file>

<file path=xl/worksheets/sheet31.xml><?xml version="1.0" encoding="utf-8"?>
<worksheet xmlns="http://schemas.openxmlformats.org/spreadsheetml/2006/main" xmlns:r="http://schemas.openxmlformats.org/officeDocument/2006/relationships">
  <dimension ref="A1:O77"/>
  <sheetViews>
    <sheetView workbookViewId="0" topLeftCell="A1">
      <selection activeCell="A1" sqref="A1"/>
    </sheetView>
  </sheetViews>
  <sheetFormatPr defaultColWidth="9.00390625" defaultRowHeight="13.5"/>
  <cols>
    <col min="1" max="5" width="1.625" style="679" customWidth="1"/>
    <col min="6" max="6" width="15.125" style="679" customWidth="1"/>
    <col min="7" max="7" width="5.50390625" style="679" customWidth="1"/>
    <col min="8" max="15" width="9.625" style="679" customWidth="1"/>
    <col min="16" max="16384" width="9.00390625" style="679" customWidth="1"/>
  </cols>
  <sheetData>
    <row r="1" ht="15.75" customHeight="1">
      <c r="A1" s="678" t="s">
        <v>62</v>
      </c>
    </row>
    <row r="2" ht="15.75" customHeight="1">
      <c r="A2" s="678" t="s">
        <v>828</v>
      </c>
    </row>
    <row r="3" ht="12.75" thickBot="1">
      <c r="O3" s="680" t="s">
        <v>829</v>
      </c>
    </row>
    <row r="4" spans="1:15" ht="15.75" customHeight="1" thickTop="1">
      <c r="A4" s="681" t="s">
        <v>799</v>
      </c>
      <c r="B4" s="681"/>
      <c r="C4" s="681"/>
      <c r="D4" s="681"/>
      <c r="E4" s="681"/>
      <c r="F4" s="682"/>
      <c r="G4" s="681"/>
      <c r="H4" s="683" t="s">
        <v>1177</v>
      </c>
      <c r="I4" s="683" t="s">
        <v>769</v>
      </c>
      <c r="J4" s="683" t="s">
        <v>770</v>
      </c>
      <c r="K4" s="683" t="s">
        <v>771</v>
      </c>
      <c r="L4" s="683" t="s">
        <v>772</v>
      </c>
      <c r="M4" s="683" t="s">
        <v>773</v>
      </c>
      <c r="N4" s="683" t="s">
        <v>830</v>
      </c>
      <c r="O4" s="684" t="s">
        <v>831</v>
      </c>
    </row>
    <row r="5" spans="1:15" s="687" customFormat="1" ht="13.5">
      <c r="A5" s="1215" t="s">
        <v>774</v>
      </c>
      <c r="B5" s="1216"/>
      <c r="C5" s="1216"/>
      <c r="D5" s="1216"/>
      <c r="E5" s="1216"/>
      <c r="F5" s="1216"/>
      <c r="G5" s="718"/>
      <c r="H5" s="685">
        <v>57</v>
      </c>
      <c r="I5" s="685">
        <v>42</v>
      </c>
      <c r="J5" s="685">
        <v>52</v>
      </c>
      <c r="K5" s="685">
        <v>53</v>
      </c>
      <c r="L5" s="685">
        <v>47</v>
      </c>
      <c r="M5" s="685">
        <v>50</v>
      </c>
      <c r="N5" s="685">
        <v>412</v>
      </c>
      <c r="O5" s="686">
        <v>4289</v>
      </c>
    </row>
    <row r="6" spans="1:15" s="687" customFormat="1" ht="12">
      <c r="A6" s="1217" t="s">
        <v>779</v>
      </c>
      <c r="B6" s="1217"/>
      <c r="C6" s="1217"/>
      <c r="D6" s="1217"/>
      <c r="E6" s="1217"/>
      <c r="F6" s="1217"/>
      <c r="G6" s="689" t="s">
        <v>832</v>
      </c>
      <c r="H6" s="690">
        <v>3.55</v>
      </c>
      <c r="I6" s="691">
        <v>3.5</v>
      </c>
      <c r="J6" s="690">
        <v>3.68</v>
      </c>
      <c r="K6" s="690">
        <v>3.49</v>
      </c>
      <c r="L6" s="690">
        <v>3.41</v>
      </c>
      <c r="M6" s="690">
        <v>3.46</v>
      </c>
      <c r="N6" s="691">
        <v>3.66</v>
      </c>
      <c r="O6" s="692">
        <v>3.43</v>
      </c>
    </row>
    <row r="7" spans="1:15" s="687" customFormat="1" ht="12">
      <c r="A7" s="1217" t="s">
        <v>786</v>
      </c>
      <c r="B7" s="1217"/>
      <c r="C7" s="1217"/>
      <c r="D7" s="1217"/>
      <c r="E7" s="1217"/>
      <c r="F7" s="1217"/>
      <c r="G7" s="689" t="s">
        <v>785</v>
      </c>
      <c r="H7" s="690">
        <v>1.7</v>
      </c>
      <c r="I7" s="690">
        <v>1.66</v>
      </c>
      <c r="J7" s="690">
        <v>1.64</v>
      </c>
      <c r="K7" s="690">
        <v>1.55</v>
      </c>
      <c r="L7" s="690">
        <v>1.51</v>
      </c>
      <c r="M7" s="690">
        <v>1.64</v>
      </c>
      <c r="N7" s="690">
        <v>1.74</v>
      </c>
      <c r="O7" s="692">
        <v>1.67</v>
      </c>
    </row>
    <row r="8" spans="1:15" s="687" customFormat="1" ht="12">
      <c r="A8" s="1218" t="s">
        <v>787</v>
      </c>
      <c r="B8" s="1218"/>
      <c r="C8" s="1218"/>
      <c r="D8" s="1218"/>
      <c r="E8" s="1218"/>
      <c r="F8" s="1218"/>
      <c r="G8" s="693" t="s">
        <v>800</v>
      </c>
      <c r="H8" s="694">
        <v>44.3</v>
      </c>
      <c r="I8" s="694">
        <v>48.6</v>
      </c>
      <c r="J8" s="694">
        <v>46.4</v>
      </c>
      <c r="K8" s="694">
        <v>47.5</v>
      </c>
      <c r="L8" s="694">
        <v>45.5</v>
      </c>
      <c r="M8" s="694">
        <v>45.5</v>
      </c>
      <c r="N8" s="694">
        <v>47.3</v>
      </c>
      <c r="O8" s="695">
        <v>47</v>
      </c>
    </row>
    <row r="9" spans="1:15" s="687" customFormat="1" ht="13.5">
      <c r="A9" s="1215" t="s">
        <v>801</v>
      </c>
      <c r="B9" s="1216"/>
      <c r="C9" s="1216"/>
      <c r="D9" s="1216"/>
      <c r="E9" s="1216"/>
      <c r="F9" s="1216"/>
      <c r="G9" s="718"/>
      <c r="H9" s="696">
        <v>1042202</v>
      </c>
      <c r="I9" s="696">
        <v>914932</v>
      </c>
      <c r="J9" s="696">
        <v>1017788</v>
      </c>
      <c r="K9" s="696">
        <v>891548</v>
      </c>
      <c r="L9" s="696">
        <v>1071027</v>
      </c>
      <c r="M9" s="696">
        <v>1045693</v>
      </c>
      <c r="N9" s="696">
        <v>917062</v>
      </c>
      <c r="O9" s="697">
        <v>990162</v>
      </c>
    </row>
    <row r="10" spans="1:15" s="687" customFormat="1" ht="13.5">
      <c r="A10" s="698"/>
      <c r="B10" s="1219" t="s">
        <v>795</v>
      </c>
      <c r="C10" s="1220"/>
      <c r="D10" s="1220"/>
      <c r="E10" s="1220"/>
      <c r="F10" s="1220"/>
      <c r="G10" s="719"/>
      <c r="H10" s="696">
        <v>577055</v>
      </c>
      <c r="I10" s="696">
        <v>493271</v>
      </c>
      <c r="J10" s="696">
        <v>550246</v>
      </c>
      <c r="K10" s="696">
        <v>444290</v>
      </c>
      <c r="L10" s="696">
        <v>624389</v>
      </c>
      <c r="M10" s="696">
        <v>605307</v>
      </c>
      <c r="N10" s="696">
        <v>500196</v>
      </c>
      <c r="O10" s="697">
        <v>525719</v>
      </c>
    </row>
    <row r="11" spans="1:15" s="687" customFormat="1" ht="13.5">
      <c r="A11" s="698"/>
      <c r="B11" s="698"/>
      <c r="C11" s="1219" t="s">
        <v>802</v>
      </c>
      <c r="D11" s="1220"/>
      <c r="E11" s="1220"/>
      <c r="F11" s="1220"/>
      <c r="G11" s="719"/>
      <c r="H11" s="696">
        <v>563089</v>
      </c>
      <c r="I11" s="696">
        <v>484252</v>
      </c>
      <c r="J11" s="696">
        <v>543593</v>
      </c>
      <c r="K11" s="696">
        <v>438573</v>
      </c>
      <c r="L11" s="696">
        <v>612754</v>
      </c>
      <c r="M11" s="696">
        <v>596952</v>
      </c>
      <c r="N11" s="696">
        <v>493419</v>
      </c>
      <c r="O11" s="697">
        <v>516469</v>
      </c>
    </row>
    <row r="12" spans="1:15" s="687" customFormat="1" ht="13.5">
      <c r="A12" s="698"/>
      <c r="B12" s="698"/>
      <c r="C12" s="698"/>
      <c r="D12" s="1219" t="s">
        <v>803</v>
      </c>
      <c r="E12" s="1220"/>
      <c r="F12" s="1220"/>
      <c r="G12" s="719"/>
      <c r="H12" s="696">
        <v>535225</v>
      </c>
      <c r="I12" s="696">
        <v>465619</v>
      </c>
      <c r="J12" s="696">
        <v>515325</v>
      </c>
      <c r="K12" s="696">
        <v>413969</v>
      </c>
      <c r="L12" s="696">
        <v>573715</v>
      </c>
      <c r="M12" s="696">
        <v>569542</v>
      </c>
      <c r="N12" s="696">
        <v>467763</v>
      </c>
      <c r="O12" s="697">
        <v>495003</v>
      </c>
    </row>
    <row r="13" spans="1:15" s="687" customFormat="1" ht="13.5">
      <c r="A13" s="698"/>
      <c r="B13" s="698"/>
      <c r="C13" s="698"/>
      <c r="D13" s="698"/>
      <c r="E13" s="1219" t="s">
        <v>804</v>
      </c>
      <c r="F13" s="1220"/>
      <c r="G13" s="719"/>
      <c r="H13" s="696">
        <v>439132</v>
      </c>
      <c r="I13" s="696">
        <v>408068</v>
      </c>
      <c r="J13" s="696">
        <v>449793</v>
      </c>
      <c r="K13" s="696">
        <v>380880</v>
      </c>
      <c r="L13" s="696">
        <v>477670</v>
      </c>
      <c r="M13" s="696">
        <v>483966</v>
      </c>
      <c r="N13" s="696">
        <v>385944</v>
      </c>
      <c r="O13" s="697">
        <v>431284</v>
      </c>
    </row>
    <row r="14" spans="1:15" s="687" customFormat="1" ht="13.5">
      <c r="A14" s="698"/>
      <c r="B14" s="698"/>
      <c r="C14" s="698"/>
      <c r="D14" s="698"/>
      <c r="E14" s="698"/>
      <c r="F14" s="688" t="s">
        <v>805</v>
      </c>
      <c r="G14" s="719"/>
      <c r="H14" s="696">
        <v>362576</v>
      </c>
      <c r="I14" s="696">
        <v>335924</v>
      </c>
      <c r="J14" s="696">
        <v>362883</v>
      </c>
      <c r="K14" s="696">
        <v>326426</v>
      </c>
      <c r="L14" s="696">
        <v>392938</v>
      </c>
      <c r="M14" s="696">
        <v>390216</v>
      </c>
      <c r="N14" s="696">
        <v>322428</v>
      </c>
      <c r="O14" s="697">
        <v>359216</v>
      </c>
    </row>
    <row r="15" spans="1:15" s="687" customFormat="1" ht="13.5">
      <c r="A15" s="698"/>
      <c r="B15" s="698"/>
      <c r="C15" s="698"/>
      <c r="D15" s="698"/>
      <c r="E15" s="698"/>
      <c r="F15" s="688" t="s">
        <v>806</v>
      </c>
      <c r="G15" s="719"/>
      <c r="H15" s="696">
        <v>3969</v>
      </c>
      <c r="I15" s="696">
        <v>1038</v>
      </c>
      <c r="J15" s="696">
        <v>2092</v>
      </c>
      <c r="K15" s="696">
        <v>629</v>
      </c>
      <c r="L15" s="696">
        <v>3451</v>
      </c>
      <c r="M15" s="696">
        <v>2621</v>
      </c>
      <c r="N15" s="696">
        <v>1901</v>
      </c>
      <c r="O15" s="697">
        <v>2449</v>
      </c>
    </row>
    <row r="16" spans="1:15" s="687" customFormat="1" ht="13.5">
      <c r="A16" s="698"/>
      <c r="B16" s="698"/>
      <c r="C16" s="698"/>
      <c r="D16" s="698"/>
      <c r="E16" s="698"/>
      <c r="F16" s="688" t="s">
        <v>807</v>
      </c>
      <c r="G16" s="719"/>
      <c r="H16" s="696">
        <v>72587</v>
      </c>
      <c r="I16" s="696">
        <v>71106</v>
      </c>
      <c r="J16" s="696">
        <v>84818</v>
      </c>
      <c r="K16" s="696">
        <v>53825</v>
      </c>
      <c r="L16" s="696">
        <v>81281</v>
      </c>
      <c r="M16" s="696">
        <v>91129</v>
      </c>
      <c r="N16" s="696">
        <v>61616</v>
      </c>
      <c r="O16" s="697">
        <v>69619</v>
      </c>
    </row>
    <row r="17" spans="5:15" s="687" customFormat="1" ht="13.5">
      <c r="E17" s="1221" t="s">
        <v>822</v>
      </c>
      <c r="F17" s="1221"/>
      <c r="G17" s="719"/>
      <c r="H17" s="696">
        <v>85204</v>
      </c>
      <c r="I17" s="696">
        <v>50692</v>
      </c>
      <c r="J17" s="696">
        <v>62348</v>
      </c>
      <c r="K17" s="696">
        <v>28346</v>
      </c>
      <c r="L17" s="696">
        <v>75113</v>
      </c>
      <c r="M17" s="696">
        <v>66592</v>
      </c>
      <c r="N17" s="696">
        <v>66346</v>
      </c>
      <c r="O17" s="697">
        <v>53346</v>
      </c>
    </row>
    <row r="18" spans="4:15" s="687" customFormat="1" ht="13.5">
      <c r="D18" s="1219" t="s">
        <v>833</v>
      </c>
      <c r="E18" s="1220"/>
      <c r="F18" s="1220"/>
      <c r="G18" s="719"/>
      <c r="H18" s="696">
        <v>3226</v>
      </c>
      <c r="I18" s="696">
        <v>1340</v>
      </c>
      <c r="J18" s="696">
        <v>5067</v>
      </c>
      <c r="K18" s="696">
        <v>844</v>
      </c>
      <c r="L18" s="696">
        <v>2644</v>
      </c>
      <c r="M18" s="696">
        <v>2074</v>
      </c>
      <c r="N18" s="696">
        <v>2611</v>
      </c>
      <c r="O18" s="697">
        <v>2780</v>
      </c>
    </row>
    <row r="19" spans="4:15" s="687" customFormat="1" ht="13.5">
      <c r="D19" s="1219" t="s">
        <v>834</v>
      </c>
      <c r="E19" s="1220"/>
      <c r="F19" s="1220"/>
      <c r="G19" s="719"/>
      <c r="H19" s="696">
        <v>24637</v>
      </c>
      <c r="I19" s="696">
        <v>17294</v>
      </c>
      <c r="J19" s="696">
        <v>23201</v>
      </c>
      <c r="K19" s="696">
        <v>23760</v>
      </c>
      <c r="L19" s="696">
        <v>36395</v>
      </c>
      <c r="M19" s="696">
        <v>25337</v>
      </c>
      <c r="N19" s="696">
        <v>23045</v>
      </c>
      <c r="O19" s="697">
        <v>18649</v>
      </c>
    </row>
    <row r="20" spans="5:15" s="687" customFormat="1" ht="13.5">
      <c r="E20" s="1219" t="s">
        <v>835</v>
      </c>
      <c r="F20" s="1220"/>
      <c r="G20" s="719"/>
      <c r="H20" s="696">
        <v>1272</v>
      </c>
      <c r="I20" s="696">
        <v>141</v>
      </c>
      <c r="J20" s="696">
        <v>1363</v>
      </c>
      <c r="K20" s="696">
        <v>716</v>
      </c>
      <c r="L20" s="696">
        <v>48</v>
      </c>
      <c r="M20" s="696">
        <v>440</v>
      </c>
      <c r="N20" s="696">
        <v>346</v>
      </c>
      <c r="O20" s="697">
        <v>668</v>
      </c>
    </row>
    <row r="21" spans="5:15" s="687" customFormat="1" ht="13.5">
      <c r="E21" s="1219" t="s">
        <v>836</v>
      </c>
      <c r="F21" s="1220"/>
      <c r="G21" s="719"/>
      <c r="H21" s="696">
        <v>22921</v>
      </c>
      <c r="I21" s="696">
        <v>16671</v>
      </c>
      <c r="J21" s="696">
        <v>20864</v>
      </c>
      <c r="K21" s="696">
        <v>22814</v>
      </c>
      <c r="L21" s="696">
        <v>35903</v>
      </c>
      <c r="M21" s="696">
        <v>24380</v>
      </c>
      <c r="N21" s="696">
        <v>22197</v>
      </c>
      <c r="O21" s="697">
        <v>17497</v>
      </c>
    </row>
    <row r="22" spans="5:15" s="687" customFormat="1" ht="13.5">
      <c r="E22" s="1219" t="s">
        <v>837</v>
      </c>
      <c r="F22" s="1220"/>
      <c r="G22" s="719"/>
      <c r="H22" s="696">
        <v>444</v>
      </c>
      <c r="I22" s="696">
        <v>483</v>
      </c>
      <c r="J22" s="696">
        <v>975</v>
      </c>
      <c r="K22" s="696">
        <v>230</v>
      </c>
      <c r="L22" s="696">
        <v>443</v>
      </c>
      <c r="M22" s="696">
        <v>516</v>
      </c>
      <c r="N22" s="696">
        <v>502</v>
      </c>
      <c r="O22" s="697">
        <v>484</v>
      </c>
    </row>
    <row r="23" spans="4:15" s="687" customFormat="1" ht="13.5">
      <c r="D23" s="1219" t="s">
        <v>838</v>
      </c>
      <c r="E23" s="1220"/>
      <c r="F23" s="1220"/>
      <c r="G23" s="719"/>
      <c r="H23" s="696">
        <v>13966</v>
      </c>
      <c r="I23" s="696">
        <v>9018</v>
      </c>
      <c r="J23" s="696">
        <v>6653</v>
      </c>
      <c r="K23" s="696">
        <v>5718</v>
      </c>
      <c r="L23" s="696">
        <v>11635</v>
      </c>
      <c r="M23" s="696">
        <v>8355</v>
      </c>
      <c r="N23" s="696">
        <v>6777</v>
      </c>
      <c r="O23" s="697">
        <v>9249</v>
      </c>
    </row>
    <row r="24" spans="3:15" s="687" customFormat="1" ht="13.5">
      <c r="C24" s="1219" t="s">
        <v>839</v>
      </c>
      <c r="D24" s="1220"/>
      <c r="E24" s="1220"/>
      <c r="F24" s="1220"/>
      <c r="G24" s="719"/>
      <c r="H24" s="696">
        <v>396915</v>
      </c>
      <c r="I24" s="696">
        <v>355552</v>
      </c>
      <c r="J24" s="696">
        <v>412151</v>
      </c>
      <c r="K24" s="696">
        <v>380368</v>
      </c>
      <c r="L24" s="696">
        <v>394485</v>
      </c>
      <c r="M24" s="696">
        <v>377009</v>
      </c>
      <c r="N24" s="696">
        <v>348805</v>
      </c>
      <c r="O24" s="697">
        <v>390622</v>
      </c>
    </row>
    <row r="25" spans="4:15" s="687" customFormat="1" ht="13.5">
      <c r="D25" s="1219" t="s">
        <v>840</v>
      </c>
      <c r="E25" s="1220"/>
      <c r="F25" s="1220"/>
      <c r="G25" s="719"/>
      <c r="H25" s="696">
        <v>363309</v>
      </c>
      <c r="I25" s="696">
        <v>337165</v>
      </c>
      <c r="J25" s="696">
        <v>383142</v>
      </c>
      <c r="K25" s="696">
        <v>346019</v>
      </c>
      <c r="L25" s="696">
        <v>365693</v>
      </c>
      <c r="M25" s="696">
        <v>355035</v>
      </c>
      <c r="N25" s="696">
        <v>325750</v>
      </c>
      <c r="O25" s="697">
        <v>352543</v>
      </c>
    </row>
    <row r="26" spans="4:15" s="687" customFormat="1" ht="13.5">
      <c r="D26" s="1219" t="s">
        <v>841</v>
      </c>
      <c r="E26" s="1220"/>
      <c r="F26" s="1220"/>
      <c r="G26" s="719"/>
      <c r="H26" s="696">
        <v>5374</v>
      </c>
      <c r="I26" s="696">
        <v>1401</v>
      </c>
      <c r="J26" s="696">
        <v>5013</v>
      </c>
      <c r="K26" s="696">
        <v>2749</v>
      </c>
      <c r="L26" s="696">
        <v>3715</v>
      </c>
      <c r="M26" s="696">
        <v>3711</v>
      </c>
      <c r="N26" s="696">
        <v>2172</v>
      </c>
      <c r="O26" s="697">
        <v>4370</v>
      </c>
    </row>
    <row r="27" spans="4:15" s="687" customFormat="1" ht="13.5">
      <c r="D27" s="1219" t="s">
        <v>842</v>
      </c>
      <c r="E27" s="1220"/>
      <c r="F27" s="1220"/>
      <c r="G27" s="719"/>
      <c r="H27" s="696">
        <v>0</v>
      </c>
      <c r="I27" s="696">
        <v>0</v>
      </c>
      <c r="J27" s="696">
        <v>0</v>
      </c>
      <c r="K27" s="696">
        <v>0</v>
      </c>
      <c r="L27" s="696">
        <v>0</v>
      </c>
      <c r="M27" s="696">
        <v>0</v>
      </c>
      <c r="N27" s="696">
        <v>0</v>
      </c>
      <c r="O27" s="697">
        <v>4106</v>
      </c>
    </row>
    <row r="28" spans="4:15" s="687" customFormat="1" ht="13.5">
      <c r="D28" s="1219" t="s">
        <v>843</v>
      </c>
      <c r="E28" s="1220"/>
      <c r="F28" s="1220"/>
      <c r="G28" s="719"/>
      <c r="H28" s="696">
        <v>1340</v>
      </c>
      <c r="I28" s="696">
        <v>996</v>
      </c>
      <c r="J28" s="696">
        <v>38</v>
      </c>
      <c r="K28" s="696">
        <v>2201</v>
      </c>
      <c r="L28" s="696">
        <v>306</v>
      </c>
      <c r="M28" s="696">
        <v>74</v>
      </c>
      <c r="N28" s="696">
        <v>2532</v>
      </c>
      <c r="O28" s="697">
        <v>1363</v>
      </c>
    </row>
    <row r="29" spans="4:15" s="687" customFormat="1" ht="13.5">
      <c r="D29" s="1219" t="s">
        <v>844</v>
      </c>
      <c r="E29" s="1220"/>
      <c r="F29" s="1220"/>
      <c r="G29" s="719"/>
      <c r="H29" s="696">
        <v>3496</v>
      </c>
      <c r="I29" s="696">
        <v>3327</v>
      </c>
      <c r="J29" s="696">
        <v>3126</v>
      </c>
      <c r="K29" s="696">
        <v>2238</v>
      </c>
      <c r="L29" s="696">
        <v>2452</v>
      </c>
      <c r="M29" s="696">
        <v>582</v>
      </c>
      <c r="N29" s="696">
        <v>2590</v>
      </c>
      <c r="O29" s="697">
        <v>4585</v>
      </c>
    </row>
    <row r="30" spans="4:15" s="687" customFormat="1" ht="13.5">
      <c r="D30" s="1219" t="s">
        <v>808</v>
      </c>
      <c r="E30" s="1220"/>
      <c r="F30" s="1220"/>
      <c r="G30" s="719"/>
      <c r="H30" s="696">
        <v>23147</v>
      </c>
      <c r="I30" s="696">
        <v>12640</v>
      </c>
      <c r="J30" s="696">
        <v>20518</v>
      </c>
      <c r="K30" s="696">
        <v>26921</v>
      </c>
      <c r="L30" s="696">
        <v>22104</v>
      </c>
      <c r="M30" s="696">
        <v>17478</v>
      </c>
      <c r="N30" s="696">
        <v>15260</v>
      </c>
      <c r="O30" s="697">
        <v>22957</v>
      </c>
    </row>
    <row r="31" spans="1:15" s="687" customFormat="1" ht="13.5">
      <c r="A31" s="700"/>
      <c r="B31" s="1218" t="s">
        <v>809</v>
      </c>
      <c r="C31" s="1222"/>
      <c r="D31" s="1222"/>
      <c r="E31" s="1222"/>
      <c r="F31" s="1222"/>
      <c r="G31" s="720"/>
      <c r="H31" s="701">
        <v>68233</v>
      </c>
      <c r="I31" s="701">
        <v>66109</v>
      </c>
      <c r="J31" s="701">
        <v>55391</v>
      </c>
      <c r="K31" s="701">
        <v>66890</v>
      </c>
      <c r="L31" s="701">
        <v>52153</v>
      </c>
      <c r="M31" s="701">
        <v>63377</v>
      </c>
      <c r="N31" s="701">
        <v>68062</v>
      </c>
      <c r="O31" s="702">
        <v>73821</v>
      </c>
    </row>
    <row r="32" spans="1:15" s="687" customFormat="1" ht="13.5">
      <c r="A32" s="1215" t="s">
        <v>810</v>
      </c>
      <c r="B32" s="1216"/>
      <c r="C32" s="1216"/>
      <c r="D32" s="1216"/>
      <c r="E32" s="1216"/>
      <c r="F32" s="1216"/>
      <c r="G32" s="718"/>
      <c r="H32" s="696">
        <v>1042202</v>
      </c>
      <c r="I32" s="696">
        <v>914932</v>
      </c>
      <c r="J32" s="696">
        <v>1017788</v>
      </c>
      <c r="K32" s="696">
        <v>891548</v>
      </c>
      <c r="L32" s="696">
        <v>1071027</v>
      </c>
      <c r="M32" s="696">
        <v>1045693</v>
      </c>
      <c r="N32" s="696">
        <v>917062</v>
      </c>
      <c r="O32" s="697">
        <v>990162</v>
      </c>
    </row>
    <row r="33" spans="2:15" s="687" customFormat="1" ht="13.5">
      <c r="B33" s="1219" t="s">
        <v>811</v>
      </c>
      <c r="C33" s="1220"/>
      <c r="D33" s="1220"/>
      <c r="E33" s="1220"/>
      <c r="F33" s="1220"/>
      <c r="G33" s="719"/>
      <c r="H33" s="696">
        <v>443814</v>
      </c>
      <c r="I33" s="696">
        <v>386778</v>
      </c>
      <c r="J33" s="696">
        <v>411102</v>
      </c>
      <c r="K33" s="696">
        <v>380501</v>
      </c>
      <c r="L33" s="696">
        <v>443606</v>
      </c>
      <c r="M33" s="696">
        <v>429715</v>
      </c>
      <c r="N33" s="696">
        <v>385947</v>
      </c>
      <c r="O33" s="697">
        <v>404502</v>
      </c>
    </row>
    <row r="34" spans="2:15" s="687" customFormat="1" ht="13.5">
      <c r="B34" s="1219" t="s">
        <v>788</v>
      </c>
      <c r="C34" s="1220"/>
      <c r="D34" s="1220"/>
      <c r="E34" s="1220"/>
      <c r="F34" s="1220"/>
      <c r="G34" s="719"/>
      <c r="H34" s="696">
        <v>342750</v>
      </c>
      <c r="I34" s="696">
        <v>299079</v>
      </c>
      <c r="J34" s="696">
        <v>327840</v>
      </c>
      <c r="K34" s="696">
        <v>310865</v>
      </c>
      <c r="L34" s="696">
        <v>348167</v>
      </c>
      <c r="M34" s="696">
        <v>327062</v>
      </c>
      <c r="N34" s="696">
        <v>310425</v>
      </c>
      <c r="O34" s="697">
        <v>320231</v>
      </c>
    </row>
    <row r="35" spans="3:15" s="687" customFormat="1" ht="13.5">
      <c r="C35" s="1219" t="s">
        <v>565</v>
      </c>
      <c r="D35" s="1220"/>
      <c r="E35" s="1220"/>
      <c r="F35" s="1220"/>
      <c r="G35" s="719"/>
      <c r="H35" s="696">
        <v>70755</v>
      </c>
      <c r="I35" s="696">
        <v>69534</v>
      </c>
      <c r="J35" s="696">
        <v>71022</v>
      </c>
      <c r="K35" s="696">
        <v>67282</v>
      </c>
      <c r="L35" s="696">
        <v>71067</v>
      </c>
      <c r="M35" s="696">
        <v>70780</v>
      </c>
      <c r="N35" s="696">
        <v>66143</v>
      </c>
      <c r="O35" s="697">
        <v>69403</v>
      </c>
    </row>
    <row r="36" spans="4:15" s="687" customFormat="1" ht="13.5">
      <c r="D36" s="1219" t="s">
        <v>566</v>
      </c>
      <c r="E36" s="1220"/>
      <c r="F36" s="1220"/>
      <c r="G36" s="719"/>
      <c r="H36" s="696">
        <v>5742</v>
      </c>
      <c r="I36" s="696">
        <v>5689</v>
      </c>
      <c r="J36" s="696">
        <v>6692</v>
      </c>
      <c r="K36" s="696">
        <v>5728</v>
      </c>
      <c r="L36" s="696">
        <v>5705</v>
      </c>
      <c r="M36" s="696">
        <v>5718</v>
      </c>
      <c r="N36" s="696">
        <v>5647</v>
      </c>
      <c r="O36" s="697">
        <v>6341</v>
      </c>
    </row>
    <row r="37" spans="4:15" s="687" customFormat="1" ht="13.5">
      <c r="D37" s="1219" t="s">
        <v>567</v>
      </c>
      <c r="E37" s="1220"/>
      <c r="F37" s="1220"/>
      <c r="G37" s="719"/>
      <c r="H37" s="696">
        <v>5728</v>
      </c>
      <c r="I37" s="696">
        <v>7763</v>
      </c>
      <c r="J37" s="696">
        <v>6957</v>
      </c>
      <c r="K37" s="696">
        <v>6227</v>
      </c>
      <c r="L37" s="696">
        <v>6781</v>
      </c>
      <c r="M37" s="696">
        <v>6373</v>
      </c>
      <c r="N37" s="696">
        <v>6604</v>
      </c>
      <c r="O37" s="697">
        <v>6262</v>
      </c>
    </row>
    <row r="38" spans="4:15" s="687" customFormat="1" ht="13.5">
      <c r="D38" s="1219" t="s">
        <v>568</v>
      </c>
      <c r="E38" s="1220"/>
      <c r="F38" s="1220"/>
      <c r="G38" s="719"/>
      <c r="H38" s="696">
        <v>6392</v>
      </c>
      <c r="I38" s="696">
        <v>5747</v>
      </c>
      <c r="J38" s="696">
        <v>6027</v>
      </c>
      <c r="K38" s="696">
        <v>5438</v>
      </c>
      <c r="L38" s="696">
        <v>6144</v>
      </c>
      <c r="M38" s="696">
        <v>5527</v>
      </c>
      <c r="N38" s="696">
        <v>5369</v>
      </c>
      <c r="O38" s="697">
        <v>6333</v>
      </c>
    </row>
    <row r="39" spans="4:15" s="687" customFormat="1" ht="13.5">
      <c r="D39" s="1219" t="s">
        <v>569</v>
      </c>
      <c r="E39" s="1220"/>
      <c r="F39" s="1220"/>
      <c r="G39" s="719"/>
      <c r="H39" s="696">
        <v>3705</v>
      </c>
      <c r="I39" s="696">
        <v>3404</v>
      </c>
      <c r="J39" s="696">
        <v>3603</v>
      </c>
      <c r="K39" s="696">
        <v>3419</v>
      </c>
      <c r="L39" s="696">
        <v>3132</v>
      </c>
      <c r="M39" s="696">
        <v>3810</v>
      </c>
      <c r="N39" s="696">
        <v>3562</v>
      </c>
      <c r="O39" s="697">
        <v>3332</v>
      </c>
    </row>
    <row r="40" spans="4:15" s="687" customFormat="1" ht="13.5">
      <c r="D40" s="1219" t="s">
        <v>570</v>
      </c>
      <c r="E40" s="1220"/>
      <c r="F40" s="1220"/>
      <c r="G40" s="719"/>
      <c r="H40" s="696">
        <v>8293</v>
      </c>
      <c r="I40" s="696">
        <v>9065</v>
      </c>
      <c r="J40" s="696">
        <v>8871</v>
      </c>
      <c r="K40" s="696">
        <v>8836</v>
      </c>
      <c r="L40" s="696">
        <v>8788</v>
      </c>
      <c r="M40" s="696">
        <v>8048</v>
      </c>
      <c r="N40" s="696">
        <v>7824</v>
      </c>
      <c r="O40" s="697">
        <v>7715</v>
      </c>
    </row>
    <row r="41" spans="4:15" s="687" customFormat="1" ht="13.5">
      <c r="D41" s="1219" t="s">
        <v>571</v>
      </c>
      <c r="E41" s="1220"/>
      <c r="F41" s="1220"/>
      <c r="G41" s="719"/>
      <c r="H41" s="696">
        <v>1849</v>
      </c>
      <c r="I41" s="696">
        <v>2314</v>
      </c>
      <c r="J41" s="696">
        <v>2367</v>
      </c>
      <c r="K41" s="696">
        <v>2481</v>
      </c>
      <c r="L41" s="696">
        <v>2642</v>
      </c>
      <c r="M41" s="696">
        <v>1787</v>
      </c>
      <c r="N41" s="696">
        <v>2220</v>
      </c>
      <c r="O41" s="697">
        <v>2183</v>
      </c>
    </row>
    <row r="42" spans="4:15" s="687" customFormat="1" ht="13.5">
      <c r="D42" s="1219" t="s">
        <v>572</v>
      </c>
      <c r="E42" s="1220"/>
      <c r="F42" s="1220"/>
      <c r="G42" s="699"/>
      <c r="H42" s="696">
        <v>3053</v>
      </c>
      <c r="I42" s="696">
        <v>3207</v>
      </c>
      <c r="J42" s="696">
        <v>3400</v>
      </c>
      <c r="K42" s="696">
        <v>2927</v>
      </c>
      <c r="L42" s="696">
        <v>3157</v>
      </c>
      <c r="M42" s="696">
        <v>3011</v>
      </c>
      <c r="N42" s="696">
        <v>2997</v>
      </c>
      <c r="O42" s="697">
        <v>2960</v>
      </c>
    </row>
    <row r="43" spans="4:15" s="687" customFormat="1" ht="13.5">
      <c r="D43" s="1219" t="s">
        <v>573</v>
      </c>
      <c r="E43" s="1220"/>
      <c r="F43" s="1220"/>
      <c r="G43" s="719"/>
      <c r="H43" s="696">
        <v>5570</v>
      </c>
      <c r="I43" s="696">
        <v>5022</v>
      </c>
      <c r="J43" s="696">
        <v>6230</v>
      </c>
      <c r="K43" s="696">
        <v>5539</v>
      </c>
      <c r="L43" s="696">
        <v>5345</v>
      </c>
      <c r="M43" s="696">
        <v>5745</v>
      </c>
      <c r="N43" s="696">
        <v>5302</v>
      </c>
      <c r="O43" s="697">
        <v>5210</v>
      </c>
    </row>
    <row r="44" spans="4:15" s="687" customFormat="1" ht="13.5">
      <c r="D44" s="1219" t="s">
        <v>574</v>
      </c>
      <c r="E44" s="1220"/>
      <c r="F44" s="1220"/>
      <c r="G44" s="719"/>
      <c r="H44" s="696">
        <v>8185</v>
      </c>
      <c r="I44" s="696">
        <v>7784</v>
      </c>
      <c r="J44" s="696">
        <v>7734</v>
      </c>
      <c r="K44" s="696">
        <v>7471</v>
      </c>
      <c r="L44" s="696">
        <v>6803</v>
      </c>
      <c r="M44" s="696">
        <v>9002</v>
      </c>
      <c r="N44" s="696">
        <v>7707</v>
      </c>
      <c r="O44" s="697">
        <v>8472</v>
      </c>
    </row>
    <row r="45" spans="4:15" s="687" customFormat="1" ht="13.5">
      <c r="D45" s="1219" t="s">
        <v>575</v>
      </c>
      <c r="E45" s="1220"/>
      <c r="F45" s="1220"/>
      <c r="G45" s="719"/>
      <c r="H45" s="696">
        <v>4003</v>
      </c>
      <c r="I45" s="696">
        <v>4308</v>
      </c>
      <c r="J45" s="696">
        <v>4328</v>
      </c>
      <c r="K45" s="696">
        <v>4006</v>
      </c>
      <c r="L45" s="696">
        <v>3875</v>
      </c>
      <c r="M45" s="696">
        <v>4065</v>
      </c>
      <c r="N45" s="696">
        <v>3939</v>
      </c>
      <c r="O45" s="697">
        <v>3746</v>
      </c>
    </row>
    <row r="46" spans="4:15" s="687" customFormat="1" ht="13.5">
      <c r="D46" s="1219" t="s">
        <v>576</v>
      </c>
      <c r="E46" s="1220"/>
      <c r="F46" s="1220"/>
      <c r="G46" s="719"/>
      <c r="H46" s="696">
        <v>3862</v>
      </c>
      <c r="I46" s="696">
        <v>4666</v>
      </c>
      <c r="J46" s="696">
        <v>3884</v>
      </c>
      <c r="K46" s="696">
        <v>2800</v>
      </c>
      <c r="L46" s="696">
        <v>4826</v>
      </c>
      <c r="M46" s="696">
        <v>3750</v>
      </c>
      <c r="N46" s="696">
        <v>3723</v>
      </c>
      <c r="O46" s="697">
        <v>3161</v>
      </c>
    </row>
    <row r="47" spans="4:15" s="687" customFormat="1" ht="13.5">
      <c r="D47" s="1219" t="s">
        <v>577</v>
      </c>
      <c r="E47" s="1220"/>
      <c r="F47" s="1220"/>
      <c r="G47" s="719"/>
      <c r="H47" s="696">
        <v>14373</v>
      </c>
      <c r="I47" s="696">
        <v>10563</v>
      </c>
      <c r="J47" s="696">
        <v>10929</v>
      </c>
      <c r="K47" s="696">
        <v>12410</v>
      </c>
      <c r="L47" s="696">
        <v>13871</v>
      </c>
      <c r="M47" s="696">
        <v>13943</v>
      </c>
      <c r="N47" s="696">
        <v>11247</v>
      </c>
      <c r="O47" s="697">
        <v>13688</v>
      </c>
    </row>
    <row r="48" spans="3:15" s="687" customFormat="1" ht="13.5">
      <c r="C48" s="1219" t="s">
        <v>578</v>
      </c>
      <c r="D48" s="1220"/>
      <c r="E48" s="1220"/>
      <c r="F48" s="1220"/>
      <c r="G48" s="719"/>
      <c r="H48" s="696">
        <v>24015</v>
      </c>
      <c r="I48" s="696">
        <v>17067</v>
      </c>
      <c r="J48" s="696">
        <v>15859</v>
      </c>
      <c r="K48" s="696">
        <v>20610</v>
      </c>
      <c r="L48" s="696">
        <v>20313</v>
      </c>
      <c r="M48" s="696">
        <v>24560</v>
      </c>
      <c r="N48" s="696">
        <v>14110</v>
      </c>
      <c r="O48" s="697">
        <v>20292</v>
      </c>
    </row>
    <row r="49" spans="4:15" s="687" customFormat="1" ht="13.5">
      <c r="D49" s="1219" t="s">
        <v>812</v>
      </c>
      <c r="E49" s="1220"/>
      <c r="F49" s="1220"/>
      <c r="G49" s="719"/>
      <c r="H49" s="696">
        <v>16702</v>
      </c>
      <c r="I49" s="696">
        <v>9810</v>
      </c>
      <c r="J49" s="696">
        <v>13324</v>
      </c>
      <c r="K49" s="696">
        <v>17573</v>
      </c>
      <c r="L49" s="696">
        <v>14909</v>
      </c>
      <c r="M49" s="696">
        <v>18219</v>
      </c>
      <c r="N49" s="696">
        <v>10079</v>
      </c>
      <c r="O49" s="697">
        <v>14683</v>
      </c>
    </row>
    <row r="50" spans="3:15" s="687" customFormat="1" ht="13.5">
      <c r="C50" s="1219" t="s">
        <v>581</v>
      </c>
      <c r="D50" s="1220"/>
      <c r="E50" s="1220"/>
      <c r="F50" s="1220"/>
      <c r="G50" s="719"/>
      <c r="H50" s="696">
        <v>28442</v>
      </c>
      <c r="I50" s="696">
        <v>28690</v>
      </c>
      <c r="J50" s="696">
        <v>25270</v>
      </c>
      <c r="K50" s="696">
        <v>24703</v>
      </c>
      <c r="L50" s="696">
        <v>26352</v>
      </c>
      <c r="M50" s="696">
        <v>25648</v>
      </c>
      <c r="N50" s="696">
        <v>26322</v>
      </c>
      <c r="O50" s="697">
        <v>21998</v>
      </c>
    </row>
    <row r="51" spans="4:15" s="687" customFormat="1" ht="13.5">
      <c r="D51" s="1219" t="s">
        <v>582</v>
      </c>
      <c r="E51" s="1220"/>
      <c r="F51" s="1220"/>
      <c r="G51" s="719"/>
      <c r="H51" s="696">
        <v>8930</v>
      </c>
      <c r="I51" s="696">
        <v>9460</v>
      </c>
      <c r="J51" s="696">
        <v>8451</v>
      </c>
      <c r="K51" s="696">
        <v>8386</v>
      </c>
      <c r="L51" s="696">
        <v>8686</v>
      </c>
      <c r="M51" s="696">
        <v>8711</v>
      </c>
      <c r="N51" s="696">
        <v>9421</v>
      </c>
      <c r="O51" s="697">
        <v>9030</v>
      </c>
    </row>
    <row r="52" spans="3:15" s="687" customFormat="1" ht="13.5">
      <c r="C52" s="1219" t="s">
        <v>586</v>
      </c>
      <c r="D52" s="1220"/>
      <c r="E52" s="1220"/>
      <c r="F52" s="1220"/>
      <c r="G52" s="719"/>
      <c r="H52" s="696">
        <v>9649</v>
      </c>
      <c r="I52" s="696">
        <v>9902</v>
      </c>
      <c r="J52" s="696">
        <v>9143</v>
      </c>
      <c r="K52" s="696">
        <v>9486</v>
      </c>
      <c r="L52" s="696">
        <v>10731</v>
      </c>
      <c r="M52" s="696">
        <v>8016</v>
      </c>
      <c r="N52" s="696">
        <v>8821</v>
      </c>
      <c r="O52" s="697">
        <v>9954</v>
      </c>
    </row>
    <row r="53" spans="3:15" s="687" customFormat="1" ht="13.5">
      <c r="C53" s="1219" t="s">
        <v>593</v>
      </c>
      <c r="D53" s="1220"/>
      <c r="E53" s="1220"/>
      <c r="F53" s="1220"/>
      <c r="G53" s="719"/>
      <c r="H53" s="696">
        <v>16030</v>
      </c>
      <c r="I53" s="696">
        <v>14145</v>
      </c>
      <c r="J53" s="696">
        <v>15738</v>
      </c>
      <c r="K53" s="696">
        <v>14378</v>
      </c>
      <c r="L53" s="696">
        <v>15990</v>
      </c>
      <c r="M53" s="696">
        <v>14239</v>
      </c>
      <c r="N53" s="696">
        <v>12922</v>
      </c>
      <c r="O53" s="697">
        <v>14430</v>
      </c>
    </row>
    <row r="54" spans="3:15" s="687" customFormat="1" ht="13.5">
      <c r="C54" s="1219" t="s">
        <v>823</v>
      </c>
      <c r="D54" s="1220"/>
      <c r="E54" s="1220"/>
      <c r="F54" s="1220"/>
      <c r="G54" s="719"/>
      <c r="H54" s="696">
        <v>12531</v>
      </c>
      <c r="I54" s="696">
        <v>9675</v>
      </c>
      <c r="J54" s="696">
        <v>11244</v>
      </c>
      <c r="K54" s="696">
        <v>11840</v>
      </c>
      <c r="L54" s="696">
        <v>10761</v>
      </c>
      <c r="M54" s="696">
        <v>9737</v>
      </c>
      <c r="N54" s="696">
        <v>10155</v>
      </c>
      <c r="O54" s="697">
        <v>11463</v>
      </c>
    </row>
    <row r="55" spans="3:15" s="687" customFormat="1" ht="13.5">
      <c r="C55" s="1219" t="s">
        <v>601</v>
      </c>
      <c r="D55" s="1220"/>
      <c r="E55" s="1220"/>
      <c r="F55" s="1220"/>
      <c r="G55" s="719"/>
      <c r="H55" s="696">
        <v>49537</v>
      </c>
      <c r="I55" s="696">
        <v>37737</v>
      </c>
      <c r="J55" s="696">
        <v>46591</v>
      </c>
      <c r="K55" s="696">
        <v>35424</v>
      </c>
      <c r="L55" s="696">
        <v>38569</v>
      </c>
      <c r="M55" s="696">
        <v>44120</v>
      </c>
      <c r="N55" s="696">
        <v>43763</v>
      </c>
      <c r="O55" s="697">
        <v>45769</v>
      </c>
    </row>
    <row r="56" spans="3:15" s="687" customFormat="1" ht="13.5">
      <c r="C56" s="1219" t="s">
        <v>605</v>
      </c>
      <c r="D56" s="1220"/>
      <c r="E56" s="1220"/>
      <c r="F56" s="1220"/>
      <c r="G56" s="719"/>
      <c r="H56" s="696">
        <v>21296</v>
      </c>
      <c r="I56" s="696">
        <v>10683</v>
      </c>
      <c r="J56" s="696">
        <v>21285</v>
      </c>
      <c r="K56" s="696">
        <v>18402</v>
      </c>
      <c r="L56" s="696">
        <v>14708</v>
      </c>
      <c r="M56" s="696">
        <v>16626</v>
      </c>
      <c r="N56" s="696">
        <v>16899</v>
      </c>
      <c r="O56" s="697">
        <v>18713</v>
      </c>
    </row>
    <row r="57" spans="3:15" s="687" customFormat="1" ht="13.5">
      <c r="C57" s="1219" t="s">
        <v>609</v>
      </c>
      <c r="D57" s="1220"/>
      <c r="E57" s="1220"/>
      <c r="F57" s="1220"/>
      <c r="G57" s="719"/>
      <c r="H57" s="696">
        <v>33102</v>
      </c>
      <c r="I57" s="696">
        <v>27345</v>
      </c>
      <c r="J57" s="696">
        <v>28686</v>
      </c>
      <c r="K57" s="696">
        <v>33939</v>
      </c>
      <c r="L57" s="696">
        <v>37227</v>
      </c>
      <c r="M57" s="696">
        <v>29268</v>
      </c>
      <c r="N57" s="696">
        <v>26102</v>
      </c>
      <c r="O57" s="697">
        <v>31421</v>
      </c>
    </row>
    <row r="58" spans="3:15" s="687" customFormat="1" ht="13.5">
      <c r="C58" s="1219" t="s">
        <v>790</v>
      </c>
      <c r="D58" s="1220"/>
      <c r="E58" s="1220"/>
      <c r="F58" s="1220"/>
      <c r="G58" s="719"/>
      <c r="H58" s="696">
        <v>77393</v>
      </c>
      <c r="I58" s="696">
        <v>74301</v>
      </c>
      <c r="J58" s="696">
        <v>83002</v>
      </c>
      <c r="K58" s="696">
        <v>74801</v>
      </c>
      <c r="L58" s="696">
        <v>102449</v>
      </c>
      <c r="M58" s="696">
        <v>84068</v>
      </c>
      <c r="N58" s="696">
        <v>85189</v>
      </c>
      <c r="O58" s="697">
        <v>76786</v>
      </c>
    </row>
    <row r="59" spans="2:15" s="687" customFormat="1" ht="13.5">
      <c r="B59" s="1219" t="s">
        <v>813</v>
      </c>
      <c r="C59" s="1220"/>
      <c r="D59" s="1220"/>
      <c r="E59" s="1220"/>
      <c r="F59" s="1220"/>
      <c r="G59" s="719"/>
      <c r="H59" s="696">
        <v>101063</v>
      </c>
      <c r="I59" s="696">
        <v>87698</v>
      </c>
      <c r="J59" s="696">
        <v>83262</v>
      </c>
      <c r="K59" s="696">
        <v>69637</v>
      </c>
      <c r="L59" s="696">
        <v>95439</v>
      </c>
      <c r="M59" s="696">
        <v>102653</v>
      </c>
      <c r="N59" s="696">
        <v>75522</v>
      </c>
      <c r="O59" s="697">
        <v>84271</v>
      </c>
    </row>
    <row r="60" spans="3:15" s="687" customFormat="1" ht="13.5">
      <c r="C60" s="1219" t="s">
        <v>824</v>
      </c>
      <c r="D60" s="1220"/>
      <c r="E60" s="1220"/>
      <c r="F60" s="1220"/>
      <c r="G60" s="719"/>
      <c r="H60" s="696">
        <v>46914</v>
      </c>
      <c r="I60" s="696">
        <v>36419</v>
      </c>
      <c r="J60" s="696">
        <v>36401</v>
      </c>
      <c r="K60" s="696">
        <v>29774</v>
      </c>
      <c r="L60" s="696">
        <v>46189</v>
      </c>
      <c r="M60" s="696">
        <v>44573</v>
      </c>
      <c r="N60" s="696">
        <v>31494</v>
      </c>
      <c r="O60" s="697">
        <v>37428</v>
      </c>
    </row>
    <row r="61" spans="3:15" s="687" customFormat="1" ht="13.5">
      <c r="C61" s="1219" t="s">
        <v>814</v>
      </c>
      <c r="D61" s="1220"/>
      <c r="E61" s="1220"/>
      <c r="F61" s="1220"/>
      <c r="G61" s="719"/>
      <c r="H61" s="696">
        <v>54133</v>
      </c>
      <c r="I61" s="696">
        <v>51168</v>
      </c>
      <c r="J61" s="696">
        <v>46860</v>
      </c>
      <c r="K61" s="696">
        <v>39834</v>
      </c>
      <c r="L61" s="696">
        <v>49240</v>
      </c>
      <c r="M61" s="696">
        <v>57829</v>
      </c>
      <c r="N61" s="696">
        <v>43991</v>
      </c>
      <c r="O61" s="697">
        <v>46719</v>
      </c>
    </row>
    <row r="62" spans="2:15" s="687" customFormat="1" ht="13.5">
      <c r="B62" s="1219" t="s">
        <v>815</v>
      </c>
      <c r="C62" s="1220"/>
      <c r="D62" s="1220"/>
      <c r="E62" s="1220"/>
      <c r="F62" s="1220"/>
      <c r="G62" s="719"/>
      <c r="H62" s="696">
        <v>536690</v>
      </c>
      <c r="I62" s="696">
        <v>463533</v>
      </c>
      <c r="J62" s="696">
        <v>559534</v>
      </c>
      <c r="K62" s="696">
        <v>443878</v>
      </c>
      <c r="L62" s="696">
        <v>584239</v>
      </c>
      <c r="M62" s="696">
        <v>556000</v>
      </c>
      <c r="N62" s="696">
        <v>465965</v>
      </c>
      <c r="O62" s="697">
        <v>514604</v>
      </c>
    </row>
    <row r="63" spans="3:15" s="687" customFormat="1" ht="13.5">
      <c r="C63" s="1219" t="s">
        <v>816</v>
      </c>
      <c r="D63" s="1220"/>
      <c r="E63" s="1220"/>
      <c r="F63" s="1220"/>
      <c r="G63" s="719"/>
      <c r="H63" s="696">
        <v>432944</v>
      </c>
      <c r="I63" s="696">
        <v>367379</v>
      </c>
      <c r="J63" s="696">
        <v>452298</v>
      </c>
      <c r="K63" s="696">
        <v>339040</v>
      </c>
      <c r="L63" s="696">
        <v>486755</v>
      </c>
      <c r="M63" s="696">
        <v>457883</v>
      </c>
      <c r="N63" s="696">
        <v>372327</v>
      </c>
      <c r="O63" s="697">
        <v>407379</v>
      </c>
    </row>
    <row r="64" spans="3:15" s="687" customFormat="1" ht="13.5">
      <c r="C64" s="1219" t="s">
        <v>817</v>
      </c>
      <c r="D64" s="1220"/>
      <c r="E64" s="1220"/>
      <c r="F64" s="1220"/>
      <c r="G64" s="719"/>
      <c r="H64" s="696">
        <v>30226</v>
      </c>
      <c r="I64" s="696">
        <v>28967</v>
      </c>
      <c r="J64" s="696">
        <v>33339</v>
      </c>
      <c r="K64" s="696">
        <v>29292</v>
      </c>
      <c r="L64" s="696">
        <v>36899</v>
      </c>
      <c r="M64" s="696">
        <v>35340</v>
      </c>
      <c r="N64" s="696">
        <v>32437</v>
      </c>
      <c r="O64" s="697">
        <v>31691</v>
      </c>
    </row>
    <row r="65" spans="3:15" s="687" customFormat="1" ht="13.5">
      <c r="C65" s="1219" t="s">
        <v>825</v>
      </c>
      <c r="D65" s="1220"/>
      <c r="E65" s="1220"/>
      <c r="F65" s="1220"/>
      <c r="G65" s="719"/>
      <c r="H65" s="696">
        <v>32561</v>
      </c>
      <c r="I65" s="696">
        <v>35829</v>
      </c>
      <c r="J65" s="696">
        <v>32736</v>
      </c>
      <c r="K65" s="696">
        <v>27465</v>
      </c>
      <c r="L65" s="696">
        <v>29044</v>
      </c>
      <c r="M65" s="696">
        <v>38371</v>
      </c>
      <c r="N65" s="696">
        <v>32738</v>
      </c>
      <c r="O65" s="697">
        <v>34024</v>
      </c>
    </row>
    <row r="66" spans="3:15" s="687" customFormat="1" ht="13.5">
      <c r="C66" s="1219" t="s">
        <v>826</v>
      </c>
      <c r="D66" s="1220"/>
      <c r="E66" s="1220"/>
      <c r="F66" s="1220"/>
      <c r="G66" s="719"/>
      <c r="H66" s="696">
        <v>11173</v>
      </c>
      <c r="I66" s="696">
        <v>8033</v>
      </c>
      <c r="J66" s="696">
        <v>8912</v>
      </c>
      <c r="K66" s="696">
        <v>5648</v>
      </c>
      <c r="L66" s="696">
        <v>5785</v>
      </c>
      <c r="M66" s="696">
        <v>5883</v>
      </c>
      <c r="N66" s="696">
        <v>7438</v>
      </c>
      <c r="O66" s="697">
        <v>6711</v>
      </c>
    </row>
    <row r="67" spans="3:15" s="687" customFormat="1" ht="13.5">
      <c r="C67" s="1219" t="s">
        <v>827</v>
      </c>
      <c r="D67" s="1220"/>
      <c r="E67" s="1220"/>
      <c r="F67" s="1220"/>
      <c r="G67" s="719"/>
      <c r="H67" s="696">
        <v>22719</v>
      </c>
      <c r="I67" s="696">
        <v>12933</v>
      </c>
      <c r="J67" s="696">
        <v>19729</v>
      </c>
      <c r="K67" s="696">
        <v>22461</v>
      </c>
      <c r="L67" s="696">
        <v>20772</v>
      </c>
      <c r="M67" s="696">
        <v>10843</v>
      </c>
      <c r="N67" s="696">
        <v>14009</v>
      </c>
      <c r="O67" s="697">
        <v>19495</v>
      </c>
    </row>
    <row r="68" spans="1:15" s="687" customFormat="1" ht="13.5">
      <c r="A68" s="703"/>
      <c r="B68" s="1218" t="s">
        <v>818</v>
      </c>
      <c r="C68" s="1222"/>
      <c r="D68" s="1222"/>
      <c r="E68" s="1222"/>
      <c r="F68" s="1222"/>
      <c r="G68" s="719"/>
      <c r="H68" s="696">
        <v>61699</v>
      </c>
      <c r="I68" s="696">
        <v>64621</v>
      </c>
      <c r="J68" s="696">
        <v>47151</v>
      </c>
      <c r="K68" s="696">
        <v>67169</v>
      </c>
      <c r="L68" s="696">
        <v>43182</v>
      </c>
      <c r="M68" s="696">
        <v>59978</v>
      </c>
      <c r="N68" s="696">
        <v>65150</v>
      </c>
      <c r="O68" s="697">
        <v>71057</v>
      </c>
    </row>
    <row r="69" spans="1:15" s="687" customFormat="1" ht="13.5">
      <c r="A69" s="1215" t="s">
        <v>819</v>
      </c>
      <c r="B69" s="1216"/>
      <c r="C69" s="1216"/>
      <c r="D69" s="1216"/>
      <c r="E69" s="1216"/>
      <c r="F69" s="1216"/>
      <c r="G69" s="718"/>
      <c r="H69" s="704">
        <v>9227</v>
      </c>
      <c r="I69" s="704">
        <v>6270</v>
      </c>
      <c r="J69" s="704">
        <v>8303</v>
      </c>
      <c r="K69" s="704">
        <v>9839</v>
      </c>
      <c r="L69" s="704">
        <v>13042</v>
      </c>
      <c r="M69" s="704">
        <v>9493</v>
      </c>
      <c r="N69" s="704">
        <v>10175</v>
      </c>
      <c r="O69" s="705">
        <v>8612</v>
      </c>
    </row>
    <row r="70" spans="1:15" s="687" customFormat="1" ht="13.5">
      <c r="A70" s="1217" t="s">
        <v>796</v>
      </c>
      <c r="B70" s="1220"/>
      <c r="C70" s="1220"/>
      <c r="D70" s="1220"/>
      <c r="E70" s="1220"/>
      <c r="F70" s="1220"/>
      <c r="G70" s="719"/>
      <c r="H70" s="696">
        <v>475992</v>
      </c>
      <c r="I70" s="696">
        <v>405572</v>
      </c>
      <c r="J70" s="696">
        <v>466984</v>
      </c>
      <c r="K70" s="696">
        <v>374653</v>
      </c>
      <c r="L70" s="696">
        <v>528950</v>
      </c>
      <c r="M70" s="696">
        <v>502654</v>
      </c>
      <c r="N70" s="696">
        <v>424673</v>
      </c>
      <c r="O70" s="697">
        <v>441448</v>
      </c>
    </row>
    <row r="71" spans="1:15" s="687" customFormat="1" ht="13.5">
      <c r="A71" s="1217" t="s">
        <v>820</v>
      </c>
      <c r="B71" s="1220"/>
      <c r="C71" s="1220"/>
      <c r="D71" s="1220"/>
      <c r="E71" s="1220"/>
      <c r="F71" s="1220"/>
      <c r="G71" s="719"/>
      <c r="H71" s="696">
        <v>133241</v>
      </c>
      <c r="I71" s="696">
        <v>106493</v>
      </c>
      <c r="J71" s="696">
        <v>139144</v>
      </c>
      <c r="K71" s="696">
        <v>63789</v>
      </c>
      <c r="L71" s="696">
        <v>180783</v>
      </c>
      <c r="M71" s="696">
        <v>175592</v>
      </c>
      <c r="N71" s="696">
        <v>114248</v>
      </c>
      <c r="O71" s="697">
        <v>121217</v>
      </c>
    </row>
    <row r="72" spans="1:15" s="687" customFormat="1" ht="13.5">
      <c r="A72" s="1217" t="s">
        <v>797</v>
      </c>
      <c r="B72" s="1220"/>
      <c r="C72" s="1220"/>
      <c r="D72" s="1220"/>
      <c r="E72" s="1220"/>
      <c r="F72" s="1220"/>
      <c r="G72" s="706" t="s">
        <v>792</v>
      </c>
      <c r="H72" s="707">
        <v>72</v>
      </c>
      <c r="I72" s="708">
        <v>73.7</v>
      </c>
      <c r="J72" s="707">
        <v>70.2</v>
      </c>
      <c r="K72" s="707">
        <v>83</v>
      </c>
      <c r="L72" s="707">
        <v>65.8</v>
      </c>
      <c r="M72" s="707">
        <v>65.1</v>
      </c>
      <c r="N72" s="707">
        <v>73.1</v>
      </c>
      <c r="O72" s="709">
        <v>72.5</v>
      </c>
    </row>
    <row r="73" spans="1:15" s="687" customFormat="1" ht="13.5">
      <c r="A73" s="1217" t="s">
        <v>821</v>
      </c>
      <c r="B73" s="1220"/>
      <c r="C73" s="1220"/>
      <c r="D73" s="1220"/>
      <c r="E73" s="1220"/>
      <c r="F73" s="1220"/>
      <c r="G73" s="706" t="s">
        <v>792</v>
      </c>
      <c r="H73" s="707">
        <v>28</v>
      </c>
      <c r="I73" s="708">
        <v>26.3</v>
      </c>
      <c r="J73" s="707">
        <v>29.8</v>
      </c>
      <c r="K73" s="707">
        <v>17</v>
      </c>
      <c r="L73" s="707">
        <v>34.2</v>
      </c>
      <c r="M73" s="707">
        <v>34.9</v>
      </c>
      <c r="N73" s="707">
        <v>26.9</v>
      </c>
      <c r="O73" s="709">
        <v>27.5</v>
      </c>
    </row>
    <row r="74" spans="1:15" s="687" customFormat="1" ht="13.5" customHeight="1">
      <c r="A74" s="1217" t="s">
        <v>798</v>
      </c>
      <c r="B74" s="1217"/>
      <c r="C74" s="1217"/>
      <c r="D74" s="1217"/>
      <c r="E74" s="1217"/>
      <c r="F74" s="1217"/>
      <c r="G74" s="706" t="s">
        <v>792</v>
      </c>
      <c r="H74" s="707">
        <v>19.9</v>
      </c>
      <c r="I74" s="710">
        <v>14.2</v>
      </c>
      <c r="J74" s="707">
        <v>20.9</v>
      </c>
      <c r="K74" s="711">
        <v>5.2</v>
      </c>
      <c r="L74" s="711">
        <v>29.2</v>
      </c>
      <c r="M74" s="711">
        <v>26.8</v>
      </c>
      <c r="N74" s="711">
        <v>18.1</v>
      </c>
      <c r="O74" s="712">
        <v>18.6</v>
      </c>
    </row>
    <row r="75" spans="1:15" s="687" customFormat="1" ht="12">
      <c r="A75" s="1218" t="s">
        <v>791</v>
      </c>
      <c r="B75" s="1218"/>
      <c r="C75" s="1218"/>
      <c r="D75" s="1218"/>
      <c r="E75" s="1218"/>
      <c r="F75" s="1218"/>
      <c r="G75" s="713" t="s">
        <v>792</v>
      </c>
      <c r="H75" s="694">
        <v>20.6</v>
      </c>
      <c r="I75" s="714">
        <v>23.2</v>
      </c>
      <c r="J75" s="694">
        <v>21.7</v>
      </c>
      <c r="K75" s="694">
        <v>21.6</v>
      </c>
      <c r="L75" s="694">
        <v>20.4</v>
      </c>
      <c r="M75" s="694">
        <v>21.6</v>
      </c>
      <c r="N75" s="715">
        <v>21.3</v>
      </c>
      <c r="O75" s="695">
        <v>21.7</v>
      </c>
    </row>
    <row r="76" spans="1:15" s="687" customFormat="1" ht="12">
      <c r="A76" s="716" t="s">
        <v>793</v>
      </c>
      <c r="O76" s="717"/>
    </row>
    <row r="77" s="687" customFormat="1" ht="12">
      <c r="A77" s="687" t="s">
        <v>784</v>
      </c>
    </row>
  </sheetData>
  <mergeCells count="68">
    <mergeCell ref="A72:F72"/>
    <mergeCell ref="A73:F73"/>
    <mergeCell ref="A75:F75"/>
    <mergeCell ref="A74:F74"/>
    <mergeCell ref="B68:F68"/>
    <mergeCell ref="A69:F69"/>
    <mergeCell ref="A70:F70"/>
    <mergeCell ref="A71:F71"/>
    <mergeCell ref="C64:F64"/>
    <mergeCell ref="C65:F65"/>
    <mergeCell ref="C66:F66"/>
    <mergeCell ref="C67:F67"/>
    <mergeCell ref="C60:F60"/>
    <mergeCell ref="C61:F61"/>
    <mergeCell ref="B62:F62"/>
    <mergeCell ref="C63:F63"/>
    <mergeCell ref="C56:F56"/>
    <mergeCell ref="C57:F57"/>
    <mergeCell ref="C58:F58"/>
    <mergeCell ref="B59:F59"/>
    <mergeCell ref="C52:F52"/>
    <mergeCell ref="C53:F53"/>
    <mergeCell ref="C54:F54"/>
    <mergeCell ref="C55:F55"/>
    <mergeCell ref="C48:F48"/>
    <mergeCell ref="D49:F49"/>
    <mergeCell ref="C50:F50"/>
    <mergeCell ref="D51:F51"/>
    <mergeCell ref="D44:F44"/>
    <mergeCell ref="D45:F45"/>
    <mergeCell ref="D46:F46"/>
    <mergeCell ref="D47:F47"/>
    <mergeCell ref="D40:F40"/>
    <mergeCell ref="D41:F41"/>
    <mergeCell ref="D42:F42"/>
    <mergeCell ref="D43:F43"/>
    <mergeCell ref="D36:F36"/>
    <mergeCell ref="D37:F37"/>
    <mergeCell ref="D38:F38"/>
    <mergeCell ref="D39:F39"/>
    <mergeCell ref="A32:F32"/>
    <mergeCell ref="B33:F33"/>
    <mergeCell ref="B34:F34"/>
    <mergeCell ref="C35:F35"/>
    <mergeCell ref="D28:F28"/>
    <mergeCell ref="D29:F29"/>
    <mergeCell ref="D30:F30"/>
    <mergeCell ref="B31:F31"/>
    <mergeCell ref="C24:F24"/>
    <mergeCell ref="D25:F25"/>
    <mergeCell ref="D26:F26"/>
    <mergeCell ref="D27:F27"/>
    <mergeCell ref="E20:F20"/>
    <mergeCell ref="E21:F21"/>
    <mergeCell ref="E22:F22"/>
    <mergeCell ref="D23:F23"/>
    <mergeCell ref="E13:F13"/>
    <mergeCell ref="E17:F17"/>
    <mergeCell ref="D18:F18"/>
    <mergeCell ref="D19:F19"/>
    <mergeCell ref="A9:F9"/>
    <mergeCell ref="B10:F10"/>
    <mergeCell ref="C11:F11"/>
    <mergeCell ref="D12:F12"/>
    <mergeCell ref="A5:F5"/>
    <mergeCell ref="A6:F6"/>
    <mergeCell ref="A7:F7"/>
    <mergeCell ref="A8:F8"/>
  </mergeCells>
  <printOptions/>
  <pageMargins left="0.74" right="0" top="0.35433070866141736" bottom="0" header="0.15748031496062992" footer="0.5118110236220472"/>
  <pageSetup horizontalDpi="600" verticalDpi="600" orientation="portrait" paperSize="9" scale="85" r:id="rId1"/>
  <headerFooter alignWithMargins="0">
    <oddHeader>&amp;R&amp;D&amp;T</oddHeader>
  </headerFooter>
</worksheet>
</file>

<file path=xl/worksheets/sheet4.xml><?xml version="1.0" encoding="utf-8"?>
<worksheet xmlns="http://schemas.openxmlformats.org/spreadsheetml/2006/main" xmlns:r="http://schemas.openxmlformats.org/officeDocument/2006/relationships">
  <dimension ref="A1:J22"/>
  <sheetViews>
    <sheetView workbookViewId="0" topLeftCell="A1">
      <selection activeCell="A1" sqref="A1"/>
    </sheetView>
  </sheetViews>
  <sheetFormatPr defaultColWidth="9.00390625" defaultRowHeight="13.5"/>
  <cols>
    <col min="1" max="1" width="25.25390625" style="37" customWidth="1"/>
    <col min="2" max="6" width="12.625" style="37" customWidth="1"/>
    <col min="7" max="7" width="9.00390625" style="37" customWidth="1"/>
    <col min="8" max="9" width="9.00390625" style="38" customWidth="1"/>
    <col min="10" max="10" width="9.00390625" style="39" customWidth="1"/>
    <col min="11" max="16384" width="9.00390625" style="37" customWidth="1"/>
  </cols>
  <sheetData>
    <row r="1" ht="18" customHeight="1">
      <c r="A1" s="36"/>
    </row>
    <row r="2" spans="1:10" s="40" customFormat="1" ht="15" customHeight="1" thickBot="1">
      <c r="A2" s="40" t="s">
        <v>1108</v>
      </c>
      <c r="F2" s="41" t="s">
        <v>1109</v>
      </c>
      <c r="H2" s="42"/>
      <c r="I2" s="42"/>
      <c r="J2" s="43"/>
    </row>
    <row r="3" spans="1:10" s="40" customFormat="1" ht="15" customHeight="1" thickTop="1">
      <c r="A3" s="1047" t="s">
        <v>846</v>
      </c>
      <c r="B3" s="1040" t="s">
        <v>1100</v>
      </c>
      <c r="C3" s="1041"/>
      <c r="D3" s="1047"/>
      <c r="E3" s="1040" t="s">
        <v>847</v>
      </c>
      <c r="F3" s="1041"/>
      <c r="H3" s="42"/>
      <c r="I3" s="42"/>
      <c r="J3" s="43"/>
    </row>
    <row r="4" spans="1:10" s="40" customFormat="1" ht="15" customHeight="1">
      <c r="A4" s="1048"/>
      <c r="B4" s="8" t="s">
        <v>849</v>
      </c>
      <c r="C4" s="8" t="s">
        <v>850</v>
      </c>
      <c r="D4" s="8" t="s">
        <v>851</v>
      </c>
      <c r="E4" s="9" t="s">
        <v>850</v>
      </c>
      <c r="F4" s="9" t="s">
        <v>851</v>
      </c>
      <c r="H4" s="42"/>
      <c r="I4" s="42"/>
      <c r="J4" s="43"/>
    </row>
    <row r="5" spans="1:10" s="40" customFormat="1" ht="15" customHeight="1">
      <c r="A5" s="44" t="s">
        <v>1110</v>
      </c>
      <c r="B5" s="731">
        <v>2082213</v>
      </c>
      <c r="C5" s="731">
        <v>2069372</v>
      </c>
      <c r="D5" s="731">
        <v>2025478</v>
      </c>
      <c r="E5" s="732">
        <f aca="true" t="shared" si="0" ref="E5:E18">(C5/B5-1)*1*100</f>
        <v>-0.6166996363964672</v>
      </c>
      <c r="F5" s="733">
        <f aca="true" t="shared" si="1" ref="F5:F18">(D5/C5-1)*1*100</f>
        <v>-2.1211266026601283</v>
      </c>
      <c r="G5" s="45"/>
      <c r="H5" s="45"/>
      <c r="I5" s="42"/>
      <c r="J5" s="43"/>
    </row>
    <row r="6" spans="1:10" s="40" customFormat="1" ht="15" customHeight="1">
      <c r="A6" s="46" t="s">
        <v>1111</v>
      </c>
      <c r="B6" s="731">
        <v>831971</v>
      </c>
      <c r="C6" s="731">
        <v>877031</v>
      </c>
      <c r="D6" s="731">
        <v>914383</v>
      </c>
      <c r="E6" s="732">
        <f t="shared" si="0"/>
        <v>5.416054165349515</v>
      </c>
      <c r="F6" s="733">
        <f t="shared" si="1"/>
        <v>4.258914451142548</v>
      </c>
      <c r="G6" s="45"/>
      <c r="H6" s="45"/>
      <c r="I6" s="42"/>
      <c r="J6" s="43"/>
    </row>
    <row r="7" spans="1:10" s="40" customFormat="1" ht="15" customHeight="1">
      <c r="A7" s="46" t="s">
        <v>1018</v>
      </c>
      <c r="B7" s="731">
        <v>902940</v>
      </c>
      <c r="C7" s="731">
        <v>922951</v>
      </c>
      <c r="D7" s="731">
        <v>922245</v>
      </c>
      <c r="E7" s="732">
        <f t="shared" si="0"/>
        <v>2.2162048419607006</v>
      </c>
      <c r="F7" s="733">
        <f t="shared" si="1"/>
        <v>-0.0764937683582323</v>
      </c>
      <c r="G7" s="45"/>
      <c r="H7" s="45"/>
      <c r="I7" s="42"/>
      <c r="J7" s="43"/>
    </row>
    <row r="8" spans="1:10" s="40" customFormat="1" ht="15" customHeight="1">
      <c r="A8" s="46" t="s">
        <v>1112</v>
      </c>
      <c r="B8" s="731">
        <v>272467</v>
      </c>
      <c r="C8" s="731">
        <v>279104</v>
      </c>
      <c r="D8" s="731">
        <v>288796</v>
      </c>
      <c r="E8" s="732">
        <f t="shared" si="0"/>
        <v>2.435891318948724</v>
      </c>
      <c r="F8" s="733">
        <f t="shared" si="1"/>
        <v>3.472540701673932</v>
      </c>
      <c r="G8" s="45"/>
      <c r="H8" s="45"/>
      <c r="I8" s="42"/>
      <c r="J8" s="43"/>
    </row>
    <row r="9" spans="1:10" s="40" customFormat="1" ht="15" customHeight="1">
      <c r="A9" s="46" t="s">
        <v>855</v>
      </c>
      <c r="B9" s="731">
        <v>45815</v>
      </c>
      <c r="C9" s="731">
        <v>38846</v>
      </c>
      <c r="D9" s="731">
        <v>35710</v>
      </c>
      <c r="E9" s="732">
        <f t="shared" si="0"/>
        <v>-15.211175379242603</v>
      </c>
      <c r="F9" s="733">
        <f t="shared" si="1"/>
        <v>-8.072903259022812</v>
      </c>
      <c r="G9" s="45"/>
      <c r="H9" s="45"/>
      <c r="I9" s="42"/>
      <c r="J9" s="43"/>
    </row>
    <row r="10" spans="1:10" s="51" customFormat="1" ht="27.75" customHeight="1">
      <c r="A10" s="47" t="s">
        <v>1113</v>
      </c>
      <c r="B10" s="734">
        <v>4043776</v>
      </c>
      <c r="C10" s="734">
        <v>4109612</v>
      </c>
      <c r="D10" s="734">
        <v>4115192</v>
      </c>
      <c r="E10" s="735">
        <f t="shared" si="0"/>
        <v>1.6280822676626894</v>
      </c>
      <c r="F10" s="736">
        <f t="shared" si="1"/>
        <v>0.1357792414466319</v>
      </c>
      <c r="G10" s="48"/>
      <c r="H10" s="48"/>
      <c r="I10" s="49"/>
      <c r="J10" s="50"/>
    </row>
    <row r="11" spans="1:10" s="40" customFormat="1" ht="15" customHeight="1">
      <c r="A11" s="52" t="s">
        <v>1019</v>
      </c>
      <c r="B11" s="737">
        <v>2062034</v>
      </c>
      <c r="C11" s="737">
        <v>2084379</v>
      </c>
      <c r="D11" s="737">
        <v>2088962</v>
      </c>
      <c r="E11" s="738">
        <f t="shared" si="0"/>
        <v>1.083638776082263</v>
      </c>
      <c r="F11" s="739">
        <f t="shared" si="1"/>
        <v>0.21987364102209472</v>
      </c>
      <c r="G11" s="45"/>
      <c r="H11" s="45"/>
      <c r="I11" s="42"/>
      <c r="J11" s="43"/>
    </row>
    <row r="12" spans="1:10" s="40" customFormat="1" ht="15" customHeight="1">
      <c r="A12" s="46" t="s">
        <v>1020</v>
      </c>
      <c r="B12" s="731">
        <v>961434</v>
      </c>
      <c r="C12" s="731">
        <v>975091</v>
      </c>
      <c r="D12" s="731">
        <v>989236</v>
      </c>
      <c r="E12" s="732">
        <f t="shared" si="0"/>
        <v>1.420482321199379</v>
      </c>
      <c r="F12" s="733">
        <f t="shared" si="1"/>
        <v>1.4506338382776596</v>
      </c>
      <c r="G12" s="45"/>
      <c r="H12" s="45"/>
      <c r="I12" s="42"/>
      <c r="J12" s="43"/>
    </row>
    <row r="13" spans="1:10" s="40" customFormat="1" ht="15" customHeight="1">
      <c r="A13" s="46" t="s">
        <v>1021</v>
      </c>
      <c r="B13" s="731">
        <v>956003</v>
      </c>
      <c r="C13" s="731">
        <v>985187</v>
      </c>
      <c r="D13" s="731">
        <v>978784</v>
      </c>
      <c r="E13" s="732">
        <f t="shared" si="0"/>
        <v>3.052710085637811</v>
      </c>
      <c r="F13" s="733">
        <f t="shared" si="1"/>
        <v>-0.6499273741939371</v>
      </c>
      <c r="G13" s="45"/>
      <c r="H13" s="45"/>
      <c r="I13" s="42"/>
      <c r="J13" s="43"/>
    </row>
    <row r="14" spans="1:10" s="40" customFormat="1" ht="15" customHeight="1">
      <c r="A14" s="46" t="s">
        <v>1022</v>
      </c>
      <c r="B14" s="731">
        <v>12185</v>
      </c>
      <c r="C14" s="731">
        <v>8912</v>
      </c>
      <c r="D14" s="731">
        <v>1173</v>
      </c>
      <c r="E14" s="732">
        <f t="shared" si="0"/>
        <v>-26.86089454247025</v>
      </c>
      <c r="F14" s="733">
        <f t="shared" si="1"/>
        <v>-86.83797127468583</v>
      </c>
      <c r="G14" s="45"/>
      <c r="H14" s="45"/>
      <c r="I14" s="42"/>
      <c r="J14" s="43"/>
    </row>
    <row r="15" spans="1:10" s="40" customFormat="1" ht="15" customHeight="1">
      <c r="A15" s="46" t="s">
        <v>1023</v>
      </c>
      <c r="B15" s="731">
        <v>2882282</v>
      </c>
      <c r="C15" s="731">
        <v>2934860</v>
      </c>
      <c r="D15" s="731">
        <v>2899956</v>
      </c>
      <c r="E15" s="732">
        <f t="shared" si="0"/>
        <v>1.8241795910323821</v>
      </c>
      <c r="F15" s="733">
        <f t="shared" si="1"/>
        <v>-1.189290119460551</v>
      </c>
      <c r="G15" s="45"/>
      <c r="H15" s="45"/>
      <c r="I15" s="42"/>
      <c r="J15" s="43"/>
    </row>
    <row r="16" spans="1:10" s="40" customFormat="1" ht="15" customHeight="1">
      <c r="A16" s="46" t="s">
        <v>856</v>
      </c>
      <c r="B16" s="731">
        <v>3179407</v>
      </c>
      <c r="C16" s="731">
        <v>3204192</v>
      </c>
      <c r="D16" s="731">
        <v>3195213</v>
      </c>
      <c r="E16" s="732">
        <f t="shared" si="0"/>
        <v>0.7795478842438142</v>
      </c>
      <c r="F16" s="733">
        <f t="shared" si="1"/>
        <v>-0.2802266530844588</v>
      </c>
      <c r="G16" s="45"/>
      <c r="H16" s="45"/>
      <c r="I16" s="42"/>
      <c r="J16" s="43"/>
    </row>
    <row r="17" spans="1:10" s="40" customFormat="1" ht="15" customHeight="1">
      <c r="A17" s="46" t="s">
        <v>1024</v>
      </c>
      <c r="B17" s="731">
        <v>349245</v>
      </c>
      <c r="C17" s="731">
        <v>325375</v>
      </c>
      <c r="D17" s="731">
        <v>352294</v>
      </c>
      <c r="E17" s="732">
        <f t="shared" si="0"/>
        <v>-6.834743518160602</v>
      </c>
      <c r="F17" s="733">
        <f t="shared" si="1"/>
        <v>8.273223203995395</v>
      </c>
      <c r="G17" s="45"/>
      <c r="H17" s="45"/>
      <c r="I17" s="42"/>
      <c r="J17" s="43"/>
    </row>
    <row r="18" spans="1:10" s="51" customFormat="1" ht="27.75" customHeight="1" thickBot="1">
      <c r="A18" s="53" t="s">
        <v>1114</v>
      </c>
      <c r="B18" s="740">
        <v>4043776</v>
      </c>
      <c r="C18" s="740">
        <v>4109612</v>
      </c>
      <c r="D18" s="740">
        <v>4115192</v>
      </c>
      <c r="E18" s="741">
        <f t="shared" si="0"/>
        <v>1.6280822676626894</v>
      </c>
      <c r="F18" s="742">
        <f t="shared" si="1"/>
        <v>0.1357792414466319</v>
      </c>
      <c r="G18" s="48"/>
      <c r="H18" s="48"/>
      <c r="I18" s="49"/>
      <c r="J18" s="50"/>
    </row>
    <row r="19" spans="1:10" s="40" customFormat="1" ht="15" customHeight="1">
      <c r="A19" s="40" t="s">
        <v>857</v>
      </c>
      <c r="H19" s="42"/>
      <c r="I19" s="42"/>
      <c r="J19" s="43"/>
    </row>
    <row r="22" spans="1:4" ht="12" customHeight="1">
      <c r="A22" s="54"/>
      <c r="B22" s="55"/>
      <c r="C22" s="55"/>
      <c r="D22" s="55"/>
    </row>
  </sheetData>
  <mergeCells count="3">
    <mergeCell ref="A3:A4"/>
    <mergeCell ref="B3:D3"/>
    <mergeCell ref="E3:F3"/>
  </mergeCells>
  <printOptions/>
  <pageMargins left="0.7086614173228347" right="0.1968503937007874" top="0.984251968503937" bottom="0.984251968503937" header="0.5118110236220472" footer="0.5118110236220472"/>
  <pageSetup horizontalDpi="600" verticalDpi="600" orientation="portrait" paperSize="9" r:id="rId1"/>
  <headerFooter alignWithMargins="0">
    <oddHeader>&amp;R&amp;D&amp;T</oddHead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1" sqref="A1"/>
    </sheetView>
  </sheetViews>
  <sheetFormatPr defaultColWidth="9.00390625" defaultRowHeight="13.5"/>
  <cols>
    <col min="1" max="1" width="4.125" style="56" customWidth="1"/>
    <col min="2" max="2" width="21.625" style="56" customWidth="1"/>
    <col min="3" max="10" width="9.625" style="56" customWidth="1"/>
    <col min="11" max="11" width="9.00390625" style="57" customWidth="1"/>
    <col min="12" max="16384" width="9.00390625" style="56" customWidth="1"/>
  </cols>
  <sheetData>
    <row r="1" ht="18" customHeight="1"/>
    <row r="2" spans="1:10" ht="17.25" customHeight="1" thickBot="1">
      <c r="A2" s="56" t="s">
        <v>1115</v>
      </c>
      <c r="J2" s="58" t="s">
        <v>1025</v>
      </c>
    </row>
    <row r="3" spans="1:10" ht="17.25" customHeight="1" thickTop="1">
      <c r="A3" s="1033" t="s">
        <v>858</v>
      </c>
      <c r="B3" s="1034"/>
      <c r="C3" s="1031" t="s">
        <v>859</v>
      </c>
      <c r="D3" s="1032"/>
      <c r="E3" s="1062"/>
      <c r="F3" s="1033" t="s">
        <v>860</v>
      </c>
      <c r="G3" s="1033"/>
      <c r="H3" s="1033"/>
      <c r="I3" s="1031" t="s">
        <v>1026</v>
      </c>
      <c r="J3" s="1032"/>
    </row>
    <row r="4" spans="1:10" ht="17.25" customHeight="1">
      <c r="A4" s="1035"/>
      <c r="B4" s="1036"/>
      <c r="C4" s="59" t="s">
        <v>861</v>
      </c>
      <c r="D4" s="59" t="s">
        <v>862</v>
      </c>
      <c r="E4" s="59" t="s">
        <v>863</v>
      </c>
      <c r="F4" s="59" t="s">
        <v>861</v>
      </c>
      <c r="G4" s="59" t="s">
        <v>862</v>
      </c>
      <c r="H4" s="60" t="s">
        <v>863</v>
      </c>
      <c r="I4" s="60" t="s">
        <v>862</v>
      </c>
      <c r="J4" s="61" t="s">
        <v>863</v>
      </c>
    </row>
    <row r="5" spans="1:11" s="65" customFormat="1" ht="15" customHeight="1">
      <c r="A5" s="62" t="s">
        <v>1116</v>
      </c>
      <c r="B5" s="63"/>
      <c r="C5" s="743">
        <v>3561093</v>
      </c>
      <c r="D5" s="743">
        <v>3603148</v>
      </c>
      <c r="E5" s="743">
        <v>3597935</v>
      </c>
      <c r="F5" s="744">
        <v>88.1</v>
      </c>
      <c r="G5" s="744">
        <v>87.7</v>
      </c>
      <c r="H5" s="744">
        <v>87.4</v>
      </c>
      <c r="I5" s="744">
        <v>1.2</v>
      </c>
      <c r="J5" s="745">
        <v>-0.1</v>
      </c>
      <c r="K5" s="64"/>
    </row>
    <row r="6" spans="1:11" s="65" customFormat="1" ht="24.75" customHeight="1">
      <c r="A6" s="66" t="s">
        <v>864</v>
      </c>
      <c r="B6" s="67" t="s">
        <v>1027</v>
      </c>
      <c r="C6" s="746">
        <v>150393</v>
      </c>
      <c r="D6" s="746">
        <v>132784</v>
      </c>
      <c r="E6" s="746">
        <v>128935</v>
      </c>
      <c r="F6" s="747">
        <v>3.7</v>
      </c>
      <c r="G6" s="747">
        <v>3.2</v>
      </c>
      <c r="H6" s="747">
        <v>3.1</v>
      </c>
      <c r="I6" s="747">
        <v>-11.7</v>
      </c>
      <c r="J6" s="748">
        <v>-2.9</v>
      </c>
      <c r="K6" s="64"/>
    </row>
    <row r="7" spans="1:11" s="65" customFormat="1" ht="15" customHeight="1">
      <c r="A7" s="68"/>
      <c r="B7" s="69" t="s">
        <v>865</v>
      </c>
      <c r="C7" s="746">
        <v>142010</v>
      </c>
      <c r="D7" s="746">
        <v>125327</v>
      </c>
      <c r="E7" s="746">
        <v>122120</v>
      </c>
      <c r="F7" s="747">
        <v>3.5</v>
      </c>
      <c r="G7" s="747">
        <v>3</v>
      </c>
      <c r="H7" s="747">
        <v>3</v>
      </c>
      <c r="I7" s="747">
        <v>-11.7</v>
      </c>
      <c r="J7" s="748">
        <v>-2.6</v>
      </c>
      <c r="K7" s="64"/>
    </row>
    <row r="8" spans="1:11" s="65" customFormat="1" ht="15" customHeight="1">
      <c r="A8" s="68"/>
      <c r="B8" s="69" t="s">
        <v>866</v>
      </c>
      <c r="C8" s="746">
        <v>5561</v>
      </c>
      <c r="D8" s="746">
        <v>4727</v>
      </c>
      <c r="E8" s="746">
        <v>4355</v>
      </c>
      <c r="F8" s="747">
        <v>0.1</v>
      </c>
      <c r="G8" s="747">
        <v>0.1</v>
      </c>
      <c r="H8" s="747">
        <v>0.1</v>
      </c>
      <c r="I8" s="747">
        <v>-15</v>
      </c>
      <c r="J8" s="748">
        <v>-7.9</v>
      </c>
      <c r="K8" s="64"/>
    </row>
    <row r="9" spans="1:11" s="65" customFormat="1" ht="15" customHeight="1">
      <c r="A9" s="68"/>
      <c r="B9" s="69" t="s">
        <v>867</v>
      </c>
      <c r="C9" s="746">
        <v>2822</v>
      </c>
      <c r="D9" s="746">
        <v>2730</v>
      </c>
      <c r="E9" s="746">
        <v>2460</v>
      </c>
      <c r="F9" s="747">
        <v>0.1</v>
      </c>
      <c r="G9" s="747">
        <v>0.1</v>
      </c>
      <c r="H9" s="747">
        <v>0.1</v>
      </c>
      <c r="I9" s="747">
        <v>-3.3</v>
      </c>
      <c r="J9" s="748">
        <v>-9.9</v>
      </c>
      <c r="K9" s="64"/>
    </row>
    <row r="10" spans="1:11" s="65" customFormat="1" ht="22.5" customHeight="1">
      <c r="A10" s="66" t="s">
        <v>868</v>
      </c>
      <c r="B10" s="67" t="s">
        <v>1028</v>
      </c>
      <c r="C10" s="746">
        <v>6716</v>
      </c>
      <c r="D10" s="746">
        <v>6157</v>
      </c>
      <c r="E10" s="746">
        <v>5795</v>
      </c>
      <c r="F10" s="747">
        <v>0.2</v>
      </c>
      <c r="G10" s="747">
        <v>0.1</v>
      </c>
      <c r="H10" s="747">
        <v>0.1</v>
      </c>
      <c r="I10" s="747">
        <v>-8.3</v>
      </c>
      <c r="J10" s="748">
        <v>-5.9</v>
      </c>
      <c r="K10" s="64"/>
    </row>
    <row r="11" spans="1:11" s="65" customFormat="1" ht="22.5" customHeight="1">
      <c r="A11" s="66" t="s">
        <v>869</v>
      </c>
      <c r="B11" s="67" t="s">
        <v>1029</v>
      </c>
      <c r="C11" s="746">
        <v>847542</v>
      </c>
      <c r="D11" s="746">
        <v>915924</v>
      </c>
      <c r="E11" s="746">
        <v>912942</v>
      </c>
      <c r="F11" s="747">
        <v>21</v>
      </c>
      <c r="G11" s="747">
        <v>22.3</v>
      </c>
      <c r="H11" s="747">
        <v>22.2</v>
      </c>
      <c r="I11" s="747">
        <v>8.1</v>
      </c>
      <c r="J11" s="748">
        <v>-0.3</v>
      </c>
      <c r="K11" s="64"/>
    </row>
    <row r="12" spans="1:11" s="65" customFormat="1" ht="22.5" customHeight="1">
      <c r="A12" s="66" t="s">
        <v>870</v>
      </c>
      <c r="B12" s="67" t="s">
        <v>1030</v>
      </c>
      <c r="C12" s="746">
        <v>267999</v>
      </c>
      <c r="D12" s="746">
        <v>255772</v>
      </c>
      <c r="E12" s="746">
        <v>237272</v>
      </c>
      <c r="F12" s="747">
        <v>6.6</v>
      </c>
      <c r="G12" s="747">
        <v>6.2</v>
      </c>
      <c r="H12" s="747">
        <v>5.8</v>
      </c>
      <c r="I12" s="747">
        <v>-4.6</v>
      </c>
      <c r="J12" s="748">
        <v>-7.2</v>
      </c>
      <c r="K12" s="64"/>
    </row>
    <row r="13" spans="1:11" s="65" customFormat="1" ht="22.5" customHeight="1">
      <c r="A13" s="66" t="s">
        <v>871</v>
      </c>
      <c r="B13" s="67" t="s">
        <v>1031</v>
      </c>
      <c r="C13" s="746">
        <v>98672</v>
      </c>
      <c r="D13" s="746">
        <v>98867</v>
      </c>
      <c r="E13" s="746">
        <v>92074</v>
      </c>
      <c r="F13" s="747">
        <v>2.4</v>
      </c>
      <c r="G13" s="747">
        <v>2.4</v>
      </c>
      <c r="H13" s="747">
        <v>2.2</v>
      </c>
      <c r="I13" s="747">
        <v>0.2</v>
      </c>
      <c r="J13" s="748">
        <v>-6.9</v>
      </c>
      <c r="K13" s="64"/>
    </row>
    <row r="14" spans="1:11" s="65" customFormat="1" ht="22.5" customHeight="1">
      <c r="A14" s="66" t="s">
        <v>872</v>
      </c>
      <c r="B14" s="67" t="s">
        <v>1032</v>
      </c>
      <c r="C14" s="746">
        <v>382922</v>
      </c>
      <c r="D14" s="746">
        <v>378784</v>
      </c>
      <c r="E14" s="746">
        <v>376109</v>
      </c>
      <c r="F14" s="747">
        <v>9.5</v>
      </c>
      <c r="G14" s="747">
        <v>9.2</v>
      </c>
      <c r="H14" s="747">
        <v>9.1</v>
      </c>
      <c r="I14" s="747">
        <v>-1.1</v>
      </c>
      <c r="J14" s="748">
        <v>-0.7</v>
      </c>
      <c r="K14" s="64"/>
    </row>
    <row r="15" spans="1:11" s="65" customFormat="1" ht="22.5" customHeight="1">
      <c r="A15" s="66" t="s">
        <v>873</v>
      </c>
      <c r="B15" s="67" t="s">
        <v>1033</v>
      </c>
      <c r="C15" s="746">
        <v>227301</v>
      </c>
      <c r="D15" s="746">
        <v>218987</v>
      </c>
      <c r="E15" s="746">
        <v>229292</v>
      </c>
      <c r="F15" s="747">
        <v>5.6</v>
      </c>
      <c r="G15" s="747">
        <v>5.3</v>
      </c>
      <c r="H15" s="747">
        <v>5.6</v>
      </c>
      <c r="I15" s="747">
        <v>-3.7</v>
      </c>
      <c r="J15" s="748">
        <v>4.7</v>
      </c>
      <c r="K15" s="64"/>
    </row>
    <row r="16" spans="1:11" s="65" customFormat="1" ht="22.5" customHeight="1">
      <c r="A16" s="66" t="s">
        <v>874</v>
      </c>
      <c r="B16" s="67" t="s">
        <v>1034</v>
      </c>
      <c r="C16" s="746">
        <v>534857</v>
      </c>
      <c r="D16" s="746">
        <v>542105</v>
      </c>
      <c r="E16" s="746">
        <v>550560</v>
      </c>
      <c r="F16" s="747">
        <v>13.2</v>
      </c>
      <c r="G16" s="747">
        <v>13.2</v>
      </c>
      <c r="H16" s="747">
        <v>13.4</v>
      </c>
      <c r="I16" s="747">
        <v>1.4</v>
      </c>
      <c r="J16" s="748">
        <v>1.6</v>
      </c>
      <c r="K16" s="64"/>
    </row>
    <row r="17" spans="1:11" s="65" customFormat="1" ht="22.5" customHeight="1">
      <c r="A17" s="66" t="s">
        <v>875</v>
      </c>
      <c r="B17" s="67" t="s">
        <v>1035</v>
      </c>
      <c r="C17" s="746">
        <v>208502</v>
      </c>
      <c r="D17" s="746">
        <v>204693</v>
      </c>
      <c r="E17" s="746">
        <v>203622</v>
      </c>
      <c r="F17" s="747">
        <v>5.2</v>
      </c>
      <c r="G17" s="747">
        <v>5</v>
      </c>
      <c r="H17" s="747">
        <v>4.9</v>
      </c>
      <c r="I17" s="747">
        <v>-1.8</v>
      </c>
      <c r="J17" s="748">
        <v>-0.5</v>
      </c>
      <c r="K17" s="64"/>
    </row>
    <row r="18" spans="1:11" s="65" customFormat="1" ht="22.5" customHeight="1">
      <c r="A18" s="70" t="s">
        <v>876</v>
      </c>
      <c r="B18" s="67" t="s">
        <v>1036</v>
      </c>
      <c r="C18" s="746">
        <v>836189</v>
      </c>
      <c r="D18" s="746">
        <v>849075</v>
      </c>
      <c r="E18" s="746">
        <v>861334</v>
      </c>
      <c r="F18" s="747">
        <v>20.7</v>
      </c>
      <c r="G18" s="747">
        <v>20.7</v>
      </c>
      <c r="H18" s="747">
        <v>20.9</v>
      </c>
      <c r="I18" s="747">
        <v>1.5</v>
      </c>
      <c r="J18" s="748">
        <v>1.4</v>
      </c>
      <c r="K18" s="64"/>
    </row>
    <row r="19" spans="1:11" s="65" customFormat="1" ht="30" customHeight="1">
      <c r="A19" s="1027" t="s">
        <v>1117</v>
      </c>
      <c r="B19" s="1028"/>
      <c r="C19" s="746">
        <v>537714</v>
      </c>
      <c r="D19" s="746">
        <v>540317</v>
      </c>
      <c r="E19" s="746">
        <v>547335</v>
      </c>
      <c r="F19" s="747">
        <v>13.3</v>
      </c>
      <c r="G19" s="747">
        <v>13.1</v>
      </c>
      <c r="H19" s="747">
        <v>13.3</v>
      </c>
      <c r="I19" s="747">
        <v>0.5</v>
      </c>
      <c r="J19" s="748">
        <v>1.3</v>
      </c>
      <c r="K19" s="64"/>
    </row>
    <row r="20" spans="1:11" s="65" customFormat="1" ht="22.5" customHeight="1">
      <c r="A20" s="66" t="s">
        <v>877</v>
      </c>
      <c r="B20" s="67" t="s">
        <v>1037</v>
      </c>
      <c r="C20" s="746">
        <v>58781</v>
      </c>
      <c r="D20" s="746">
        <v>59656</v>
      </c>
      <c r="E20" s="746">
        <v>61413</v>
      </c>
      <c r="F20" s="747">
        <v>1.5</v>
      </c>
      <c r="G20" s="747">
        <v>1.5</v>
      </c>
      <c r="H20" s="747">
        <v>1.5</v>
      </c>
      <c r="I20" s="747">
        <v>1.5</v>
      </c>
      <c r="J20" s="748">
        <v>2.9</v>
      </c>
      <c r="K20" s="64"/>
    </row>
    <row r="21" spans="1:11" s="65" customFormat="1" ht="22.5" customHeight="1">
      <c r="A21" s="66" t="s">
        <v>878</v>
      </c>
      <c r="B21" s="67" t="s">
        <v>1036</v>
      </c>
      <c r="C21" s="746">
        <v>141877</v>
      </c>
      <c r="D21" s="746">
        <v>141469</v>
      </c>
      <c r="E21" s="746">
        <v>143380</v>
      </c>
      <c r="F21" s="747">
        <v>3.5</v>
      </c>
      <c r="G21" s="747">
        <v>3.4</v>
      </c>
      <c r="H21" s="747">
        <v>3.5</v>
      </c>
      <c r="I21" s="747">
        <v>-0.3</v>
      </c>
      <c r="J21" s="748">
        <v>1.4</v>
      </c>
      <c r="K21" s="64"/>
    </row>
    <row r="22" spans="1:11" s="65" customFormat="1" ht="22.5" customHeight="1">
      <c r="A22" s="66" t="s">
        <v>879</v>
      </c>
      <c r="B22" s="67" t="s">
        <v>1038</v>
      </c>
      <c r="C22" s="746">
        <v>337056</v>
      </c>
      <c r="D22" s="746">
        <v>339192</v>
      </c>
      <c r="E22" s="746">
        <v>342542</v>
      </c>
      <c r="F22" s="747">
        <v>8.3</v>
      </c>
      <c r="G22" s="747">
        <v>8.3</v>
      </c>
      <c r="H22" s="747">
        <v>8.3</v>
      </c>
      <c r="I22" s="747">
        <v>0.6</v>
      </c>
      <c r="J22" s="748">
        <v>1</v>
      </c>
      <c r="K22" s="64"/>
    </row>
    <row r="23" spans="1:11" s="65" customFormat="1" ht="30" customHeight="1">
      <c r="A23" s="1029" t="s">
        <v>880</v>
      </c>
      <c r="B23" s="1030"/>
      <c r="C23" s="746">
        <v>92594</v>
      </c>
      <c r="D23" s="746">
        <v>97130</v>
      </c>
      <c r="E23" s="746">
        <v>101070</v>
      </c>
      <c r="F23" s="747">
        <v>2.3</v>
      </c>
      <c r="G23" s="747">
        <v>2.4</v>
      </c>
      <c r="H23" s="747">
        <v>2.5</v>
      </c>
      <c r="I23" s="747">
        <v>4.9</v>
      </c>
      <c r="J23" s="748">
        <v>4.1</v>
      </c>
      <c r="K23" s="64"/>
    </row>
    <row r="24" spans="1:11" s="65" customFormat="1" ht="24.75" customHeight="1">
      <c r="A24" s="66" t="s">
        <v>877</v>
      </c>
      <c r="B24" s="67" t="s">
        <v>1036</v>
      </c>
      <c r="C24" s="746">
        <v>92594</v>
      </c>
      <c r="D24" s="746">
        <v>97130</v>
      </c>
      <c r="E24" s="746">
        <v>101070</v>
      </c>
      <c r="F24" s="747">
        <v>2.3</v>
      </c>
      <c r="G24" s="747">
        <v>2.4</v>
      </c>
      <c r="H24" s="747">
        <v>2.5</v>
      </c>
      <c r="I24" s="747">
        <v>4.9</v>
      </c>
      <c r="J24" s="748">
        <v>4.1</v>
      </c>
      <c r="K24" s="64"/>
    </row>
    <row r="25" spans="1:11" s="65" customFormat="1" ht="30" customHeight="1">
      <c r="A25" s="1042" t="s">
        <v>881</v>
      </c>
      <c r="B25" s="1037"/>
      <c r="C25" s="749">
        <v>4191401</v>
      </c>
      <c r="D25" s="749">
        <v>4240595</v>
      </c>
      <c r="E25" s="749">
        <v>4246340</v>
      </c>
      <c r="F25" s="750">
        <v>103.7</v>
      </c>
      <c r="G25" s="750">
        <v>103.2</v>
      </c>
      <c r="H25" s="750">
        <v>103.2</v>
      </c>
      <c r="I25" s="750">
        <v>1.2</v>
      </c>
      <c r="J25" s="751">
        <v>0.1</v>
      </c>
      <c r="K25" s="64"/>
    </row>
    <row r="26" spans="1:11" s="65" customFormat="1" ht="30" customHeight="1">
      <c r="A26" s="1042" t="s">
        <v>882</v>
      </c>
      <c r="B26" s="1037"/>
      <c r="C26" s="749">
        <v>33163</v>
      </c>
      <c r="D26" s="749">
        <v>35100</v>
      </c>
      <c r="E26" s="749">
        <v>38883</v>
      </c>
      <c r="F26" s="752">
        <v>0.8</v>
      </c>
      <c r="G26" s="752">
        <v>0.9</v>
      </c>
      <c r="H26" s="752">
        <v>0.9</v>
      </c>
      <c r="I26" s="750">
        <v>5.8</v>
      </c>
      <c r="J26" s="751">
        <v>10.8</v>
      </c>
      <c r="K26" s="64"/>
    </row>
    <row r="27" spans="1:11" s="65" customFormat="1" ht="30" customHeight="1">
      <c r="A27" s="1063" t="s">
        <v>883</v>
      </c>
      <c r="B27" s="1064"/>
      <c r="C27" s="749">
        <v>24714</v>
      </c>
      <c r="D27" s="749">
        <v>25101</v>
      </c>
      <c r="E27" s="749">
        <v>25001</v>
      </c>
      <c r="F27" s="752">
        <v>0.6</v>
      </c>
      <c r="G27" s="752">
        <v>0.6</v>
      </c>
      <c r="H27" s="752">
        <v>0.6</v>
      </c>
      <c r="I27" s="750">
        <v>1.6</v>
      </c>
      <c r="J27" s="751">
        <v>-0.4</v>
      </c>
      <c r="K27" s="64"/>
    </row>
    <row r="28" spans="1:11" s="65" customFormat="1" ht="30" customHeight="1">
      <c r="A28" s="1042" t="s">
        <v>884</v>
      </c>
      <c r="B28" s="1037"/>
      <c r="C28" s="749">
        <v>156074</v>
      </c>
      <c r="D28" s="749">
        <v>140982</v>
      </c>
      <c r="E28" s="749">
        <v>145030</v>
      </c>
      <c r="F28" s="752">
        <v>3.9</v>
      </c>
      <c r="G28" s="752">
        <v>3.4</v>
      </c>
      <c r="H28" s="752">
        <v>3.5</v>
      </c>
      <c r="I28" s="750">
        <v>-9.7</v>
      </c>
      <c r="J28" s="751">
        <v>2.9</v>
      </c>
      <c r="K28" s="64"/>
    </row>
    <row r="29" spans="1:11" s="65" customFormat="1" ht="30" customHeight="1">
      <c r="A29" s="1038" t="s">
        <v>36</v>
      </c>
      <c r="B29" s="1039"/>
      <c r="C29" s="753">
        <v>4043776</v>
      </c>
      <c r="D29" s="753">
        <v>4109612</v>
      </c>
      <c r="E29" s="753">
        <v>4115192</v>
      </c>
      <c r="F29" s="754">
        <v>100</v>
      </c>
      <c r="G29" s="754">
        <v>100</v>
      </c>
      <c r="H29" s="754">
        <v>100</v>
      </c>
      <c r="I29" s="755">
        <v>1.6</v>
      </c>
      <c r="J29" s="756">
        <v>0.1</v>
      </c>
      <c r="K29" s="64"/>
    </row>
    <row r="30" spans="1:11" s="65" customFormat="1" ht="15" customHeight="1">
      <c r="A30" s="68" t="s">
        <v>885</v>
      </c>
      <c r="B30" s="69"/>
      <c r="C30" s="757"/>
      <c r="D30" s="757"/>
      <c r="E30" s="757"/>
      <c r="F30" s="758"/>
      <c r="G30" s="758"/>
      <c r="H30" s="758"/>
      <c r="I30" s="758"/>
      <c r="J30" s="759"/>
      <c r="K30" s="64"/>
    </row>
    <row r="31" spans="1:11" s="65" customFormat="1" ht="15" customHeight="1">
      <c r="A31" s="72" t="s">
        <v>886</v>
      </c>
      <c r="B31" s="63"/>
      <c r="C31" s="760">
        <v>150393</v>
      </c>
      <c r="D31" s="760">
        <v>132784</v>
      </c>
      <c r="E31" s="760">
        <v>128935</v>
      </c>
      <c r="F31" s="747">
        <v>3.7</v>
      </c>
      <c r="G31" s="747">
        <v>3.2</v>
      </c>
      <c r="H31" s="747">
        <v>3.1</v>
      </c>
      <c r="I31" s="747">
        <v>-11.7</v>
      </c>
      <c r="J31" s="748">
        <v>-2.9</v>
      </c>
      <c r="K31" s="64"/>
    </row>
    <row r="32" spans="1:11" s="65" customFormat="1" ht="15" customHeight="1">
      <c r="A32" s="72" t="s">
        <v>887</v>
      </c>
      <c r="B32" s="63"/>
      <c r="C32" s="760">
        <v>1122257</v>
      </c>
      <c r="D32" s="760">
        <v>1177853</v>
      </c>
      <c r="E32" s="760">
        <v>1156009</v>
      </c>
      <c r="F32" s="747">
        <v>27.8</v>
      </c>
      <c r="G32" s="747">
        <v>28.7</v>
      </c>
      <c r="H32" s="747">
        <v>28.1</v>
      </c>
      <c r="I32" s="747">
        <v>5</v>
      </c>
      <c r="J32" s="748">
        <v>-1.9</v>
      </c>
      <c r="K32" s="64"/>
    </row>
    <row r="33" spans="1:11" s="65" customFormat="1" ht="15" customHeight="1" thickBot="1">
      <c r="A33" s="73" t="s">
        <v>888</v>
      </c>
      <c r="B33" s="74"/>
      <c r="C33" s="761">
        <v>2918751</v>
      </c>
      <c r="D33" s="761">
        <v>2929958</v>
      </c>
      <c r="E33" s="761">
        <v>2961396</v>
      </c>
      <c r="F33" s="762">
        <v>72.2</v>
      </c>
      <c r="G33" s="762">
        <v>71.3</v>
      </c>
      <c r="H33" s="762">
        <v>72</v>
      </c>
      <c r="I33" s="762">
        <v>0.4</v>
      </c>
      <c r="J33" s="763">
        <v>1.1</v>
      </c>
      <c r="K33" s="64"/>
    </row>
    <row r="34" spans="1:11" s="65" customFormat="1" ht="15" customHeight="1">
      <c r="A34" s="75" t="s">
        <v>889</v>
      </c>
      <c r="B34" s="75"/>
      <c r="C34" s="75"/>
      <c r="D34" s="75"/>
      <c r="E34" s="75"/>
      <c r="F34" s="75"/>
      <c r="G34" s="75"/>
      <c r="H34" s="75"/>
      <c r="K34" s="64"/>
    </row>
    <row r="35" spans="1:11" s="65" customFormat="1" ht="15" customHeight="1">
      <c r="A35" s="75" t="s">
        <v>1118</v>
      </c>
      <c r="B35" s="75"/>
      <c r="C35" s="75"/>
      <c r="D35" s="75"/>
      <c r="E35" s="75"/>
      <c r="F35" s="75"/>
      <c r="G35" s="75"/>
      <c r="H35" s="75"/>
      <c r="I35" s="64"/>
      <c r="J35" s="64"/>
      <c r="K35" s="64"/>
    </row>
    <row r="36" spans="3:10" ht="12">
      <c r="C36" s="76"/>
      <c r="D36" s="76"/>
      <c r="E36" s="76"/>
      <c r="F36" s="76"/>
      <c r="G36" s="76"/>
      <c r="H36" s="76"/>
      <c r="I36" s="77"/>
      <c r="J36" s="77"/>
    </row>
    <row r="37" spans="9:10" ht="12">
      <c r="I37" s="77"/>
      <c r="J37" s="77"/>
    </row>
    <row r="38" spans="9:10" ht="12">
      <c r="I38" s="77"/>
      <c r="J38" s="77"/>
    </row>
    <row r="39" spans="9:10" ht="12">
      <c r="I39" s="57"/>
      <c r="J39" s="57"/>
    </row>
  </sheetData>
  <mergeCells count="11">
    <mergeCell ref="C3:E3"/>
    <mergeCell ref="F3:H3"/>
    <mergeCell ref="I3:J3"/>
    <mergeCell ref="A27:B27"/>
    <mergeCell ref="A28:B28"/>
    <mergeCell ref="A29:B29"/>
    <mergeCell ref="A3:B4"/>
    <mergeCell ref="A19:B19"/>
    <mergeCell ref="A23:B23"/>
    <mergeCell ref="A25:B25"/>
    <mergeCell ref="A26:B26"/>
  </mergeCells>
  <printOptions/>
  <pageMargins left="0.5118110236220472" right="0.07874015748031496" top="0.984251968503937" bottom="0.984251968503937" header="0.5118110236220472" footer="0.5118110236220472"/>
  <pageSetup horizontalDpi="600" verticalDpi="600" orientation="portrait" paperSize="9" scale="95" r:id="rId1"/>
  <headerFooter alignWithMargins="0">
    <oddHeader>&amp;R&amp;D&amp;T</oddHeader>
  </headerFooter>
</worksheet>
</file>

<file path=xl/worksheets/sheet6.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9.00390625" defaultRowHeight="13.5"/>
  <cols>
    <col min="1" max="1" width="5.625" style="56" customWidth="1"/>
    <col min="2" max="2" width="22.625" style="56" customWidth="1"/>
    <col min="3" max="3" width="12.625" style="56" customWidth="1"/>
    <col min="4" max="4" width="13.125" style="56" customWidth="1"/>
    <col min="5" max="7" width="12.625" style="56" customWidth="1"/>
    <col min="8" max="8" width="1.875" style="57" customWidth="1"/>
    <col min="9" max="16384" width="9.00390625" style="56" customWidth="1"/>
  </cols>
  <sheetData>
    <row r="1" ht="18" customHeight="1"/>
    <row r="2" spans="4:7" ht="1.5" customHeight="1">
      <c r="D2" s="2"/>
      <c r="E2" s="2"/>
      <c r="F2" s="2"/>
      <c r="G2" s="2"/>
    </row>
    <row r="3" spans="4:7" ht="12" customHeight="1">
      <c r="D3" s="1049" t="s">
        <v>1098</v>
      </c>
      <c r="E3" s="1050"/>
      <c r="F3" s="1050"/>
      <c r="G3" s="1051"/>
    </row>
    <row r="4" spans="4:7" ht="1.5" customHeight="1">
      <c r="D4" s="2"/>
      <c r="E4" s="2"/>
      <c r="F4" s="2"/>
      <c r="G4" s="2"/>
    </row>
    <row r="5" spans="1:7" ht="15" customHeight="1" thickBot="1">
      <c r="A5" s="56" t="s">
        <v>1119</v>
      </c>
      <c r="G5" s="58" t="s">
        <v>890</v>
      </c>
    </row>
    <row r="6" spans="1:7" ht="17.25" customHeight="1" thickTop="1">
      <c r="A6" s="1033" t="s">
        <v>891</v>
      </c>
      <c r="B6" s="1034"/>
      <c r="C6" s="1031" t="s">
        <v>892</v>
      </c>
      <c r="D6" s="1032"/>
      <c r="E6" s="1062"/>
      <c r="F6" s="1033" t="s">
        <v>1026</v>
      </c>
      <c r="G6" s="1033"/>
    </row>
    <row r="7" spans="1:7" ht="17.25" customHeight="1">
      <c r="A7" s="1035"/>
      <c r="B7" s="1036"/>
      <c r="C7" s="78" t="s">
        <v>893</v>
      </c>
      <c r="D7" s="78" t="s">
        <v>894</v>
      </c>
      <c r="E7" s="78" t="s">
        <v>895</v>
      </c>
      <c r="F7" s="78" t="s">
        <v>894</v>
      </c>
      <c r="G7" s="79" t="s">
        <v>895</v>
      </c>
    </row>
    <row r="8" spans="1:8" s="65" customFormat="1" ht="17.25" customHeight="1">
      <c r="A8" s="75" t="s">
        <v>1039</v>
      </c>
      <c r="B8" s="63" t="s">
        <v>1040</v>
      </c>
      <c r="C8" s="743">
        <v>3879300</v>
      </c>
      <c r="D8" s="743">
        <v>4027192</v>
      </c>
      <c r="E8" s="743">
        <v>4135557</v>
      </c>
      <c r="F8" s="744">
        <v>3.8</v>
      </c>
      <c r="G8" s="745">
        <v>2.7</v>
      </c>
      <c r="H8" s="64"/>
    </row>
    <row r="9" spans="1:8" s="65" customFormat="1" ht="22.5" customHeight="1">
      <c r="A9" s="80" t="s">
        <v>1041</v>
      </c>
      <c r="B9" s="67" t="s">
        <v>1027</v>
      </c>
      <c r="C9" s="746">
        <v>145587</v>
      </c>
      <c r="D9" s="746">
        <v>131569</v>
      </c>
      <c r="E9" s="746">
        <v>139239</v>
      </c>
      <c r="F9" s="747">
        <v>-9.6</v>
      </c>
      <c r="G9" s="748">
        <v>5.8</v>
      </c>
      <c r="H9" s="64"/>
    </row>
    <row r="10" spans="1:8" s="65" customFormat="1" ht="22.5" customHeight="1">
      <c r="A10" s="80" t="s">
        <v>1042</v>
      </c>
      <c r="B10" s="67" t="s">
        <v>1028</v>
      </c>
      <c r="C10" s="746">
        <v>7813</v>
      </c>
      <c r="D10" s="746">
        <v>7135</v>
      </c>
      <c r="E10" s="746">
        <v>7018</v>
      </c>
      <c r="F10" s="747">
        <v>-8.7</v>
      </c>
      <c r="G10" s="748">
        <v>-1.6</v>
      </c>
      <c r="H10" s="64"/>
    </row>
    <row r="11" spans="1:8" s="65" customFormat="1" ht="22.5" customHeight="1">
      <c r="A11" s="80" t="s">
        <v>1043</v>
      </c>
      <c r="B11" s="67" t="s">
        <v>1029</v>
      </c>
      <c r="C11" s="746">
        <v>1072941</v>
      </c>
      <c r="D11" s="746">
        <v>1256937</v>
      </c>
      <c r="E11" s="746">
        <v>1354957</v>
      </c>
      <c r="F11" s="747">
        <v>17.1</v>
      </c>
      <c r="G11" s="748">
        <v>7.8</v>
      </c>
      <c r="H11" s="64"/>
    </row>
    <row r="12" spans="1:8" s="65" customFormat="1" ht="22.5" customHeight="1">
      <c r="A12" s="80" t="s">
        <v>1044</v>
      </c>
      <c r="B12" s="67" t="s">
        <v>1030</v>
      </c>
      <c r="C12" s="746">
        <v>273698</v>
      </c>
      <c r="D12" s="746">
        <v>261885</v>
      </c>
      <c r="E12" s="746">
        <v>242267</v>
      </c>
      <c r="F12" s="747">
        <v>-4.3</v>
      </c>
      <c r="G12" s="748">
        <v>-7.5</v>
      </c>
      <c r="H12" s="64"/>
    </row>
    <row r="13" spans="1:8" s="65" customFormat="1" ht="22.5" customHeight="1">
      <c r="A13" s="80" t="s">
        <v>1045</v>
      </c>
      <c r="B13" s="67" t="s">
        <v>1031</v>
      </c>
      <c r="C13" s="746">
        <v>105245</v>
      </c>
      <c r="D13" s="746">
        <v>110632</v>
      </c>
      <c r="E13" s="746">
        <v>113914</v>
      </c>
      <c r="F13" s="747">
        <v>5.1</v>
      </c>
      <c r="G13" s="748">
        <v>3</v>
      </c>
      <c r="H13" s="64"/>
    </row>
    <row r="14" spans="1:8" s="65" customFormat="1" ht="22.5" customHeight="1">
      <c r="A14" s="80" t="s">
        <v>1046</v>
      </c>
      <c r="B14" s="67" t="s">
        <v>1032</v>
      </c>
      <c r="C14" s="746">
        <v>401318</v>
      </c>
      <c r="D14" s="746">
        <v>392425</v>
      </c>
      <c r="E14" s="746">
        <v>386327</v>
      </c>
      <c r="F14" s="747">
        <v>-2.2</v>
      </c>
      <c r="G14" s="748">
        <v>-1.6</v>
      </c>
      <c r="H14" s="64"/>
    </row>
    <row r="15" spans="1:8" s="65" customFormat="1" ht="22.5" customHeight="1">
      <c r="A15" s="80" t="s">
        <v>1047</v>
      </c>
      <c r="B15" s="67" t="s">
        <v>1033</v>
      </c>
      <c r="C15" s="746">
        <v>230005</v>
      </c>
      <c r="D15" s="746">
        <v>219472</v>
      </c>
      <c r="E15" s="746">
        <v>226529</v>
      </c>
      <c r="F15" s="747">
        <v>-4.6</v>
      </c>
      <c r="G15" s="748">
        <v>3.2</v>
      </c>
      <c r="H15" s="64"/>
    </row>
    <row r="16" spans="1:8" s="65" customFormat="1" ht="22.5" customHeight="1">
      <c r="A16" s="80" t="s">
        <v>1048</v>
      </c>
      <c r="B16" s="67" t="s">
        <v>1034</v>
      </c>
      <c r="C16" s="746">
        <v>540203</v>
      </c>
      <c r="D16" s="746">
        <v>549634</v>
      </c>
      <c r="E16" s="746">
        <v>560341</v>
      </c>
      <c r="F16" s="747">
        <v>1.7</v>
      </c>
      <c r="G16" s="748">
        <v>1.9</v>
      </c>
      <c r="H16" s="64"/>
    </row>
    <row r="17" spans="1:8" s="65" customFormat="1" ht="22.5" customHeight="1">
      <c r="A17" s="80" t="s">
        <v>1049</v>
      </c>
      <c r="B17" s="67" t="s">
        <v>1035</v>
      </c>
      <c r="C17" s="746">
        <v>221943</v>
      </c>
      <c r="D17" s="746">
        <v>222147</v>
      </c>
      <c r="E17" s="746">
        <v>223527</v>
      </c>
      <c r="F17" s="747">
        <v>0.1</v>
      </c>
      <c r="G17" s="748">
        <v>0.6</v>
      </c>
      <c r="H17" s="64"/>
    </row>
    <row r="18" spans="1:8" s="65" customFormat="1" ht="22.5" customHeight="1">
      <c r="A18" s="80" t="s">
        <v>1050</v>
      </c>
      <c r="B18" s="67" t="s">
        <v>1036</v>
      </c>
      <c r="C18" s="746">
        <v>887390</v>
      </c>
      <c r="D18" s="746">
        <v>910061</v>
      </c>
      <c r="E18" s="746">
        <v>932706</v>
      </c>
      <c r="F18" s="747">
        <v>2.6</v>
      </c>
      <c r="G18" s="748">
        <v>2.5</v>
      </c>
      <c r="H18" s="64"/>
    </row>
    <row r="19" spans="1:8" s="65" customFormat="1" ht="17.25" customHeight="1">
      <c r="A19" s="75" t="s">
        <v>1051</v>
      </c>
      <c r="B19" s="67" t="s">
        <v>1052</v>
      </c>
      <c r="C19" s="746">
        <v>560183</v>
      </c>
      <c r="D19" s="746">
        <v>563175</v>
      </c>
      <c r="E19" s="746">
        <v>570828</v>
      </c>
      <c r="F19" s="747">
        <v>0.5</v>
      </c>
      <c r="G19" s="748">
        <v>1.4</v>
      </c>
      <c r="H19" s="64"/>
    </row>
    <row r="20" spans="1:8" s="65" customFormat="1" ht="22.5" customHeight="1">
      <c r="A20" s="80" t="s">
        <v>1041</v>
      </c>
      <c r="B20" s="67" t="s">
        <v>1037</v>
      </c>
      <c r="C20" s="746">
        <v>61421</v>
      </c>
      <c r="D20" s="746">
        <v>61566</v>
      </c>
      <c r="E20" s="746">
        <v>62727</v>
      </c>
      <c r="F20" s="747">
        <v>0.2</v>
      </c>
      <c r="G20" s="748">
        <v>1.9</v>
      </c>
      <c r="H20" s="64"/>
    </row>
    <row r="21" spans="1:8" s="65" customFormat="1" ht="22.5" customHeight="1">
      <c r="A21" s="80" t="s">
        <v>1042</v>
      </c>
      <c r="B21" s="67" t="s">
        <v>1036</v>
      </c>
      <c r="C21" s="746">
        <v>147331</v>
      </c>
      <c r="D21" s="746">
        <v>147212</v>
      </c>
      <c r="E21" s="746">
        <v>149822</v>
      </c>
      <c r="F21" s="747">
        <v>-0.1</v>
      </c>
      <c r="G21" s="748">
        <v>1.8</v>
      </c>
      <c r="H21" s="64"/>
    </row>
    <row r="22" spans="1:8" s="65" customFormat="1" ht="22.5" customHeight="1">
      <c r="A22" s="80" t="s">
        <v>1043</v>
      </c>
      <c r="B22" s="67" t="s">
        <v>1038</v>
      </c>
      <c r="C22" s="746">
        <v>351464</v>
      </c>
      <c r="D22" s="746">
        <v>354433</v>
      </c>
      <c r="E22" s="746">
        <v>358308</v>
      </c>
      <c r="F22" s="747">
        <v>0.8</v>
      </c>
      <c r="G22" s="748">
        <v>1.1</v>
      </c>
      <c r="H22" s="64"/>
    </row>
    <row r="23" spans="1:8" s="65" customFormat="1" ht="24" customHeight="1">
      <c r="A23" s="75" t="s">
        <v>1053</v>
      </c>
      <c r="B23" s="67" t="s">
        <v>1054</v>
      </c>
      <c r="C23" s="746">
        <v>97878</v>
      </c>
      <c r="D23" s="746">
        <v>103991</v>
      </c>
      <c r="E23" s="746">
        <v>107752</v>
      </c>
      <c r="F23" s="747">
        <v>6.2</v>
      </c>
      <c r="G23" s="748">
        <v>3.6</v>
      </c>
      <c r="H23" s="64"/>
    </row>
    <row r="24" spans="1:8" s="65" customFormat="1" ht="10.5" customHeight="1">
      <c r="A24" s="80" t="s">
        <v>1055</v>
      </c>
      <c r="B24" s="67" t="s">
        <v>1056</v>
      </c>
      <c r="C24" s="746"/>
      <c r="D24" s="746"/>
      <c r="E24" s="746"/>
      <c r="F24" s="747"/>
      <c r="G24" s="748"/>
      <c r="H24" s="64"/>
    </row>
    <row r="25" spans="1:8" s="65" customFormat="1" ht="17.25" customHeight="1">
      <c r="A25" s="80" t="s">
        <v>1041</v>
      </c>
      <c r="B25" s="67" t="s">
        <v>1036</v>
      </c>
      <c r="C25" s="746">
        <v>97878</v>
      </c>
      <c r="D25" s="746">
        <v>103991</v>
      </c>
      <c r="E25" s="746">
        <v>107752</v>
      </c>
      <c r="F25" s="747">
        <v>6.2</v>
      </c>
      <c r="G25" s="748">
        <v>3.6</v>
      </c>
      <c r="H25" s="64"/>
    </row>
    <row r="26" spans="1:8" s="65" customFormat="1" ht="30" customHeight="1">
      <c r="A26" s="81" t="s">
        <v>1057</v>
      </c>
      <c r="B26" s="82" t="s">
        <v>896</v>
      </c>
      <c r="C26" s="749">
        <v>4537688</v>
      </c>
      <c r="D26" s="749">
        <v>4694035</v>
      </c>
      <c r="E26" s="749">
        <v>4813373</v>
      </c>
      <c r="F26" s="750">
        <v>3.4</v>
      </c>
      <c r="G26" s="751">
        <v>2.5</v>
      </c>
      <c r="H26" s="64"/>
    </row>
    <row r="27" spans="1:8" s="65" customFormat="1" ht="30" customHeight="1">
      <c r="A27" s="81" t="s">
        <v>1058</v>
      </c>
      <c r="B27" s="82"/>
      <c r="C27" s="749">
        <v>32581</v>
      </c>
      <c r="D27" s="749">
        <v>32796</v>
      </c>
      <c r="E27" s="749">
        <v>32283</v>
      </c>
      <c r="F27" s="750">
        <v>0.7</v>
      </c>
      <c r="G27" s="751">
        <v>-1.6</v>
      </c>
      <c r="H27" s="64"/>
    </row>
    <row r="28" spans="1:8" s="65" customFormat="1" ht="30" customHeight="1">
      <c r="A28" s="81" t="s">
        <v>897</v>
      </c>
      <c r="B28" s="71"/>
      <c r="C28" s="749">
        <v>26574</v>
      </c>
      <c r="D28" s="749">
        <v>26424</v>
      </c>
      <c r="E28" s="749">
        <v>27627</v>
      </c>
      <c r="F28" s="750">
        <v>-0.6</v>
      </c>
      <c r="G28" s="751">
        <v>4.6</v>
      </c>
      <c r="H28" s="64"/>
    </row>
    <row r="29" spans="1:8" s="65" customFormat="1" ht="30" customHeight="1">
      <c r="A29" s="81" t="s">
        <v>1059</v>
      </c>
      <c r="B29" s="71" t="s">
        <v>1060</v>
      </c>
      <c r="C29" s="749">
        <v>163941</v>
      </c>
      <c r="D29" s="749">
        <v>147010</v>
      </c>
      <c r="E29" s="749">
        <v>149208</v>
      </c>
      <c r="F29" s="750">
        <v>-10.3</v>
      </c>
      <c r="G29" s="751">
        <v>1.5</v>
      </c>
      <c r="H29" s="64"/>
    </row>
    <row r="30" spans="1:8" s="86" customFormat="1" ht="30" customHeight="1">
      <c r="A30" s="83" t="s">
        <v>1120</v>
      </c>
      <c r="B30" s="84"/>
      <c r="C30" s="753">
        <v>4379815</v>
      </c>
      <c r="D30" s="753">
        <v>4554077</v>
      </c>
      <c r="E30" s="753">
        <v>4669338</v>
      </c>
      <c r="F30" s="755">
        <v>4</v>
      </c>
      <c r="G30" s="756">
        <v>2.5</v>
      </c>
      <c r="H30" s="85"/>
    </row>
    <row r="31" spans="1:8" s="65" customFormat="1" ht="30" customHeight="1">
      <c r="A31" s="81" t="s">
        <v>1121</v>
      </c>
      <c r="B31" s="82"/>
      <c r="C31" s="749">
        <v>387</v>
      </c>
      <c r="D31" s="749">
        <v>357</v>
      </c>
      <c r="E31" s="764">
        <v>-248</v>
      </c>
      <c r="F31" s="765" t="s">
        <v>898</v>
      </c>
      <c r="G31" s="766" t="s">
        <v>898</v>
      </c>
      <c r="H31" s="64"/>
    </row>
    <row r="32" spans="1:8" s="65" customFormat="1" ht="15" customHeight="1">
      <c r="A32" s="87" t="s">
        <v>1061</v>
      </c>
      <c r="B32" s="88"/>
      <c r="C32" s="767"/>
      <c r="D32" s="767"/>
      <c r="E32" s="767"/>
      <c r="F32" s="768"/>
      <c r="G32" s="769"/>
      <c r="H32" s="64"/>
    </row>
    <row r="33" spans="1:8" s="65" customFormat="1" ht="15" customHeight="1">
      <c r="A33" s="89" t="s">
        <v>899</v>
      </c>
      <c r="B33" s="63"/>
      <c r="C33" s="760">
        <v>145587</v>
      </c>
      <c r="D33" s="760">
        <v>131569</v>
      </c>
      <c r="E33" s="760">
        <v>139239</v>
      </c>
      <c r="F33" s="747">
        <v>-9.6</v>
      </c>
      <c r="G33" s="748">
        <v>5.8</v>
      </c>
      <c r="H33" s="64"/>
    </row>
    <row r="34" spans="1:8" s="65" customFormat="1" ht="15" customHeight="1">
      <c r="A34" s="89" t="s">
        <v>900</v>
      </c>
      <c r="B34" s="63"/>
      <c r="C34" s="760">
        <v>1354451</v>
      </c>
      <c r="D34" s="760">
        <v>1525957</v>
      </c>
      <c r="E34" s="760">
        <v>1604242</v>
      </c>
      <c r="F34" s="747">
        <v>12.7</v>
      </c>
      <c r="G34" s="748">
        <v>5.1</v>
      </c>
      <c r="H34" s="64"/>
    </row>
    <row r="35" spans="1:8" s="65" customFormat="1" ht="15" customHeight="1" thickBot="1">
      <c r="A35" s="90" t="s">
        <v>901</v>
      </c>
      <c r="B35" s="74"/>
      <c r="C35" s="761">
        <v>3044165</v>
      </c>
      <c r="D35" s="761">
        <v>3071536</v>
      </c>
      <c r="E35" s="761">
        <v>3121925</v>
      </c>
      <c r="F35" s="762">
        <v>0.9</v>
      </c>
      <c r="G35" s="763">
        <v>1.6</v>
      </c>
      <c r="H35" s="64"/>
    </row>
    <row r="36" spans="1:8" s="65" customFormat="1" ht="15" customHeight="1">
      <c r="A36" s="91" t="s">
        <v>902</v>
      </c>
      <c r="B36" s="75"/>
      <c r="C36" s="75"/>
      <c r="D36" s="75"/>
      <c r="E36" s="75"/>
      <c r="H36" s="64"/>
    </row>
    <row r="37" spans="1:7" ht="12">
      <c r="A37" s="76"/>
      <c r="B37" s="76"/>
      <c r="C37" s="76"/>
      <c r="D37" s="76"/>
      <c r="E37" s="76"/>
      <c r="F37" s="57"/>
      <c r="G37" s="57"/>
    </row>
    <row r="38" spans="3:7" ht="12">
      <c r="C38" s="76"/>
      <c r="D38" s="76"/>
      <c r="E38" s="76"/>
      <c r="F38" s="77"/>
      <c r="G38" s="77"/>
    </row>
    <row r="39" spans="6:7" ht="12">
      <c r="F39" s="77"/>
      <c r="G39" s="77"/>
    </row>
    <row r="40" spans="6:7" ht="12">
      <c r="F40" s="77"/>
      <c r="G40" s="77"/>
    </row>
    <row r="41" spans="6:7" ht="12">
      <c r="F41" s="57"/>
      <c r="G41" s="57"/>
    </row>
  </sheetData>
  <mergeCells count="4">
    <mergeCell ref="D3:G3"/>
    <mergeCell ref="A6:B7"/>
    <mergeCell ref="C6:E6"/>
    <mergeCell ref="F6:G6"/>
  </mergeCells>
  <printOptions/>
  <pageMargins left="0.7874015748031497" right="0.4724409448818898" top="0.984251968503937" bottom="0.984251968503937" header="0.5118110236220472" footer="0.5118110236220472"/>
  <pageSetup horizontalDpi="600" verticalDpi="600" orientation="portrait" paperSize="9" scale="95" r:id="rId1"/>
  <headerFooter alignWithMargins="0">
    <oddHeader>&amp;R&amp;D&amp;T</oddHeader>
  </headerFooter>
</worksheet>
</file>

<file path=xl/worksheets/sheet7.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9.00390625" defaultRowHeight="13.5"/>
  <cols>
    <col min="1" max="1" width="5.625" style="56" customWidth="1"/>
    <col min="2" max="2" width="22.625" style="56" customWidth="1"/>
    <col min="3" max="5" width="12.625" style="56" customWidth="1"/>
    <col min="6" max="7" width="11.625" style="56" customWidth="1"/>
    <col min="8" max="8" width="9.00390625" style="57" customWidth="1"/>
    <col min="9" max="16384" width="9.00390625" style="56" customWidth="1"/>
  </cols>
  <sheetData>
    <row r="1" ht="18" customHeight="1"/>
    <row r="2" spans="1:7" ht="15" customHeight="1" thickBot="1">
      <c r="A2" s="56" t="s">
        <v>1122</v>
      </c>
      <c r="G2" s="58" t="s">
        <v>903</v>
      </c>
    </row>
    <row r="3" spans="1:7" ht="17.25" customHeight="1" thickTop="1">
      <c r="A3" s="1065" t="s">
        <v>1062</v>
      </c>
      <c r="B3" s="1066"/>
      <c r="C3" s="92" t="s">
        <v>1063</v>
      </c>
      <c r="D3" s="93"/>
      <c r="E3" s="93"/>
      <c r="F3" s="92" t="s">
        <v>1026</v>
      </c>
      <c r="G3" s="94"/>
    </row>
    <row r="4" spans="1:7" ht="17.25" customHeight="1">
      <c r="A4" s="1067"/>
      <c r="B4" s="1068"/>
      <c r="C4" s="78" t="s">
        <v>904</v>
      </c>
      <c r="D4" s="78" t="s">
        <v>905</v>
      </c>
      <c r="E4" s="78" t="s">
        <v>906</v>
      </c>
      <c r="F4" s="78" t="s">
        <v>905</v>
      </c>
      <c r="G4" s="79" t="s">
        <v>906</v>
      </c>
    </row>
    <row r="5" spans="1:8" s="65" customFormat="1" ht="17.25" customHeight="1">
      <c r="A5" s="68" t="s">
        <v>1039</v>
      </c>
      <c r="B5" s="63" t="s">
        <v>1040</v>
      </c>
      <c r="C5" s="770">
        <v>91.8</v>
      </c>
      <c r="D5" s="770">
        <v>89.5</v>
      </c>
      <c r="E5" s="770">
        <v>87</v>
      </c>
      <c r="F5" s="744">
        <v>-2.5</v>
      </c>
      <c r="G5" s="745">
        <v>-2.8</v>
      </c>
      <c r="H5" s="64"/>
    </row>
    <row r="6" spans="1:8" s="65" customFormat="1" ht="22.5" customHeight="1">
      <c r="A6" s="95" t="s">
        <v>1041</v>
      </c>
      <c r="B6" s="67" t="s">
        <v>1027</v>
      </c>
      <c r="C6" s="771">
        <v>103.3</v>
      </c>
      <c r="D6" s="771">
        <v>100.9</v>
      </c>
      <c r="E6" s="771">
        <v>92.6</v>
      </c>
      <c r="F6" s="747">
        <v>-2.3</v>
      </c>
      <c r="G6" s="748">
        <v>-8.2</v>
      </c>
      <c r="H6" s="64"/>
    </row>
    <row r="7" spans="1:8" s="65" customFormat="1" ht="22.5" customHeight="1">
      <c r="A7" s="95" t="s">
        <v>1042</v>
      </c>
      <c r="B7" s="67" t="s">
        <v>1028</v>
      </c>
      <c r="C7" s="771">
        <v>86</v>
      </c>
      <c r="D7" s="771">
        <v>86.3</v>
      </c>
      <c r="E7" s="771">
        <v>82.6</v>
      </c>
      <c r="F7" s="747">
        <v>0.4</v>
      </c>
      <c r="G7" s="748">
        <v>-4.3</v>
      </c>
      <c r="H7" s="64"/>
    </row>
    <row r="8" spans="1:8" s="65" customFormat="1" ht="22.5" customHeight="1">
      <c r="A8" s="95" t="s">
        <v>1043</v>
      </c>
      <c r="B8" s="67" t="s">
        <v>1029</v>
      </c>
      <c r="C8" s="771">
        <v>79</v>
      </c>
      <c r="D8" s="771">
        <v>72.9</v>
      </c>
      <c r="E8" s="771">
        <v>67.4</v>
      </c>
      <c r="F8" s="747">
        <v>-7.8</v>
      </c>
      <c r="G8" s="748">
        <v>-7.5</v>
      </c>
      <c r="H8" s="64"/>
    </row>
    <row r="9" spans="1:8" s="65" customFormat="1" ht="22.5" customHeight="1">
      <c r="A9" s="95" t="s">
        <v>1044</v>
      </c>
      <c r="B9" s="67" t="s">
        <v>1030</v>
      </c>
      <c r="C9" s="771">
        <v>97.9</v>
      </c>
      <c r="D9" s="771">
        <v>97.7</v>
      </c>
      <c r="E9" s="771">
        <v>97.9</v>
      </c>
      <c r="F9" s="747">
        <v>-0.3</v>
      </c>
      <c r="G9" s="748">
        <v>0.3</v>
      </c>
      <c r="H9" s="64"/>
    </row>
    <row r="10" spans="1:8" s="65" customFormat="1" ht="22.5" customHeight="1">
      <c r="A10" s="95" t="s">
        <v>1045</v>
      </c>
      <c r="B10" s="67" t="s">
        <v>1031</v>
      </c>
      <c r="C10" s="771">
        <v>93.8</v>
      </c>
      <c r="D10" s="771">
        <v>89.4</v>
      </c>
      <c r="E10" s="771">
        <v>80.8</v>
      </c>
      <c r="F10" s="747">
        <v>-4.7</v>
      </c>
      <c r="G10" s="748">
        <v>-9.6</v>
      </c>
      <c r="H10" s="64"/>
    </row>
    <row r="11" spans="1:8" s="65" customFormat="1" ht="22.5" customHeight="1">
      <c r="A11" s="95" t="s">
        <v>1046</v>
      </c>
      <c r="B11" s="67" t="s">
        <v>1032</v>
      </c>
      <c r="C11" s="771">
        <v>95.4</v>
      </c>
      <c r="D11" s="771">
        <v>96.5</v>
      </c>
      <c r="E11" s="771">
        <v>97.4</v>
      </c>
      <c r="F11" s="747">
        <v>1.2</v>
      </c>
      <c r="G11" s="748">
        <v>0.9</v>
      </c>
      <c r="H11" s="64"/>
    </row>
    <row r="12" spans="1:8" s="65" customFormat="1" ht="22.5" customHeight="1">
      <c r="A12" s="95" t="s">
        <v>1047</v>
      </c>
      <c r="B12" s="67" t="s">
        <v>1033</v>
      </c>
      <c r="C12" s="771">
        <v>98.8</v>
      </c>
      <c r="D12" s="771">
        <v>99.8</v>
      </c>
      <c r="E12" s="771">
        <v>101.2</v>
      </c>
      <c r="F12" s="747">
        <v>1</v>
      </c>
      <c r="G12" s="748">
        <v>1.4</v>
      </c>
      <c r="H12" s="64"/>
    </row>
    <row r="13" spans="1:8" s="65" customFormat="1" ht="22.5" customHeight="1">
      <c r="A13" s="95" t="s">
        <v>1048</v>
      </c>
      <c r="B13" s="67" t="s">
        <v>1034</v>
      </c>
      <c r="C13" s="771">
        <v>99</v>
      </c>
      <c r="D13" s="771">
        <v>98.6</v>
      </c>
      <c r="E13" s="771">
        <v>98.3</v>
      </c>
      <c r="F13" s="747">
        <v>-0.4</v>
      </c>
      <c r="G13" s="748">
        <v>-0.4</v>
      </c>
      <c r="H13" s="64"/>
    </row>
    <row r="14" spans="1:8" s="65" customFormat="1" ht="22.5" customHeight="1">
      <c r="A14" s="95" t="s">
        <v>1049</v>
      </c>
      <c r="B14" s="67" t="s">
        <v>1035</v>
      </c>
      <c r="C14" s="771">
        <v>93.9</v>
      </c>
      <c r="D14" s="771">
        <v>92.1</v>
      </c>
      <c r="E14" s="771">
        <v>91.1</v>
      </c>
      <c r="F14" s="747">
        <v>-1.9</v>
      </c>
      <c r="G14" s="748">
        <v>-1.1</v>
      </c>
      <c r="H14" s="64"/>
    </row>
    <row r="15" spans="1:8" s="65" customFormat="1" ht="22.5" customHeight="1">
      <c r="A15" s="96" t="s">
        <v>1050</v>
      </c>
      <c r="B15" s="67" t="s">
        <v>1036</v>
      </c>
      <c r="C15" s="771">
        <v>94.2</v>
      </c>
      <c r="D15" s="771">
        <v>93.3</v>
      </c>
      <c r="E15" s="771">
        <v>92.3</v>
      </c>
      <c r="F15" s="747">
        <v>-1</v>
      </c>
      <c r="G15" s="748">
        <v>-1</v>
      </c>
      <c r="H15" s="64"/>
    </row>
    <row r="16" spans="1:8" s="65" customFormat="1" ht="30" customHeight="1">
      <c r="A16" s="68" t="s">
        <v>1051</v>
      </c>
      <c r="B16" s="67" t="s">
        <v>1052</v>
      </c>
      <c r="C16" s="771">
        <v>96</v>
      </c>
      <c r="D16" s="771">
        <v>95.9</v>
      </c>
      <c r="E16" s="771">
        <v>95.9</v>
      </c>
      <c r="F16" s="747">
        <v>-0.04</v>
      </c>
      <c r="G16" s="748">
        <v>-0.1</v>
      </c>
      <c r="H16" s="64"/>
    </row>
    <row r="17" spans="1:8" s="65" customFormat="1" ht="22.5" customHeight="1">
      <c r="A17" s="95" t="s">
        <v>1041</v>
      </c>
      <c r="B17" s="67" t="s">
        <v>1037</v>
      </c>
      <c r="C17" s="771">
        <v>95.7</v>
      </c>
      <c r="D17" s="771">
        <v>96.9</v>
      </c>
      <c r="E17" s="771">
        <v>97.9</v>
      </c>
      <c r="F17" s="747">
        <v>1.2</v>
      </c>
      <c r="G17" s="748">
        <v>1</v>
      </c>
      <c r="H17" s="64"/>
    </row>
    <row r="18" spans="1:8" s="65" customFormat="1" ht="22.5" customHeight="1">
      <c r="A18" s="95" t="s">
        <v>1042</v>
      </c>
      <c r="B18" s="67" t="s">
        <v>1036</v>
      </c>
      <c r="C18" s="771">
        <v>96.3</v>
      </c>
      <c r="D18" s="771">
        <v>96.1</v>
      </c>
      <c r="E18" s="771">
        <v>95.7</v>
      </c>
      <c r="F18" s="747">
        <v>-0.2</v>
      </c>
      <c r="G18" s="748">
        <v>-0.4</v>
      </c>
      <c r="H18" s="64"/>
    </row>
    <row r="19" spans="1:8" s="65" customFormat="1" ht="22.5" customHeight="1">
      <c r="A19" s="95" t="s">
        <v>1043</v>
      </c>
      <c r="B19" s="67" t="s">
        <v>1038</v>
      </c>
      <c r="C19" s="771">
        <v>95.9</v>
      </c>
      <c r="D19" s="771">
        <v>95.7</v>
      </c>
      <c r="E19" s="771">
        <v>95.6</v>
      </c>
      <c r="F19" s="747">
        <v>-0.2</v>
      </c>
      <c r="G19" s="748">
        <v>-0.1</v>
      </c>
      <c r="H19" s="64"/>
    </row>
    <row r="20" spans="1:8" s="65" customFormat="1" ht="24" customHeight="1">
      <c r="A20" s="68" t="s">
        <v>1053</v>
      </c>
      <c r="B20" s="67" t="s">
        <v>1054</v>
      </c>
      <c r="C20" s="771">
        <v>94.6</v>
      </c>
      <c r="D20" s="771">
        <v>93.4</v>
      </c>
      <c r="E20" s="771">
        <v>93.8</v>
      </c>
      <c r="F20" s="747">
        <v>-1.3</v>
      </c>
      <c r="G20" s="748">
        <v>0.4</v>
      </c>
      <c r="H20" s="64"/>
    </row>
    <row r="21" spans="1:8" s="65" customFormat="1" ht="10.5" customHeight="1">
      <c r="A21" s="95" t="s">
        <v>1055</v>
      </c>
      <c r="B21" s="67" t="s">
        <v>1056</v>
      </c>
      <c r="C21" s="771"/>
      <c r="D21" s="771"/>
      <c r="E21" s="771"/>
      <c r="F21" s="747"/>
      <c r="G21" s="748"/>
      <c r="H21" s="64"/>
    </row>
    <row r="22" spans="1:8" s="65" customFormat="1" ht="17.25" customHeight="1">
      <c r="A22" s="95" t="s">
        <v>1041</v>
      </c>
      <c r="B22" s="67" t="s">
        <v>1036</v>
      </c>
      <c r="C22" s="771">
        <v>94.6</v>
      </c>
      <c r="D22" s="771">
        <v>93.4</v>
      </c>
      <c r="E22" s="771">
        <v>93.8</v>
      </c>
      <c r="F22" s="747">
        <v>-1.3</v>
      </c>
      <c r="G22" s="748">
        <v>0.4</v>
      </c>
      <c r="H22" s="64"/>
    </row>
    <row r="23" spans="1:8" s="65" customFormat="1" ht="30" customHeight="1">
      <c r="A23" s="81" t="s">
        <v>1057</v>
      </c>
      <c r="B23" s="82" t="s">
        <v>907</v>
      </c>
      <c r="C23" s="772">
        <v>92.4</v>
      </c>
      <c r="D23" s="772">
        <v>90.3</v>
      </c>
      <c r="E23" s="772">
        <v>88.2</v>
      </c>
      <c r="F23" s="750">
        <v>-2.2</v>
      </c>
      <c r="G23" s="751">
        <v>-2.3</v>
      </c>
      <c r="H23" s="64"/>
    </row>
    <row r="24" spans="1:8" s="65" customFormat="1" ht="30" customHeight="1">
      <c r="A24" s="81" t="s">
        <v>1058</v>
      </c>
      <c r="B24" s="82"/>
      <c r="C24" s="772">
        <v>101.8</v>
      </c>
      <c r="D24" s="772">
        <v>107</v>
      </c>
      <c r="E24" s="772">
        <v>120.4</v>
      </c>
      <c r="F24" s="750">
        <v>5.1</v>
      </c>
      <c r="G24" s="751">
        <v>12.5</v>
      </c>
      <c r="H24" s="64"/>
    </row>
    <row r="25" spans="1:8" s="65" customFormat="1" ht="30" customHeight="1">
      <c r="A25" s="81" t="s">
        <v>908</v>
      </c>
      <c r="B25" s="71"/>
      <c r="C25" s="772">
        <v>93</v>
      </c>
      <c r="D25" s="772">
        <v>95</v>
      </c>
      <c r="E25" s="772">
        <v>90.5</v>
      </c>
      <c r="F25" s="750">
        <v>2.1</v>
      </c>
      <c r="G25" s="751">
        <v>-4.7</v>
      </c>
      <c r="H25" s="64"/>
    </row>
    <row r="26" spans="1:8" s="65" customFormat="1" ht="30" customHeight="1">
      <c r="A26" s="81" t="s">
        <v>1059</v>
      </c>
      <c r="B26" s="71" t="s">
        <v>1060</v>
      </c>
      <c r="C26" s="772">
        <v>95.2</v>
      </c>
      <c r="D26" s="772">
        <v>95.9</v>
      </c>
      <c r="E26" s="772">
        <v>97.2</v>
      </c>
      <c r="F26" s="750">
        <v>0.7</v>
      </c>
      <c r="G26" s="751">
        <v>1.4</v>
      </c>
      <c r="H26" s="64"/>
    </row>
    <row r="27" spans="1:8" s="86" customFormat="1" ht="30" customHeight="1" thickBot="1">
      <c r="A27" s="97" t="s">
        <v>1120</v>
      </c>
      <c r="B27" s="98"/>
      <c r="C27" s="773">
        <v>92.3</v>
      </c>
      <c r="D27" s="773">
        <v>90.2</v>
      </c>
      <c r="E27" s="773">
        <v>88.1</v>
      </c>
      <c r="F27" s="774">
        <v>-2.3</v>
      </c>
      <c r="G27" s="775">
        <v>-2.3</v>
      </c>
      <c r="H27" s="85"/>
    </row>
    <row r="28" spans="1:5" ht="12">
      <c r="A28" s="99"/>
      <c r="B28" s="76"/>
      <c r="C28" s="76"/>
      <c r="D28" s="76"/>
      <c r="E28" s="76"/>
    </row>
    <row r="29" spans="1:7" ht="12">
      <c r="A29" s="76"/>
      <c r="B29" s="76"/>
      <c r="C29" s="76"/>
      <c r="D29" s="76"/>
      <c r="E29" s="76"/>
      <c r="F29" s="57"/>
      <c r="G29" s="57"/>
    </row>
    <row r="30" spans="3:7" ht="12">
      <c r="C30" s="76"/>
      <c r="D30" s="76"/>
      <c r="E30" s="76"/>
      <c r="F30" s="77"/>
      <c r="G30" s="77"/>
    </row>
    <row r="31" spans="6:7" ht="12">
      <c r="F31" s="77"/>
      <c r="G31" s="77"/>
    </row>
    <row r="32" spans="6:7" ht="12">
      <c r="F32" s="77"/>
      <c r="G32" s="77"/>
    </row>
    <row r="33" spans="6:7" ht="12">
      <c r="F33" s="57"/>
      <c r="G33" s="57"/>
    </row>
  </sheetData>
  <mergeCells count="1">
    <mergeCell ref="A3:B4"/>
  </mergeCells>
  <printOptions/>
  <pageMargins left="0.9055118110236221" right="0.07874015748031496" top="0.984251968503937" bottom="0.984251968503937" header="0.5118110236220472" footer="0.5118110236220472"/>
  <pageSetup horizontalDpi="600" verticalDpi="600" orientation="portrait" paperSize="9" scale="95" r:id="rId1"/>
  <headerFooter alignWithMargins="0">
    <oddHeader>&amp;R&amp;D&amp;T</oddHeader>
  </headerFooter>
</worksheet>
</file>

<file path=xl/worksheets/sheet8.xml><?xml version="1.0" encoding="utf-8"?>
<worksheet xmlns="http://schemas.openxmlformats.org/spreadsheetml/2006/main" xmlns:r="http://schemas.openxmlformats.org/officeDocument/2006/relationships">
  <dimension ref="A2:K52"/>
  <sheetViews>
    <sheetView workbookViewId="0" topLeftCell="A1">
      <selection activeCell="A1" sqref="A1"/>
    </sheetView>
  </sheetViews>
  <sheetFormatPr defaultColWidth="9.00390625" defaultRowHeight="13.5"/>
  <cols>
    <col min="1" max="1" width="5.625" style="56" customWidth="1"/>
    <col min="2" max="2" width="28.875" style="56" customWidth="1"/>
    <col min="3" max="10" width="8.875" style="56" customWidth="1"/>
    <col min="11" max="11" width="9.00390625" style="57" customWidth="1"/>
    <col min="12" max="16384" width="9.00390625" style="56" customWidth="1"/>
  </cols>
  <sheetData>
    <row r="1" ht="18" customHeight="1"/>
    <row r="2" spans="5:8" ht="1.5" customHeight="1">
      <c r="E2" s="2"/>
      <c r="F2" s="2"/>
      <c r="G2" s="2"/>
      <c r="H2" s="2"/>
    </row>
    <row r="3" spans="4:10" ht="12" customHeight="1">
      <c r="D3" s="1075" t="s">
        <v>1098</v>
      </c>
      <c r="E3" s="1076"/>
      <c r="F3" s="1076"/>
      <c r="G3" s="1076"/>
      <c r="H3" s="1076"/>
      <c r="I3" s="1076"/>
      <c r="J3" s="1077"/>
    </row>
    <row r="4" spans="5:8" ht="1.5" customHeight="1">
      <c r="E4" s="2"/>
      <c r="F4" s="2"/>
      <c r="G4" s="2"/>
      <c r="H4" s="2"/>
    </row>
    <row r="5" spans="1:10" ht="15" customHeight="1" thickBot="1">
      <c r="A5" s="56" t="s">
        <v>1123</v>
      </c>
      <c r="J5" s="58" t="s">
        <v>1124</v>
      </c>
    </row>
    <row r="6" spans="1:10" ht="15" customHeight="1" thickTop="1">
      <c r="A6" s="1065" t="s">
        <v>1064</v>
      </c>
      <c r="B6" s="1065"/>
      <c r="C6" s="94" t="s">
        <v>1125</v>
      </c>
      <c r="D6" s="100"/>
      <c r="E6" s="101"/>
      <c r="F6" s="100" t="s">
        <v>1065</v>
      </c>
      <c r="G6" s="100"/>
      <c r="H6" s="100"/>
      <c r="I6" s="94" t="s">
        <v>1026</v>
      </c>
      <c r="J6" s="100"/>
    </row>
    <row r="7" spans="1:10" ht="15" customHeight="1">
      <c r="A7" s="1067"/>
      <c r="B7" s="1067"/>
      <c r="C7" s="102" t="s">
        <v>849</v>
      </c>
      <c r="D7" s="102" t="s">
        <v>850</v>
      </c>
      <c r="E7" s="102" t="s">
        <v>851</v>
      </c>
      <c r="F7" s="102" t="s">
        <v>849</v>
      </c>
      <c r="G7" s="102" t="s">
        <v>850</v>
      </c>
      <c r="H7" s="102" t="s">
        <v>851</v>
      </c>
      <c r="I7" s="102" t="s">
        <v>850</v>
      </c>
      <c r="J7" s="103" t="s">
        <v>851</v>
      </c>
    </row>
    <row r="8" spans="1:11" s="65" customFormat="1" ht="16.5" customHeight="1">
      <c r="A8" s="1078" t="s">
        <v>1126</v>
      </c>
      <c r="B8" s="1078"/>
      <c r="C8" s="776">
        <v>2081834</v>
      </c>
      <c r="D8" s="776">
        <v>2068364</v>
      </c>
      <c r="E8" s="776">
        <v>2024331</v>
      </c>
      <c r="F8" s="777">
        <v>70.7</v>
      </c>
      <c r="G8" s="777">
        <v>69.9</v>
      </c>
      <c r="H8" s="777">
        <v>68.6</v>
      </c>
      <c r="I8" s="778">
        <v>-0.6</v>
      </c>
      <c r="J8" s="779">
        <v>-2.1</v>
      </c>
      <c r="K8" s="64"/>
    </row>
    <row r="9" spans="1:11" s="65" customFormat="1" ht="16.5" customHeight="1">
      <c r="A9" s="104" t="s">
        <v>1041</v>
      </c>
      <c r="B9" s="105" t="s">
        <v>1066</v>
      </c>
      <c r="C9" s="780">
        <v>1757838</v>
      </c>
      <c r="D9" s="780">
        <v>1748333</v>
      </c>
      <c r="E9" s="780">
        <v>1709546</v>
      </c>
      <c r="F9" s="781">
        <v>59.7</v>
      </c>
      <c r="G9" s="781">
        <v>59.1</v>
      </c>
      <c r="H9" s="781">
        <v>57.9</v>
      </c>
      <c r="I9" s="782">
        <v>-0.5</v>
      </c>
      <c r="J9" s="783">
        <v>-2.2</v>
      </c>
      <c r="K9" s="64"/>
    </row>
    <row r="10" spans="1:11" s="65" customFormat="1" ht="16.5" customHeight="1">
      <c r="A10" s="106" t="s">
        <v>1042</v>
      </c>
      <c r="B10" s="107" t="s">
        <v>1127</v>
      </c>
      <c r="C10" s="780">
        <v>323996</v>
      </c>
      <c r="D10" s="780">
        <v>320031</v>
      </c>
      <c r="E10" s="780">
        <v>314785</v>
      </c>
      <c r="F10" s="781">
        <v>11</v>
      </c>
      <c r="G10" s="781">
        <v>10.8</v>
      </c>
      <c r="H10" s="781">
        <v>10.7</v>
      </c>
      <c r="I10" s="782">
        <v>-1.2</v>
      </c>
      <c r="J10" s="783">
        <v>-1.6</v>
      </c>
      <c r="K10" s="64"/>
    </row>
    <row r="11" spans="1:11" s="65" customFormat="1" ht="16.5" customHeight="1">
      <c r="A11" s="106"/>
      <c r="B11" s="107" t="s">
        <v>1067</v>
      </c>
      <c r="C11" s="780">
        <v>236759</v>
      </c>
      <c r="D11" s="780">
        <v>228454</v>
      </c>
      <c r="E11" s="780">
        <v>228782</v>
      </c>
      <c r="F11" s="781">
        <v>8</v>
      </c>
      <c r="G11" s="781">
        <v>7.7</v>
      </c>
      <c r="H11" s="781">
        <v>7.8</v>
      </c>
      <c r="I11" s="782">
        <v>-3.5</v>
      </c>
      <c r="J11" s="783">
        <v>0.1</v>
      </c>
      <c r="K11" s="64"/>
    </row>
    <row r="12" spans="1:11" s="65" customFormat="1" ht="16.5" customHeight="1">
      <c r="A12" s="106"/>
      <c r="B12" s="107" t="s">
        <v>1068</v>
      </c>
      <c r="C12" s="780">
        <v>87237</v>
      </c>
      <c r="D12" s="780">
        <v>91577</v>
      </c>
      <c r="E12" s="780">
        <v>86003</v>
      </c>
      <c r="F12" s="781">
        <v>3</v>
      </c>
      <c r="G12" s="781">
        <v>3.1</v>
      </c>
      <c r="H12" s="781">
        <v>2.9</v>
      </c>
      <c r="I12" s="782">
        <v>5</v>
      </c>
      <c r="J12" s="783">
        <v>-6.1</v>
      </c>
      <c r="K12" s="64"/>
    </row>
    <row r="13" spans="1:11" s="65" customFormat="1" ht="22.5" customHeight="1">
      <c r="A13" s="1072" t="s">
        <v>1128</v>
      </c>
      <c r="B13" s="1073"/>
      <c r="C13" s="780">
        <v>54895</v>
      </c>
      <c r="D13" s="780">
        <v>61721</v>
      </c>
      <c r="E13" s="780">
        <v>88055</v>
      </c>
      <c r="F13" s="781">
        <v>1.9</v>
      </c>
      <c r="G13" s="781">
        <v>2.1</v>
      </c>
      <c r="H13" s="781">
        <v>3</v>
      </c>
      <c r="I13" s="782">
        <v>12.4</v>
      </c>
      <c r="J13" s="783">
        <v>42.7</v>
      </c>
      <c r="K13" s="64"/>
    </row>
    <row r="14" spans="1:11" s="65" customFormat="1" ht="16.5" customHeight="1">
      <c r="A14" s="91"/>
      <c r="B14" s="109" t="s">
        <v>1069</v>
      </c>
      <c r="C14" s="780">
        <v>222501</v>
      </c>
      <c r="D14" s="780">
        <v>221386</v>
      </c>
      <c r="E14" s="780">
        <v>243833</v>
      </c>
      <c r="F14" s="781">
        <v>7.6</v>
      </c>
      <c r="G14" s="781">
        <v>7.5</v>
      </c>
      <c r="H14" s="781">
        <v>8.3</v>
      </c>
      <c r="I14" s="782">
        <v>-0.5</v>
      </c>
      <c r="J14" s="783">
        <v>10.1</v>
      </c>
      <c r="K14" s="64"/>
    </row>
    <row r="15" spans="1:11" s="65" customFormat="1" ht="16.5" customHeight="1">
      <c r="A15" s="91"/>
      <c r="B15" s="109" t="s">
        <v>1070</v>
      </c>
      <c r="C15" s="780">
        <v>167606</v>
      </c>
      <c r="D15" s="780">
        <v>159665</v>
      </c>
      <c r="E15" s="780">
        <v>155778</v>
      </c>
      <c r="F15" s="781">
        <v>5.7</v>
      </c>
      <c r="G15" s="781">
        <v>5.4</v>
      </c>
      <c r="H15" s="781">
        <v>5.3</v>
      </c>
      <c r="I15" s="782">
        <v>-4.7</v>
      </c>
      <c r="J15" s="783">
        <v>-2.4</v>
      </c>
      <c r="K15" s="64"/>
    </row>
    <row r="16" spans="1:11" s="65" customFormat="1" ht="16.5" customHeight="1">
      <c r="A16" s="104" t="s">
        <v>1041</v>
      </c>
      <c r="B16" s="105" t="s">
        <v>1071</v>
      </c>
      <c r="C16" s="780">
        <v>-68300</v>
      </c>
      <c r="D16" s="780">
        <v>-64710</v>
      </c>
      <c r="E16" s="780">
        <v>-55653</v>
      </c>
      <c r="F16" s="781">
        <v>-2.3</v>
      </c>
      <c r="G16" s="781">
        <v>-2.2</v>
      </c>
      <c r="H16" s="781">
        <v>-1.9</v>
      </c>
      <c r="I16" s="782">
        <v>5.3</v>
      </c>
      <c r="J16" s="783">
        <v>14</v>
      </c>
      <c r="K16" s="64"/>
    </row>
    <row r="17" spans="1:11" s="65" customFormat="1" ht="16.5" customHeight="1">
      <c r="A17" s="91"/>
      <c r="B17" s="109" t="s">
        <v>1069</v>
      </c>
      <c r="C17" s="780">
        <v>39551</v>
      </c>
      <c r="D17" s="780">
        <v>36894</v>
      </c>
      <c r="E17" s="780">
        <v>42343</v>
      </c>
      <c r="F17" s="781">
        <v>1.3</v>
      </c>
      <c r="G17" s="781">
        <v>1.2</v>
      </c>
      <c r="H17" s="781">
        <v>1.4</v>
      </c>
      <c r="I17" s="782">
        <v>-6.7</v>
      </c>
      <c r="J17" s="783">
        <v>14.8</v>
      </c>
      <c r="K17" s="64"/>
    </row>
    <row r="18" spans="1:11" s="65" customFormat="1" ht="16.5" customHeight="1">
      <c r="A18" s="91"/>
      <c r="B18" s="109" t="s">
        <v>1070</v>
      </c>
      <c r="C18" s="780">
        <v>107851</v>
      </c>
      <c r="D18" s="780">
        <v>101604</v>
      </c>
      <c r="E18" s="780">
        <v>97996</v>
      </c>
      <c r="F18" s="781">
        <v>3.7</v>
      </c>
      <c r="G18" s="781">
        <v>3.4</v>
      </c>
      <c r="H18" s="781">
        <v>3.3</v>
      </c>
      <c r="I18" s="782">
        <v>-5.8</v>
      </c>
      <c r="J18" s="783">
        <v>-3.6</v>
      </c>
      <c r="K18" s="64"/>
    </row>
    <row r="19" spans="1:11" s="65" customFormat="1" ht="16.5" customHeight="1">
      <c r="A19" s="106" t="s">
        <v>1042</v>
      </c>
      <c r="B19" s="105" t="s">
        <v>1072</v>
      </c>
      <c r="C19" s="780">
        <v>122242</v>
      </c>
      <c r="D19" s="780">
        <v>124719</v>
      </c>
      <c r="E19" s="780">
        <v>140973</v>
      </c>
      <c r="F19" s="781">
        <v>4.2</v>
      </c>
      <c r="G19" s="781">
        <v>4.2</v>
      </c>
      <c r="H19" s="781">
        <v>4.8</v>
      </c>
      <c r="I19" s="782">
        <v>2</v>
      </c>
      <c r="J19" s="783">
        <v>13</v>
      </c>
      <c r="K19" s="64"/>
    </row>
    <row r="20" spans="1:11" s="65" customFormat="1" ht="16.5" customHeight="1">
      <c r="A20" s="91"/>
      <c r="B20" s="109" t="s">
        <v>1073</v>
      </c>
      <c r="C20" s="780">
        <v>-36221</v>
      </c>
      <c r="D20" s="780">
        <v>-38436</v>
      </c>
      <c r="E20" s="780">
        <v>-38599</v>
      </c>
      <c r="F20" s="781">
        <v>-1.2</v>
      </c>
      <c r="G20" s="781">
        <v>-1.3</v>
      </c>
      <c r="H20" s="781">
        <v>-1.3</v>
      </c>
      <c r="I20" s="782">
        <v>-6.1</v>
      </c>
      <c r="J20" s="783">
        <v>-0.4</v>
      </c>
      <c r="K20" s="64"/>
    </row>
    <row r="21" spans="1:11" s="65" customFormat="1" ht="16.5" customHeight="1">
      <c r="A21" s="91"/>
      <c r="B21" s="109" t="s">
        <v>1074</v>
      </c>
      <c r="C21" s="780">
        <v>18788</v>
      </c>
      <c r="D21" s="780">
        <v>15596</v>
      </c>
      <c r="E21" s="780">
        <v>15816</v>
      </c>
      <c r="F21" s="781">
        <v>0.6</v>
      </c>
      <c r="G21" s="781">
        <v>0.5</v>
      </c>
      <c r="H21" s="781">
        <v>0.5</v>
      </c>
      <c r="I21" s="782">
        <v>-17</v>
      </c>
      <c r="J21" s="783">
        <v>1.4</v>
      </c>
      <c r="K21" s="64"/>
    </row>
    <row r="22" spans="1:11" s="65" customFormat="1" ht="16.5" customHeight="1">
      <c r="A22" s="91"/>
      <c r="B22" s="109" t="s">
        <v>1075</v>
      </c>
      <c r="C22" s="780">
        <v>55009</v>
      </c>
      <c r="D22" s="780">
        <v>54032</v>
      </c>
      <c r="E22" s="780">
        <v>54415</v>
      </c>
      <c r="F22" s="781">
        <v>1.9</v>
      </c>
      <c r="G22" s="781">
        <v>1.8</v>
      </c>
      <c r="H22" s="781">
        <v>1.8</v>
      </c>
      <c r="I22" s="782">
        <v>-1.8</v>
      </c>
      <c r="J22" s="783">
        <v>0.7</v>
      </c>
      <c r="K22" s="64"/>
    </row>
    <row r="23" spans="1:11" s="65" customFormat="1" ht="16.5" customHeight="1">
      <c r="A23" s="91"/>
      <c r="B23" s="109" t="s">
        <v>1076</v>
      </c>
      <c r="C23" s="780">
        <v>21830</v>
      </c>
      <c r="D23" s="780">
        <v>25049</v>
      </c>
      <c r="E23" s="780">
        <v>33782</v>
      </c>
      <c r="F23" s="781">
        <v>0.7</v>
      </c>
      <c r="G23" s="781">
        <v>0.8</v>
      </c>
      <c r="H23" s="781">
        <v>1.1</v>
      </c>
      <c r="I23" s="782">
        <v>14.7</v>
      </c>
      <c r="J23" s="783">
        <v>34.9</v>
      </c>
      <c r="K23" s="64"/>
    </row>
    <row r="24" spans="1:11" s="65" customFormat="1" ht="16.5" customHeight="1">
      <c r="A24" s="91"/>
      <c r="B24" s="75" t="s">
        <v>1077</v>
      </c>
      <c r="C24" s="780">
        <v>90392</v>
      </c>
      <c r="D24" s="780">
        <v>91566</v>
      </c>
      <c r="E24" s="780">
        <v>99447</v>
      </c>
      <c r="F24" s="781">
        <v>3.1</v>
      </c>
      <c r="G24" s="781">
        <v>3.1</v>
      </c>
      <c r="H24" s="781">
        <v>3.4</v>
      </c>
      <c r="I24" s="782">
        <v>1.3</v>
      </c>
      <c r="J24" s="783">
        <v>8.6</v>
      </c>
      <c r="K24" s="64"/>
    </row>
    <row r="25" spans="1:11" s="65" customFormat="1" ht="16.5" customHeight="1">
      <c r="A25" s="91"/>
      <c r="B25" s="109" t="s">
        <v>909</v>
      </c>
      <c r="C25" s="780">
        <v>46241</v>
      </c>
      <c r="D25" s="780">
        <v>46540</v>
      </c>
      <c r="E25" s="780">
        <v>46343</v>
      </c>
      <c r="F25" s="781">
        <v>1.6</v>
      </c>
      <c r="G25" s="781">
        <v>1.6</v>
      </c>
      <c r="H25" s="781">
        <v>1.6</v>
      </c>
      <c r="I25" s="782">
        <v>0.6</v>
      </c>
      <c r="J25" s="783">
        <v>-0.4</v>
      </c>
      <c r="K25" s="64"/>
    </row>
    <row r="26" spans="1:11" s="65" customFormat="1" ht="16.5" customHeight="1">
      <c r="A26" s="106" t="s">
        <v>1043</v>
      </c>
      <c r="B26" s="105" t="s">
        <v>1078</v>
      </c>
      <c r="C26" s="780">
        <v>953</v>
      </c>
      <c r="D26" s="780">
        <v>1712</v>
      </c>
      <c r="E26" s="780">
        <v>2735</v>
      </c>
      <c r="F26" s="781">
        <v>0</v>
      </c>
      <c r="G26" s="781">
        <v>0.1</v>
      </c>
      <c r="H26" s="781">
        <v>0.1</v>
      </c>
      <c r="I26" s="782">
        <v>79.6</v>
      </c>
      <c r="J26" s="783">
        <v>59.8</v>
      </c>
      <c r="K26" s="64"/>
    </row>
    <row r="27" spans="1:11" s="65" customFormat="1" ht="16.5" customHeight="1">
      <c r="A27" s="75"/>
      <c r="B27" s="109" t="s">
        <v>1069</v>
      </c>
      <c r="C27" s="780">
        <v>5699</v>
      </c>
      <c r="D27" s="780">
        <v>5741</v>
      </c>
      <c r="E27" s="780">
        <v>6102</v>
      </c>
      <c r="F27" s="781">
        <v>0.2</v>
      </c>
      <c r="G27" s="781">
        <v>0.2</v>
      </c>
      <c r="H27" s="781">
        <v>0.2</v>
      </c>
      <c r="I27" s="782">
        <v>0.7</v>
      </c>
      <c r="J27" s="783">
        <v>6.3</v>
      </c>
      <c r="K27" s="64"/>
    </row>
    <row r="28" spans="1:11" s="65" customFormat="1" ht="16.5" customHeight="1">
      <c r="A28" s="91"/>
      <c r="B28" s="109" t="s">
        <v>1070</v>
      </c>
      <c r="C28" s="780">
        <v>4746</v>
      </c>
      <c r="D28" s="780">
        <v>4029</v>
      </c>
      <c r="E28" s="780">
        <v>3367</v>
      </c>
      <c r="F28" s="781">
        <v>0.2</v>
      </c>
      <c r="G28" s="781">
        <v>0.1</v>
      </c>
      <c r="H28" s="781">
        <v>0.1</v>
      </c>
      <c r="I28" s="782">
        <v>-15.1</v>
      </c>
      <c r="J28" s="783">
        <v>-16.4</v>
      </c>
      <c r="K28" s="64"/>
    </row>
    <row r="29" spans="1:11" s="65" customFormat="1" ht="22.5" customHeight="1">
      <c r="A29" s="1072" t="s">
        <v>910</v>
      </c>
      <c r="B29" s="1073"/>
      <c r="C29" s="780">
        <v>806675</v>
      </c>
      <c r="D29" s="780">
        <v>829522</v>
      </c>
      <c r="E29" s="780">
        <v>838933</v>
      </c>
      <c r="F29" s="781">
        <v>27.4</v>
      </c>
      <c r="G29" s="781">
        <v>28</v>
      </c>
      <c r="H29" s="781">
        <v>28.4</v>
      </c>
      <c r="I29" s="782">
        <v>2.8</v>
      </c>
      <c r="J29" s="783">
        <v>1.1</v>
      </c>
      <c r="K29" s="64"/>
    </row>
    <row r="30" spans="1:11" s="65" customFormat="1" ht="16.5" customHeight="1">
      <c r="A30" s="104" t="s">
        <v>1041</v>
      </c>
      <c r="B30" s="105" t="s">
        <v>1079</v>
      </c>
      <c r="C30" s="780">
        <v>288852</v>
      </c>
      <c r="D30" s="780">
        <v>328867</v>
      </c>
      <c r="E30" s="780">
        <v>332990</v>
      </c>
      <c r="F30" s="781">
        <v>9.8</v>
      </c>
      <c r="G30" s="781">
        <v>11.1</v>
      </c>
      <c r="H30" s="781">
        <v>11.3</v>
      </c>
      <c r="I30" s="782">
        <v>13.9</v>
      </c>
      <c r="J30" s="783">
        <v>1.3</v>
      </c>
      <c r="K30" s="64"/>
    </row>
    <row r="31" spans="1:11" s="65" customFormat="1" ht="16.5" customHeight="1">
      <c r="A31" s="91"/>
      <c r="B31" s="109" t="s">
        <v>1080</v>
      </c>
      <c r="C31" s="780">
        <v>203346</v>
      </c>
      <c r="D31" s="780">
        <v>240604</v>
      </c>
      <c r="E31" s="780">
        <v>252214</v>
      </c>
      <c r="F31" s="781">
        <v>6.9</v>
      </c>
      <c r="G31" s="781">
        <v>8.1</v>
      </c>
      <c r="H31" s="781">
        <v>8.5</v>
      </c>
      <c r="I31" s="782">
        <v>18.3</v>
      </c>
      <c r="J31" s="783">
        <v>4.8</v>
      </c>
      <c r="K31" s="64"/>
    </row>
    <row r="32" spans="1:11" s="65" customFormat="1" ht="16.5" customHeight="1">
      <c r="A32" s="108"/>
      <c r="B32" s="110" t="s">
        <v>1081</v>
      </c>
      <c r="C32" s="780">
        <v>85506</v>
      </c>
      <c r="D32" s="780">
        <v>88263</v>
      </c>
      <c r="E32" s="780">
        <v>80776</v>
      </c>
      <c r="F32" s="781">
        <v>2.9</v>
      </c>
      <c r="G32" s="781">
        <v>3</v>
      </c>
      <c r="H32" s="781">
        <v>2.7</v>
      </c>
      <c r="I32" s="782">
        <v>3.2</v>
      </c>
      <c r="J32" s="783">
        <v>-8.5</v>
      </c>
      <c r="K32" s="64"/>
    </row>
    <row r="33" spans="1:11" s="65" customFormat="1" ht="16.5" customHeight="1">
      <c r="A33" s="106" t="s">
        <v>1042</v>
      </c>
      <c r="B33" s="111" t="s">
        <v>1082</v>
      </c>
      <c r="C33" s="780">
        <v>9523</v>
      </c>
      <c r="D33" s="780">
        <v>6078</v>
      </c>
      <c r="E33" s="780">
        <v>6953</v>
      </c>
      <c r="F33" s="781">
        <v>0.3</v>
      </c>
      <c r="G33" s="781">
        <v>0.2</v>
      </c>
      <c r="H33" s="781">
        <v>0.2</v>
      </c>
      <c r="I33" s="782">
        <v>-36.2</v>
      </c>
      <c r="J33" s="783">
        <v>14.4</v>
      </c>
      <c r="K33" s="64"/>
    </row>
    <row r="34" spans="1:11" s="65" customFormat="1" ht="16.5" customHeight="1">
      <c r="A34" s="108"/>
      <c r="B34" s="110" t="s">
        <v>1080</v>
      </c>
      <c r="C34" s="780">
        <v>-144</v>
      </c>
      <c r="D34" s="780">
        <v>1431</v>
      </c>
      <c r="E34" s="780">
        <v>1006</v>
      </c>
      <c r="F34" s="781">
        <v>-0.004</v>
      </c>
      <c r="G34" s="781">
        <v>0</v>
      </c>
      <c r="H34" s="781">
        <v>0</v>
      </c>
      <c r="I34" s="782">
        <v>1093.8</v>
      </c>
      <c r="J34" s="783">
        <v>-29.7</v>
      </c>
      <c r="K34" s="64"/>
    </row>
    <row r="35" spans="1:11" s="65" customFormat="1" ht="16.5" customHeight="1">
      <c r="A35" s="108"/>
      <c r="B35" s="110" t="s">
        <v>1081</v>
      </c>
      <c r="C35" s="780">
        <v>9667</v>
      </c>
      <c r="D35" s="780">
        <v>4647</v>
      </c>
      <c r="E35" s="780">
        <v>5947</v>
      </c>
      <c r="F35" s="781">
        <v>0.3</v>
      </c>
      <c r="G35" s="781">
        <v>0.2</v>
      </c>
      <c r="H35" s="781">
        <v>0.2</v>
      </c>
      <c r="I35" s="782">
        <v>-51.9</v>
      </c>
      <c r="J35" s="783">
        <v>28</v>
      </c>
      <c r="K35" s="64"/>
    </row>
    <row r="36" spans="1:11" s="65" customFormat="1" ht="16.5" customHeight="1">
      <c r="A36" s="106" t="s">
        <v>1043</v>
      </c>
      <c r="B36" s="111" t="s">
        <v>1083</v>
      </c>
      <c r="C36" s="780">
        <v>508300</v>
      </c>
      <c r="D36" s="780">
        <v>494577</v>
      </c>
      <c r="E36" s="780">
        <v>498990</v>
      </c>
      <c r="F36" s="781">
        <v>17.3</v>
      </c>
      <c r="G36" s="781">
        <v>16.7</v>
      </c>
      <c r="H36" s="781">
        <v>16.9</v>
      </c>
      <c r="I36" s="782">
        <v>-2.7</v>
      </c>
      <c r="J36" s="783">
        <v>0.9</v>
      </c>
      <c r="K36" s="64"/>
    </row>
    <row r="37" spans="1:11" s="65" customFormat="1" ht="16.5" customHeight="1">
      <c r="A37" s="108"/>
      <c r="B37" s="110" t="s">
        <v>1084</v>
      </c>
      <c r="C37" s="780">
        <v>87945</v>
      </c>
      <c r="D37" s="780">
        <v>73616</v>
      </c>
      <c r="E37" s="780">
        <v>72087</v>
      </c>
      <c r="F37" s="781">
        <v>3</v>
      </c>
      <c r="G37" s="781">
        <v>2.5</v>
      </c>
      <c r="H37" s="781">
        <v>2.4</v>
      </c>
      <c r="I37" s="782">
        <v>-16.3</v>
      </c>
      <c r="J37" s="783">
        <v>-2.1</v>
      </c>
      <c r="K37" s="64"/>
    </row>
    <row r="38" spans="1:11" s="65" customFormat="1" ht="16.5" customHeight="1">
      <c r="A38" s="112"/>
      <c r="B38" s="110" t="s">
        <v>1129</v>
      </c>
      <c r="C38" s="780">
        <v>175854</v>
      </c>
      <c r="D38" s="780">
        <v>168884</v>
      </c>
      <c r="E38" s="780">
        <v>168697</v>
      </c>
      <c r="F38" s="781">
        <v>6</v>
      </c>
      <c r="G38" s="781">
        <v>5.7</v>
      </c>
      <c r="H38" s="781">
        <v>5.7</v>
      </c>
      <c r="I38" s="782">
        <v>-4</v>
      </c>
      <c r="J38" s="783">
        <v>-0.1</v>
      </c>
      <c r="K38" s="64"/>
    </row>
    <row r="39" spans="1:11" s="65" customFormat="1" ht="16.5" customHeight="1">
      <c r="A39" s="108"/>
      <c r="B39" s="110" t="s">
        <v>1085</v>
      </c>
      <c r="C39" s="780">
        <v>244501</v>
      </c>
      <c r="D39" s="780">
        <v>252077</v>
      </c>
      <c r="E39" s="780">
        <v>258206</v>
      </c>
      <c r="F39" s="781">
        <v>8.3</v>
      </c>
      <c r="G39" s="781">
        <v>8.5</v>
      </c>
      <c r="H39" s="781">
        <v>8.7</v>
      </c>
      <c r="I39" s="782">
        <v>3.1</v>
      </c>
      <c r="J39" s="783">
        <v>2.4</v>
      </c>
      <c r="K39" s="64"/>
    </row>
    <row r="40" spans="1:11" s="86" customFormat="1" ht="22.5" customHeight="1">
      <c r="A40" s="1074" t="s">
        <v>1130</v>
      </c>
      <c r="B40" s="1074"/>
      <c r="C40" s="784">
        <v>2943404</v>
      </c>
      <c r="D40" s="784">
        <v>2959607</v>
      </c>
      <c r="E40" s="784">
        <v>2951319</v>
      </c>
      <c r="F40" s="785">
        <v>100</v>
      </c>
      <c r="G40" s="785">
        <v>100</v>
      </c>
      <c r="H40" s="785">
        <v>100</v>
      </c>
      <c r="I40" s="786">
        <v>0.6</v>
      </c>
      <c r="J40" s="787">
        <v>-0.3</v>
      </c>
      <c r="K40" s="85"/>
    </row>
    <row r="41" spans="1:11" s="65" customFormat="1" ht="22.5" customHeight="1">
      <c r="A41" s="1069" t="s">
        <v>911</v>
      </c>
      <c r="B41" s="1069"/>
      <c r="C41" s="780">
        <v>226652</v>
      </c>
      <c r="D41" s="780">
        <v>240258</v>
      </c>
      <c r="E41" s="780">
        <v>253086</v>
      </c>
      <c r="F41" s="781">
        <v>7.7</v>
      </c>
      <c r="G41" s="781">
        <v>8.1</v>
      </c>
      <c r="H41" s="781">
        <v>8.6</v>
      </c>
      <c r="I41" s="782">
        <v>6</v>
      </c>
      <c r="J41" s="783">
        <v>5.3</v>
      </c>
      <c r="K41" s="64"/>
    </row>
    <row r="42" spans="1:11" s="86" customFormat="1" ht="22.5" customHeight="1">
      <c r="A42" s="1074" t="s">
        <v>1131</v>
      </c>
      <c r="B42" s="1074"/>
      <c r="C42" s="784">
        <v>3170056</v>
      </c>
      <c r="D42" s="784">
        <v>3199865</v>
      </c>
      <c r="E42" s="784">
        <v>3204405</v>
      </c>
      <c r="F42" s="785">
        <v>107.7</v>
      </c>
      <c r="G42" s="785">
        <v>108.1</v>
      </c>
      <c r="H42" s="785">
        <v>108.6</v>
      </c>
      <c r="I42" s="786">
        <v>0.9</v>
      </c>
      <c r="J42" s="787">
        <v>0.1</v>
      </c>
      <c r="K42" s="85"/>
    </row>
    <row r="43" spans="1:11" s="65" customFormat="1" ht="22.5" customHeight="1">
      <c r="A43" s="1069" t="s">
        <v>1132</v>
      </c>
      <c r="B43" s="1069"/>
      <c r="C43" s="780">
        <v>600998</v>
      </c>
      <c r="D43" s="780">
        <v>585798</v>
      </c>
      <c r="E43" s="780">
        <v>573767</v>
      </c>
      <c r="F43" s="781">
        <v>20.4</v>
      </c>
      <c r="G43" s="781">
        <v>19.8</v>
      </c>
      <c r="H43" s="781">
        <v>19.4</v>
      </c>
      <c r="I43" s="782">
        <v>-2.5</v>
      </c>
      <c r="J43" s="783">
        <v>-2.1</v>
      </c>
      <c r="K43" s="64"/>
    </row>
    <row r="44" spans="1:11" s="65" customFormat="1" ht="16.5" customHeight="1">
      <c r="A44" s="104" t="s">
        <v>1041</v>
      </c>
      <c r="B44" s="111" t="s">
        <v>1086</v>
      </c>
      <c r="C44" s="780">
        <v>-64932</v>
      </c>
      <c r="D44" s="780">
        <v>-79625</v>
      </c>
      <c r="E44" s="780">
        <v>-89869</v>
      </c>
      <c r="F44" s="781">
        <v>-2.2</v>
      </c>
      <c r="G44" s="781">
        <v>-2.7</v>
      </c>
      <c r="H44" s="781">
        <v>-3</v>
      </c>
      <c r="I44" s="782">
        <v>-22.6</v>
      </c>
      <c r="J44" s="783">
        <v>-12.9</v>
      </c>
      <c r="K44" s="64"/>
    </row>
    <row r="45" spans="1:11" s="65" customFormat="1" ht="16.5" customHeight="1">
      <c r="A45" s="106" t="s">
        <v>1042</v>
      </c>
      <c r="B45" s="105" t="s">
        <v>1071</v>
      </c>
      <c r="C45" s="780">
        <v>703985</v>
      </c>
      <c r="D45" s="780">
        <v>687971</v>
      </c>
      <c r="E45" s="780">
        <v>687515</v>
      </c>
      <c r="F45" s="781">
        <v>23.9</v>
      </c>
      <c r="G45" s="781">
        <v>23.2</v>
      </c>
      <c r="H45" s="781">
        <v>23.3</v>
      </c>
      <c r="I45" s="782">
        <v>-2.3</v>
      </c>
      <c r="J45" s="783">
        <v>-0.1</v>
      </c>
      <c r="K45" s="64"/>
    </row>
    <row r="46" spans="1:11" s="65" customFormat="1" ht="16.5" customHeight="1">
      <c r="A46" s="106" t="s">
        <v>1043</v>
      </c>
      <c r="B46" s="105" t="s">
        <v>1087</v>
      </c>
      <c r="C46" s="780">
        <v>-112218</v>
      </c>
      <c r="D46" s="780">
        <v>-95781</v>
      </c>
      <c r="E46" s="780">
        <v>-93885</v>
      </c>
      <c r="F46" s="781">
        <v>-3.8</v>
      </c>
      <c r="G46" s="781">
        <v>-3.2</v>
      </c>
      <c r="H46" s="781">
        <v>-3.2</v>
      </c>
      <c r="I46" s="782">
        <v>14.6</v>
      </c>
      <c r="J46" s="783">
        <v>2</v>
      </c>
      <c r="K46" s="64"/>
    </row>
    <row r="47" spans="1:11" s="65" customFormat="1" ht="16.5" customHeight="1">
      <c r="A47" s="106" t="s">
        <v>1044</v>
      </c>
      <c r="B47" s="105" t="s">
        <v>1078</v>
      </c>
      <c r="C47" s="780">
        <v>74164</v>
      </c>
      <c r="D47" s="780">
        <v>73233</v>
      </c>
      <c r="E47" s="780">
        <v>70006</v>
      </c>
      <c r="F47" s="781">
        <v>2.5</v>
      </c>
      <c r="G47" s="781">
        <v>2.5</v>
      </c>
      <c r="H47" s="781">
        <v>2.4</v>
      </c>
      <c r="I47" s="782">
        <v>-1.3</v>
      </c>
      <c r="J47" s="783">
        <v>-4.4</v>
      </c>
      <c r="K47" s="64"/>
    </row>
    <row r="48" spans="1:11" s="86" customFormat="1" ht="22.5" customHeight="1">
      <c r="A48" s="1070" t="s">
        <v>1133</v>
      </c>
      <c r="B48" s="1071"/>
      <c r="C48" s="784">
        <v>3771054</v>
      </c>
      <c r="D48" s="784">
        <v>3785664</v>
      </c>
      <c r="E48" s="784">
        <v>3778173</v>
      </c>
      <c r="F48" s="785">
        <v>128.1</v>
      </c>
      <c r="G48" s="785">
        <v>127.9</v>
      </c>
      <c r="H48" s="785">
        <v>128</v>
      </c>
      <c r="I48" s="786">
        <v>0.4</v>
      </c>
      <c r="J48" s="787">
        <v>-0.2</v>
      </c>
      <c r="K48" s="85"/>
    </row>
    <row r="49" spans="1:11" s="65" customFormat="1" ht="16.5" customHeight="1">
      <c r="A49" s="104" t="s">
        <v>1041</v>
      </c>
      <c r="B49" s="105" t="s">
        <v>1086</v>
      </c>
      <c r="C49" s="780">
        <v>233443</v>
      </c>
      <c r="D49" s="780">
        <v>255320</v>
      </c>
      <c r="E49" s="780">
        <v>250074</v>
      </c>
      <c r="F49" s="781">
        <v>7.9</v>
      </c>
      <c r="G49" s="781">
        <v>8.6</v>
      </c>
      <c r="H49" s="781">
        <v>8.5</v>
      </c>
      <c r="I49" s="782">
        <v>9.4</v>
      </c>
      <c r="J49" s="783">
        <v>-2.1</v>
      </c>
      <c r="K49" s="64"/>
    </row>
    <row r="50" spans="1:11" s="65" customFormat="1" ht="16.5" customHeight="1">
      <c r="A50" s="106" t="s">
        <v>1042</v>
      </c>
      <c r="B50" s="105" t="s">
        <v>1071</v>
      </c>
      <c r="C50" s="780">
        <v>862337</v>
      </c>
      <c r="D50" s="780">
        <v>863519</v>
      </c>
      <c r="E50" s="780">
        <v>884948</v>
      </c>
      <c r="F50" s="781">
        <v>29.3</v>
      </c>
      <c r="G50" s="781">
        <v>29.2</v>
      </c>
      <c r="H50" s="781">
        <v>30</v>
      </c>
      <c r="I50" s="782">
        <v>0.1</v>
      </c>
      <c r="J50" s="783">
        <v>2.5</v>
      </c>
      <c r="K50" s="64"/>
    </row>
    <row r="51" spans="1:11" s="65" customFormat="1" ht="16.5" customHeight="1">
      <c r="A51" s="106" t="s">
        <v>1043</v>
      </c>
      <c r="B51" s="105" t="s">
        <v>1087</v>
      </c>
      <c r="C51" s="780">
        <v>2600157</v>
      </c>
      <c r="D51" s="780">
        <v>2591879</v>
      </c>
      <c r="E51" s="780">
        <v>2570409</v>
      </c>
      <c r="F51" s="781">
        <v>88.3</v>
      </c>
      <c r="G51" s="781">
        <v>87.6</v>
      </c>
      <c r="H51" s="781">
        <v>87.1</v>
      </c>
      <c r="I51" s="782">
        <v>-0.3</v>
      </c>
      <c r="J51" s="783">
        <v>-0.8</v>
      </c>
      <c r="K51" s="64"/>
    </row>
    <row r="52" spans="1:11" s="65" customFormat="1" ht="16.5" customHeight="1" thickBot="1">
      <c r="A52" s="114" t="s">
        <v>1044</v>
      </c>
      <c r="B52" s="115" t="s">
        <v>1078</v>
      </c>
      <c r="C52" s="788">
        <v>75117</v>
      </c>
      <c r="D52" s="788">
        <v>74945</v>
      </c>
      <c r="E52" s="788">
        <v>72741</v>
      </c>
      <c r="F52" s="789">
        <v>2.6</v>
      </c>
      <c r="G52" s="789">
        <v>2.5</v>
      </c>
      <c r="H52" s="789">
        <v>2.5</v>
      </c>
      <c r="I52" s="790">
        <v>-0.2</v>
      </c>
      <c r="J52" s="791">
        <v>-2.9</v>
      </c>
      <c r="K52" s="64"/>
    </row>
  </sheetData>
  <mergeCells count="10">
    <mergeCell ref="D3:J3"/>
    <mergeCell ref="A6:B7"/>
    <mergeCell ref="A8:B8"/>
    <mergeCell ref="A13:B13"/>
    <mergeCell ref="A43:B43"/>
    <mergeCell ref="A48:B48"/>
    <mergeCell ref="A29:B29"/>
    <mergeCell ref="A40:B40"/>
    <mergeCell ref="A41:B41"/>
    <mergeCell ref="A42:B42"/>
  </mergeCells>
  <printOptions/>
  <pageMargins left="0.6299212598425197" right="0.03937007874015748" top="0.984251968503937" bottom="0.5905511811023623" header="0.5118110236220472" footer="0.5118110236220472"/>
  <pageSetup horizontalDpi="600" verticalDpi="600" orientation="portrait" paperSize="9" scale="90" r:id="rId1"/>
  <headerFooter alignWithMargins="0">
    <oddHeader>&amp;R&amp;D&amp;T</oddHeader>
  </headerFooter>
</worksheet>
</file>

<file path=xl/worksheets/sheet9.xml><?xml version="1.0" encoding="utf-8"?>
<worksheet xmlns="http://schemas.openxmlformats.org/spreadsheetml/2006/main" xmlns:r="http://schemas.openxmlformats.org/officeDocument/2006/relationships">
  <dimension ref="A2:K41"/>
  <sheetViews>
    <sheetView workbookViewId="0" topLeftCell="A1">
      <selection activeCell="A2" sqref="A2"/>
    </sheetView>
  </sheetViews>
  <sheetFormatPr defaultColWidth="9.00390625" defaultRowHeight="13.5"/>
  <cols>
    <col min="1" max="1" width="3.125" style="76" customWidth="1"/>
    <col min="2" max="2" width="28.75390625" style="76" customWidth="1"/>
    <col min="3" max="5" width="10.625" style="76" customWidth="1"/>
    <col min="6" max="6" width="8.625" style="76" customWidth="1"/>
    <col min="7" max="7" width="8.125" style="76" customWidth="1"/>
    <col min="8" max="8" width="8.25390625" style="76" customWidth="1"/>
    <col min="9" max="9" width="9.125" style="76" customWidth="1"/>
    <col min="10" max="10" width="8.625" style="76" customWidth="1"/>
    <col min="11" max="11" width="9.00390625" style="116" customWidth="1"/>
    <col min="12" max="16384" width="9.00390625" style="76" customWidth="1"/>
  </cols>
  <sheetData>
    <row r="1" ht="4.5" customHeight="1"/>
    <row r="2" spans="4:11" s="56" customFormat="1" ht="12" customHeight="1">
      <c r="D2" s="1075" t="s">
        <v>1098</v>
      </c>
      <c r="E2" s="1076"/>
      <c r="F2" s="1076"/>
      <c r="G2" s="1076"/>
      <c r="H2" s="1076"/>
      <c r="I2" s="1076"/>
      <c r="J2" s="1077"/>
      <c r="K2" s="57"/>
    </row>
    <row r="3" ht="3.75" customHeight="1"/>
    <row r="4" spans="1:10" ht="15" customHeight="1" thickBot="1">
      <c r="A4" s="76" t="s">
        <v>1134</v>
      </c>
      <c r="J4" s="80" t="s">
        <v>1124</v>
      </c>
    </row>
    <row r="5" spans="1:10" ht="15" customHeight="1" thickTop="1">
      <c r="A5" s="1079" t="s">
        <v>1135</v>
      </c>
      <c r="B5" s="1080"/>
      <c r="C5" s="117" t="s">
        <v>1136</v>
      </c>
      <c r="D5" s="117"/>
      <c r="E5" s="117"/>
      <c r="F5" s="118" t="s">
        <v>1088</v>
      </c>
      <c r="G5" s="117"/>
      <c r="H5" s="119"/>
      <c r="I5" s="117" t="s">
        <v>1026</v>
      </c>
      <c r="J5" s="117"/>
    </row>
    <row r="6" spans="1:10" ht="15" customHeight="1">
      <c r="A6" s="1081"/>
      <c r="B6" s="1082"/>
      <c r="C6" s="120" t="s">
        <v>849</v>
      </c>
      <c r="D6" s="120" t="s">
        <v>850</v>
      </c>
      <c r="E6" s="120" t="s">
        <v>851</v>
      </c>
      <c r="F6" s="120" t="s">
        <v>849</v>
      </c>
      <c r="G6" s="120" t="s">
        <v>850</v>
      </c>
      <c r="H6" s="120" t="s">
        <v>851</v>
      </c>
      <c r="I6" s="121" t="s">
        <v>850</v>
      </c>
      <c r="J6" s="121" t="s">
        <v>851</v>
      </c>
    </row>
    <row r="7" spans="1:11" s="75" customFormat="1" ht="16.5" customHeight="1">
      <c r="A7" s="122" t="s">
        <v>1089</v>
      </c>
      <c r="B7" s="123" t="s">
        <v>1019</v>
      </c>
      <c r="C7" s="792">
        <v>2062034</v>
      </c>
      <c r="D7" s="792">
        <v>2084379</v>
      </c>
      <c r="E7" s="792">
        <v>2088962</v>
      </c>
      <c r="F7" s="793">
        <v>51</v>
      </c>
      <c r="G7" s="793">
        <v>50.7</v>
      </c>
      <c r="H7" s="793">
        <v>50.8</v>
      </c>
      <c r="I7" s="793">
        <v>1.1</v>
      </c>
      <c r="J7" s="794">
        <v>0.2</v>
      </c>
      <c r="K7" s="68"/>
    </row>
    <row r="8" spans="1:11" s="75" customFormat="1" ht="16.5" customHeight="1">
      <c r="A8" s="108"/>
      <c r="B8" s="123" t="s">
        <v>1090</v>
      </c>
      <c r="C8" s="795">
        <v>1993886</v>
      </c>
      <c r="D8" s="795">
        <v>2013886</v>
      </c>
      <c r="E8" s="795">
        <v>2014360</v>
      </c>
      <c r="F8" s="796">
        <v>49.3</v>
      </c>
      <c r="G8" s="796">
        <v>49</v>
      </c>
      <c r="H8" s="796">
        <v>48.9</v>
      </c>
      <c r="I8" s="796">
        <v>1</v>
      </c>
      <c r="J8" s="797">
        <v>0</v>
      </c>
      <c r="K8" s="68"/>
    </row>
    <row r="9" spans="1:11" s="75" customFormat="1" ht="16.5" customHeight="1">
      <c r="A9" s="108"/>
      <c r="B9" s="124" t="s">
        <v>912</v>
      </c>
      <c r="C9" s="795">
        <v>389784</v>
      </c>
      <c r="D9" s="795">
        <v>388080</v>
      </c>
      <c r="E9" s="795">
        <v>382966</v>
      </c>
      <c r="F9" s="796">
        <v>9.6</v>
      </c>
      <c r="G9" s="796">
        <v>9.4</v>
      </c>
      <c r="H9" s="796">
        <v>9.3</v>
      </c>
      <c r="I9" s="796">
        <v>-0.4</v>
      </c>
      <c r="J9" s="797">
        <v>-1.3</v>
      </c>
      <c r="K9" s="68"/>
    </row>
    <row r="10" spans="1:11" s="75" customFormat="1" ht="16.5" customHeight="1">
      <c r="A10" s="108"/>
      <c r="B10" s="124" t="s">
        <v>913</v>
      </c>
      <c r="C10" s="795">
        <v>582727</v>
      </c>
      <c r="D10" s="795">
        <v>584777</v>
      </c>
      <c r="E10" s="795">
        <v>589630</v>
      </c>
      <c r="F10" s="796">
        <v>14.4</v>
      </c>
      <c r="G10" s="796">
        <v>14.2</v>
      </c>
      <c r="H10" s="796">
        <v>14.3</v>
      </c>
      <c r="I10" s="796">
        <v>0.4</v>
      </c>
      <c r="J10" s="797">
        <v>0.8</v>
      </c>
      <c r="K10" s="68"/>
    </row>
    <row r="11" spans="1:11" s="75" customFormat="1" ht="16.5" customHeight="1">
      <c r="A11" s="108"/>
      <c r="B11" s="124" t="s">
        <v>914</v>
      </c>
      <c r="C11" s="798">
        <v>539669</v>
      </c>
      <c r="D11" s="798">
        <v>548523</v>
      </c>
      <c r="E11" s="798">
        <v>557288</v>
      </c>
      <c r="F11" s="796">
        <v>13.3</v>
      </c>
      <c r="G11" s="796">
        <v>13.3</v>
      </c>
      <c r="H11" s="796">
        <v>13.5</v>
      </c>
      <c r="I11" s="796">
        <v>1.6</v>
      </c>
      <c r="J11" s="797">
        <v>1.6</v>
      </c>
      <c r="K11" s="68"/>
    </row>
    <row r="12" spans="1:11" s="75" customFormat="1" ht="16.5" customHeight="1">
      <c r="A12" s="108"/>
      <c r="B12" s="124" t="s">
        <v>915</v>
      </c>
      <c r="C12" s="795">
        <v>43058</v>
      </c>
      <c r="D12" s="795">
        <v>36254</v>
      </c>
      <c r="E12" s="795">
        <v>32342</v>
      </c>
      <c r="F12" s="796">
        <v>1.1</v>
      </c>
      <c r="G12" s="796">
        <v>0.9</v>
      </c>
      <c r="H12" s="796">
        <v>0.8</v>
      </c>
      <c r="I12" s="796">
        <v>-15.8</v>
      </c>
      <c r="J12" s="797">
        <v>-10.8</v>
      </c>
      <c r="K12" s="68"/>
    </row>
    <row r="13" spans="1:11" s="75" customFormat="1" ht="16.5" customHeight="1">
      <c r="A13" s="108"/>
      <c r="B13" s="124" t="s">
        <v>916</v>
      </c>
      <c r="C13" s="795">
        <v>86739</v>
      </c>
      <c r="D13" s="795">
        <v>87113</v>
      </c>
      <c r="E13" s="795">
        <v>88290</v>
      </c>
      <c r="F13" s="796">
        <v>2.1</v>
      </c>
      <c r="G13" s="796">
        <v>2.1</v>
      </c>
      <c r="H13" s="796">
        <v>2.1</v>
      </c>
      <c r="I13" s="796">
        <v>0.4</v>
      </c>
      <c r="J13" s="797">
        <v>1.4</v>
      </c>
      <c r="K13" s="68"/>
    </row>
    <row r="14" spans="1:11" s="75" customFormat="1" ht="16.5" customHeight="1">
      <c r="A14" s="108"/>
      <c r="B14" s="124" t="s">
        <v>917</v>
      </c>
      <c r="C14" s="795">
        <v>46317</v>
      </c>
      <c r="D14" s="795">
        <v>45853</v>
      </c>
      <c r="E14" s="795">
        <v>44830</v>
      </c>
      <c r="F14" s="796">
        <v>1.1</v>
      </c>
      <c r="G14" s="796">
        <v>1.1</v>
      </c>
      <c r="H14" s="796">
        <v>1.1</v>
      </c>
      <c r="I14" s="796">
        <v>-1</v>
      </c>
      <c r="J14" s="797">
        <v>-2.2</v>
      </c>
      <c r="K14" s="68"/>
    </row>
    <row r="15" spans="1:11" s="75" customFormat="1" ht="16.5" customHeight="1">
      <c r="A15" s="108"/>
      <c r="B15" s="124" t="s">
        <v>918</v>
      </c>
      <c r="C15" s="795">
        <v>74019</v>
      </c>
      <c r="D15" s="795">
        <v>70608</v>
      </c>
      <c r="E15" s="795">
        <v>70698</v>
      </c>
      <c r="F15" s="796">
        <v>1.8</v>
      </c>
      <c r="G15" s="796">
        <v>1.7</v>
      </c>
      <c r="H15" s="796">
        <v>1.7</v>
      </c>
      <c r="I15" s="796">
        <v>-4.6</v>
      </c>
      <c r="J15" s="797">
        <v>0.1</v>
      </c>
      <c r="K15" s="68"/>
    </row>
    <row r="16" spans="1:11" s="75" customFormat="1" ht="16.5" customHeight="1">
      <c r="A16" s="108"/>
      <c r="B16" s="124" t="s">
        <v>919</v>
      </c>
      <c r="C16" s="795">
        <v>80220</v>
      </c>
      <c r="D16" s="795">
        <v>83356</v>
      </c>
      <c r="E16" s="795">
        <v>85573</v>
      </c>
      <c r="F16" s="796">
        <v>2</v>
      </c>
      <c r="G16" s="796">
        <v>2</v>
      </c>
      <c r="H16" s="796">
        <v>2.1</v>
      </c>
      <c r="I16" s="796">
        <v>3.9</v>
      </c>
      <c r="J16" s="797">
        <v>2.7</v>
      </c>
      <c r="K16" s="68"/>
    </row>
    <row r="17" spans="1:11" s="75" customFormat="1" ht="16.5" customHeight="1">
      <c r="A17" s="108"/>
      <c r="B17" s="124" t="s">
        <v>920</v>
      </c>
      <c r="C17" s="795">
        <v>213942</v>
      </c>
      <c r="D17" s="795">
        <v>215263</v>
      </c>
      <c r="E17" s="795">
        <v>215072</v>
      </c>
      <c r="F17" s="796">
        <v>5.3</v>
      </c>
      <c r="G17" s="796">
        <v>5.2</v>
      </c>
      <c r="H17" s="796">
        <v>5.2</v>
      </c>
      <c r="I17" s="796">
        <v>0.6</v>
      </c>
      <c r="J17" s="797">
        <v>-0.1</v>
      </c>
      <c r="K17" s="68"/>
    </row>
    <row r="18" spans="1:11" s="75" customFormat="1" ht="16.5" customHeight="1">
      <c r="A18" s="108"/>
      <c r="B18" s="124" t="s">
        <v>921</v>
      </c>
      <c r="C18" s="795">
        <v>93065</v>
      </c>
      <c r="D18" s="795">
        <v>95867</v>
      </c>
      <c r="E18" s="795">
        <v>94141</v>
      </c>
      <c r="F18" s="796">
        <v>2.3</v>
      </c>
      <c r="G18" s="796">
        <v>2.3</v>
      </c>
      <c r="H18" s="796">
        <v>2.3</v>
      </c>
      <c r="I18" s="796">
        <v>3</v>
      </c>
      <c r="J18" s="797">
        <v>-1.8</v>
      </c>
      <c r="K18" s="68"/>
    </row>
    <row r="19" spans="1:11" s="75" customFormat="1" ht="16.5" customHeight="1">
      <c r="A19" s="108"/>
      <c r="B19" s="124" t="s">
        <v>922</v>
      </c>
      <c r="C19" s="795">
        <v>180458</v>
      </c>
      <c r="D19" s="795">
        <v>186679</v>
      </c>
      <c r="E19" s="795">
        <v>180114</v>
      </c>
      <c r="F19" s="796">
        <v>4.5</v>
      </c>
      <c r="G19" s="796">
        <v>4.5</v>
      </c>
      <c r="H19" s="796">
        <v>4.4</v>
      </c>
      <c r="I19" s="796">
        <v>3.4</v>
      </c>
      <c r="J19" s="797">
        <v>-3.5</v>
      </c>
      <c r="K19" s="68"/>
    </row>
    <row r="20" spans="1:11" s="75" customFormat="1" ht="16.5" customHeight="1">
      <c r="A20" s="108"/>
      <c r="B20" s="124" t="s">
        <v>923</v>
      </c>
      <c r="C20" s="795">
        <v>246615</v>
      </c>
      <c r="D20" s="795">
        <v>256290</v>
      </c>
      <c r="E20" s="795">
        <v>263046</v>
      </c>
      <c r="F20" s="796">
        <v>6.1</v>
      </c>
      <c r="G20" s="796">
        <v>6.2</v>
      </c>
      <c r="H20" s="796">
        <v>6.4</v>
      </c>
      <c r="I20" s="796">
        <v>3.9</v>
      </c>
      <c r="J20" s="797">
        <v>2.6</v>
      </c>
      <c r="K20" s="68"/>
    </row>
    <row r="21" spans="1:11" s="75" customFormat="1" ht="21.75" customHeight="1">
      <c r="A21" s="108"/>
      <c r="B21" s="125" t="s">
        <v>924</v>
      </c>
      <c r="C21" s="795">
        <v>68148</v>
      </c>
      <c r="D21" s="795">
        <v>70493</v>
      </c>
      <c r="E21" s="795">
        <v>74602</v>
      </c>
      <c r="F21" s="796">
        <v>1.7</v>
      </c>
      <c r="G21" s="796">
        <v>1.7</v>
      </c>
      <c r="H21" s="796">
        <v>1.8</v>
      </c>
      <c r="I21" s="796">
        <v>3.4</v>
      </c>
      <c r="J21" s="797">
        <v>5.8</v>
      </c>
      <c r="K21" s="68"/>
    </row>
    <row r="22" spans="1:11" s="75" customFormat="1" ht="24.75" customHeight="1">
      <c r="A22" s="122" t="s">
        <v>1091</v>
      </c>
      <c r="B22" s="123" t="s">
        <v>925</v>
      </c>
      <c r="C22" s="795">
        <v>961434</v>
      </c>
      <c r="D22" s="795">
        <v>975091</v>
      </c>
      <c r="E22" s="795">
        <v>989236</v>
      </c>
      <c r="F22" s="796">
        <v>23.8</v>
      </c>
      <c r="G22" s="796">
        <v>23.7</v>
      </c>
      <c r="H22" s="796">
        <v>24</v>
      </c>
      <c r="I22" s="796">
        <v>1.4</v>
      </c>
      <c r="J22" s="797">
        <v>1.5</v>
      </c>
      <c r="K22" s="68"/>
    </row>
    <row r="23" spans="1:11" s="75" customFormat="1" ht="24.75" customHeight="1">
      <c r="A23" s="122" t="s">
        <v>1092</v>
      </c>
      <c r="B23" s="123" t="s">
        <v>1093</v>
      </c>
      <c r="C23" s="795">
        <v>968188</v>
      </c>
      <c r="D23" s="795">
        <v>994099</v>
      </c>
      <c r="E23" s="795">
        <v>979957</v>
      </c>
      <c r="F23" s="796">
        <v>23.9</v>
      </c>
      <c r="G23" s="796">
        <v>24.2</v>
      </c>
      <c r="H23" s="796">
        <v>23.8</v>
      </c>
      <c r="I23" s="796">
        <v>2.7</v>
      </c>
      <c r="J23" s="797">
        <v>-1.4</v>
      </c>
      <c r="K23" s="68"/>
    </row>
    <row r="24" spans="1:11" s="75" customFormat="1" ht="16.5" customHeight="1">
      <c r="A24" s="108"/>
      <c r="B24" s="123" t="s">
        <v>1094</v>
      </c>
      <c r="C24" s="795">
        <v>956003</v>
      </c>
      <c r="D24" s="795">
        <v>985187</v>
      </c>
      <c r="E24" s="795">
        <v>978784</v>
      </c>
      <c r="F24" s="796">
        <v>23.6</v>
      </c>
      <c r="G24" s="796">
        <v>24</v>
      </c>
      <c r="H24" s="796">
        <v>23.8</v>
      </c>
      <c r="I24" s="796">
        <v>3.1</v>
      </c>
      <c r="J24" s="797">
        <v>-0.6</v>
      </c>
      <c r="K24" s="68"/>
    </row>
    <row r="25" spans="1:11" s="75" customFormat="1" ht="16.5" customHeight="1">
      <c r="A25" s="108"/>
      <c r="B25" s="126" t="s">
        <v>926</v>
      </c>
      <c r="C25" s="795">
        <v>681784</v>
      </c>
      <c r="D25" s="795">
        <v>718044</v>
      </c>
      <c r="E25" s="795">
        <v>740285</v>
      </c>
      <c r="F25" s="796">
        <v>16.9</v>
      </c>
      <c r="G25" s="796">
        <v>17.5</v>
      </c>
      <c r="H25" s="796">
        <v>18</v>
      </c>
      <c r="I25" s="796">
        <v>5.3</v>
      </c>
      <c r="J25" s="797">
        <v>3.1</v>
      </c>
      <c r="K25" s="68"/>
    </row>
    <row r="26" spans="1:11" s="75" customFormat="1" ht="16.5" customHeight="1">
      <c r="A26" s="108"/>
      <c r="B26" s="126" t="s">
        <v>927</v>
      </c>
      <c r="C26" s="795">
        <v>145121</v>
      </c>
      <c r="D26" s="795">
        <v>142310</v>
      </c>
      <c r="E26" s="795">
        <v>137168</v>
      </c>
      <c r="F26" s="796">
        <v>3.6</v>
      </c>
      <c r="G26" s="796">
        <v>3.5</v>
      </c>
      <c r="H26" s="796">
        <v>3.3</v>
      </c>
      <c r="I26" s="796">
        <v>-1.9</v>
      </c>
      <c r="J26" s="797">
        <v>-3.6</v>
      </c>
      <c r="K26" s="68"/>
    </row>
    <row r="27" spans="1:11" s="75" customFormat="1" ht="16.5" customHeight="1">
      <c r="A27" s="108"/>
      <c r="B27" s="126" t="s">
        <v>928</v>
      </c>
      <c r="C27" s="795">
        <v>536663</v>
      </c>
      <c r="D27" s="795">
        <v>575734</v>
      </c>
      <c r="E27" s="795">
        <v>603117</v>
      </c>
      <c r="F27" s="796">
        <v>13.3</v>
      </c>
      <c r="G27" s="796">
        <v>14</v>
      </c>
      <c r="H27" s="796">
        <v>14.7</v>
      </c>
      <c r="I27" s="796">
        <v>7.3</v>
      </c>
      <c r="J27" s="797">
        <v>4.8</v>
      </c>
      <c r="K27" s="68"/>
    </row>
    <row r="28" spans="1:11" s="75" customFormat="1" ht="16.5" customHeight="1">
      <c r="A28" s="108"/>
      <c r="B28" s="126" t="s">
        <v>929</v>
      </c>
      <c r="C28" s="795">
        <v>274219</v>
      </c>
      <c r="D28" s="795">
        <v>267143</v>
      </c>
      <c r="E28" s="795">
        <v>238499</v>
      </c>
      <c r="F28" s="796">
        <v>6.8</v>
      </c>
      <c r="G28" s="796">
        <v>6.5</v>
      </c>
      <c r="H28" s="796">
        <v>5.8</v>
      </c>
      <c r="I28" s="796">
        <v>-2.6</v>
      </c>
      <c r="J28" s="797">
        <v>-10.7</v>
      </c>
      <c r="K28" s="68"/>
    </row>
    <row r="29" spans="1:11" s="75" customFormat="1" ht="16.5" customHeight="1">
      <c r="A29" s="108"/>
      <c r="B29" s="126" t="s">
        <v>930</v>
      </c>
      <c r="C29" s="795">
        <v>2771</v>
      </c>
      <c r="D29" s="795">
        <v>1464</v>
      </c>
      <c r="E29" s="795">
        <v>2449</v>
      </c>
      <c r="F29" s="796">
        <v>0.1</v>
      </c>
      <c r="G29" s="796">
        <v>0</v>
      </c>
      <c r="H29" s="796">
        <v>0.1</v>
      </c>
      <c r="I29" s="796">
        <v>-47.2</v>
      </c>
      <c r="J29" s="797">
        <v>67.3</v>
      </c>
      <c r="K29" s="68"/>
    </row>
    <row r="30" spans="1:11" s="75" customFormat="1" ht="16.5" customHeight="1">
      <c r="A30" s="108"/>
      <c r="B30" s="126" t="s">
        <v>931</v>
      </c>
      <c r="C30" s="795">
        <v>22316</v>
      </c>
      <c r="D30" s="795">
        <v>21855</v>
      </c>
      <c r="E30" s="795">
        <v>25518</v>
      </c>
      <c r="F30" s="796">
        <v>0.6</v>
      </c>
      <c r="G30" s="796">
        <v>0.5</v>
      </c>
      <c r="H30" s="796">
        <v>0.6</v>
      </c>
      <c r="I30" s="796">
        <v>-2.1</v>
      </c>
      <c r="J30" s="797">
        <v>16.8</v>
      </c>
      <c r="K30" s="68"/>
    </row>
    <row r="31" spans="1:11" s="75" customFormat="1" ht="16.5" customHeight="1">
      <c r="A31" s="108"/>
      <c r="B31" s="126" t="s">
        <v>932</v>
      </c>
      <c r="C31" s="795">
        <v>249132</v>
      </c>
      <c r="D31" s="795">
        <v>243824</v>
      </c>
      <c r="E31" s="795">
        <v>210532</v>
      </c>
      <c r="F31" s="796">
        <v>6.2</v>
      </c>
      <c r="G31" s="796">
        <v>5.9</v>
      </c>
      <c r="H31" s="796">
        <v>5.1</v>
      </c>
      <c r="I31" s="796">
        <v>-2.1</v>
      </c>
      <c r="J31" s="797">
        <v>-13.7</v>
      </c>
      <c r="K31" s="68"/>
    </row>
    <row r="32" spans="1:11" s="75" customFormat="1" ht="16.5" customHeight="1">
      <c r="A32" s="108"/>
      <c r="B32" s="123" t="s">
        <v>1095</v>
      </c>
      <c r="C32" s="795">
        <v>12185</v>
      </c>
      <c r="D32" s="795">
        <v>8912</v>
      </c>
      <c r="E32" s="795">
        <v>1173</v>
      </c>
      <c r="F32" s="796">
        <v>0.3</v>
      </c>
      <c r="G32" s="796">
        <v>0.2</v>
      </c>
      <c r="H32" s="796">
        <v>0</v>
      </c>
      <c r="I32" s="796">
        <v>-26.9</v>
      </c>
      <c r="J32" s="797">
        <v>-86.8</v>
      </c>
      <c r="K32" s="68"/>
    </row>
    <row r="33" spans="1:11" s="75" customFormat="1" ht="16.5" customHeight="1">
      <c r="A33" s="108"/>
      <c r="B33" s="126" t="s">
        <v>933</v>
      </c>
      <c r="C33" s="795">
        <v>24992</v>
      </c>
      <c r="D33" s="795">
        <v>3766</v>
      </c>
      <c r="E33" s="795">
        <v>-2539</v>
      </c>
      <c r="F33" s="796">
        <v>0.6</v>
      </c>
      <c r="G33" s="796">
        <v>0.1</v>
      </c>
      <c r="H33" s="796">
        <v>-0.1</v>
      </c>
      <c r="I33" s="796">
        <v>-84.9</v>
      </c>
      <c r="J33" s="797">
        <v>-167.4</v>
      </c>
      <c r="K33" s="68"/>
    </row>
    <row r="34" spans="1:11" s="75" customFormat="1" ht="16.5" customHeight="1">
      <c r="A34" s="108"/>
      <c r="B34" s="126" t="s">
        <v>934</v>
      </c>
      <c r="C34" s="795">
        <v>-12807</v>
      </c>
      <c r="D34" s="795">
        <v>5146</v>
      </c>
      <c r="E34" s="795">
        <v>3712</v>
      </c>
      <c r="F34" s="796">
        <v>-0.3</v>
      </c>
      <c r="G34" s="796">
        <v>0.1</v>
      </c>
      <c r="H34" s="796">
        <v>0.1</v>
      </c>
      <c r="I34" s="799">
        <v>140.2</v>
      </c>
      <c r="J34" s="797">
        <v>-27.9</v>
      </c>
      <c r="K34" s="68"/>
    </row>
    <row r="35" spans="1:11" s="75" customFormat="1" ht="24.75" customHeight="1">
      <c r="A35" s="122" t="s">
        <v>1096</v>
      </c>
      <c r="B35" s="127" t="s">
        <v>935</v>
      </c>
      <c r="C35" s="795">
        <v>52120</v>
      </c>
      <c r="D35" s="795">
        <v>56043</v>
      </c>
      <c r="E35" s="795">
        <v>57037</v>
      </c>
      <c r="F35" s="796">
        <v>1.3</v>
      </c>
      <c r="G35" s="796">
        <v>1.4</v>
      </c>
      <c r="H35" s="796">
        <v>1.4</v>
      </c>
      <c r="I35" s="796">
        <v>7.5</v>
      </c>
      <c r="J35" s="797">
        <v>1.8</v>
      </c>
      <c r="K35" s="68"/>
    </row>
    <row r="36" spans="1:11" s="75" customFormat="1" ht="16.5" customHeight="1">
      <c r="A36" s="122"/>
      <c r="B36" s="123" t="s">
        <v>936</v>
      </c>
      <c r="C36" s="800">
        <v>2882282</v>
      </c>
      <c r="D36" s="800">
        <v>2934860</v>
      </c>
      <c r="E36" s="800">
        <v>2899956</v>
      </c>
      <c r="F36" s="801">
        <v>71.3</v>
      </c>
      <c r="G36" s="801">
        <v>71.4</v>
      </c>
      <c r="H36" s="801">
        <v>70.5</v>
      </c>
      <c r="I36" s="796">
        <v>1.8</v>
      </c>
      <c r="J36" s="797">
        <v>-1.2</v>
      </c>
      <c r="K36" s="68"/>
    </row>
    <row r="37" spans="1:11" s="75" customFormat="1" ht="16.5" customHeight="1">
      <c r="A37" s="122"/>
      <c r="B37" s="123" t="s">
        <v>937</v>
      </c>
      <c r="C37" s="800">
        <v>3179407</v>
      </c>
      <c r="D37" s="800">
        <v>3204192</v>
      </c>
      <c r="E37" s="800">
        <v>3195213</v>
      </c>
      <c r="F37" s="801">
        <v>78.6</v>
      </c>
      <c r="G37" s="801">
        <v>78</v>
      </c>
      <c r="H37" s="801">
        <v>77.6</v>
      </c>
      <c r="I37" s="796">
        <v>0.8</v>
      </c>
      <c r="J37" s="797">
        <v>-0.3</v>
      </c>
      <c r="K37" s="68"/>
    </row>
    <row r="38" spans="1:11" s="75" customFormat="1" ht="16.5" customHeight="1">
      <c r="A38" s="122"/>
      <c r="B38" s="123" t="s">
        <v>938</v>
      </c>
      <c r="C38" s="800">
        <v>349245</v>
      </c>
      <c r="D38" s="800">
        <v>325375</v>
      </c>
      <c r="E38" s="800">
        <v>352294</v>
      </c>
      <c r="F38" s="801">
        <v>8.6</v>
      </c>
      <c r="G38" s="801">
        <v>7.9</v>
      </c>
      <c r="H38" s="801">
        <v>8.6</v>
      </c>
      <c r="I38" s="796">
        <v>-6.8</v>
      </c>
      <c r="J38" s="797">
        <v>8.3</v>
      </c>
      <c r="K38" s="68"/>
    </row>
    <row r="39" spans="1:11" s="130" customFormat="1" ht="24.75" customHeight="1">
      <c r="A39" s="128" t="s">
        <v>1097</v>
      </c>
      <c r="B39" s="113" t="s">
        <v>939</v>
      </c>
      <c r="C39" s="802">
        <v>4043776</v>
      </c>
      <c r="D39" s="802">
        <v>4109612</v>
      </c>
      <c r="E39" s="802">
        <v>4115192</v>
      </c>
      <c r="F39" s="803">
        <v>100</v>
      </c>
      <c r="G39" s="803">
        <v>100</v>
      </c>
      <c r="H39" s="803">
        <v>100</v>
      </c>
      <c r="I39" s="803">
        <v>1.6</v>
      </c>
      <c r="J39" s="804">
        <v>0.1</v>
      </c>
      <c r="K39" s="129"/>
    </row>
    <row r="40" spans="1:11" s="75" customFormat="1" ht="24.75" customHeight="1">
      <c r="A40" s="122" t="s">
        <v>940</v>
      </c>
      <c r="B40" s="123" t="s">
        <v>1137</v>
      </c>
      <c r="C40" s="795">
        <v>29220</v>
      </c>
      <c r="D40" s="795">
        <v>13203</v>
      </c>
      <c r="E40" s="795">
        <v>11459</v>
      </c>
      <c r="F40" s="796">
        <v>0.7</v>
      </c>
      <c r="G40" s="796">
        <v>0.3</v>
      </c>
      <c r="H40" s="796">
        <v>0.3</v>
      </c>
      <c r="I40" s="796">
        <v>-54.8</v>
      </c>
      <c r="J40" s="797">
        <v>-13.2</v>
      </c>
      <c r="K40" s="68"/>
    </row>
    <row r="41" spans="1:11" s="130" customFormat="1" ht="24.75" customHeight="1" thickBot="1">
      <c r="A41" s="131" t="s">
        <v>941</v>
      </c>
      <c r="B41" s="132" t="s">
        <v>1138</v>
      </c>
      <c r="C41" s="805">
        <v>4072996</v>
      </c>
      <c r="D41" s="805">
        <v>4122815</v>
      </c>
      <c r="E41" s="805">
        <v>4126651</v>
      </c>
      <c r="F41" s="806">
        <v>100.7</v>
      </c>
      <c r="G41" s="806">
        <v>100.3</v>
      </c>
      <c r="H41" s="806">
        <v>100.3</v>
      </c>
      <c r="I41" s="806">
        <v>1.2</v>
      </c>
      <c r="J41" s="807">
        <v>0.1</v>
      </c>
      <c r="K41" s="129"/>
    </row>
  </sheetData>
  <mergeCells count="2">
    <mergeCell ref="A5:B6"/>
    <mergeCell ref="D2:J2"/>
  </mergeCells>
  <printOptions/>
  <pageMargins left="0.5118110236220472" right="0.07874015748031496" top="0.984251968503937" bottom="0.984251968503937" header="0.5118110236220472" footer="0.5118110236220472"/>
  <pageSetup horizontalDpi="600" verticalDpi="600" orientation="portrait" paperSize="9" scale="90" r:id="rId1"/>
  <headerFooter alignWithMargins="0">
    <oddHeader>&amp;R&amp;D&amp;T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第14章　所得・物価・家計　（平成18年山形県統計年鑑）</dc:title>
  <dc:subject/>
  <dc:creator>山形県</dc:creator>
  <cp:keywords/>
  <dc:description/>
  <cp:lastModifiedBy>工藤　裕子</cp:lastModifiedBy>
  <cp:lastPrinted>2008-10-01T01:48:18Z</cp:lastPrinted>
  <dcterms:created xsi:type="dcterms:W3CDTF">2008-09-04T05:26:18Z</dcterms:created>
  <dcterms:modified xsi:type="dcterms:W3CDTF">2008-10-02T06:35:10Z</dcterms:modified>
  <cp:category/>
  <cp:version/>
  <cp:contentType/>
  <cp:contentStatus/>
</cp:coreProperties>
</file>