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450" activeTab="0"/>
  </bookViews>
  <sheets>
    <sheet name="目次" sheetId="1" r:id="rId1"/>
    <sheet name="13-1(1)" sheetId="2" r:id="rId2"/>
    <sheet name="13-1(2)" sheetId="3" r:id="rId3"/>
    <sheet name="13-2" sheetId="4" r:id="rId4"/>
    <sheet name="13-2つづき" sheetId="5" r:id="rId5"/>
    <sheet name="13-3" sheetId="6" r:id="rId6"/>
    <sheet name="13-4" sheetId="7" r:id="rId7"/>
    <sheet name="13-5" sheetId="8" r:id="rId8"/>
    <sheet name="13-6" sheetId="9" r:id="rId9"/>
    <sheet name="13-7" sheetId="10" r:id="rId10"/>
    <sheet name="13-8" sheetId="11" r:id="rId11"/>
  </sheets>
  <definedNames/>
  <calcPr fullCalcOnLoad="1"/>
</workbook>
</file>

<file path=xl/sharedStrings.xml><?xml version="1.0" encoding="utf-8"?>
<sst xmlns="http://schemas.openxmlformats.org/spreadsheetml/2006/main" count="508" uniqueCount="331">
  <si>
    <t>（１）一般会計</t>
  </si>
  <si>
    <t>単位 ： 決算額＝円、構成比＝％</t>
  </si>
  <si>
    <t>科           目</t>
  </si>
  <si>
    <t>決   算   額</t>
  </si>
  <si>
    <t>構 成 比</t>
  </si>
  <si>
    <t>歳　　入　　総　　額</t>
  </si>
  <si>
    <t>県税</t>
  </si>
  <si>
    <t>地方消費税清算金</t>
  </si>
  <si>
    <t>地方譲与税</t>
  </si>
  <si>
    <t>地方特例交付金</t>
  </si>
  <si>
    <t>地方交付税</t>
  </si>
  <si>
    <t>交通安全対策特別交付金</t>
  </si>
  <si>
    <t>分担金及び負担金</t>
  </si>
  <si>
    <t>使用料及び手数料</t>
  </si>
  <si>
    <t>国庫支出金</t>
  </si>
  <si>
    <t>財産収入</t>
  </si>
  <si>
    <t>寄附金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</si>
  <si>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</si>
  <si>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</si>
  <si>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</si>
  <si>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</si>
  <si>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</si>
  <si>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</si>
  <si>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</si>
  <si>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</si>
  <si>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</si>
  <si>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</si>
  <si>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</si>
  <si>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</si>
  <si>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</si>
  <si>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</si>
  <si>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</si>
  <si>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</si>
  <si>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</si>
  <si>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</si>
  <si>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</si>
  <si>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t>
  </si>
  <si>
    <t>歳 入 歳 出 差 引 残 額</t>
  </si>
  <si>
    <t>（２）特別会計</t>
  </si>
  <si>
    <t>単位 ： 千円</t>
  </si>
  <si>
    <t>平　成　16   年   度</t>
  </si>
  <si>
    <t>平　成　17   年   度</t>
  </si>
  <si>
    <t>会計別</t>
  </si>
  <si>
    <t>歳   入</t>
  </si>
  <si>
    <t>歳   出</t>
  </si>
  <si>
    <t>差   引          残   高</t>
  </si>
  <si>
    <t>同左（円）</t>
  </si>
  <si>
    <t>総額</t>
  </si>
  <si>
    <t>公債管理</t>
  </si>
  <si>
    <t>市町村振興資金</t>
  </si>
  <si>
    <t>母子寡婦福祉資金</t>
  </si>
  <si>
    <t>小規模企業者等設備導入資金</t>
  </si>
  <si>
    <t>土地取得事業</t>
  </si>
  <si>
    <t>農業改良資金</t>
  </si>
  <si>
    <t>沿岸漁業改善資金</t>
  </si>
  <si>
    <t>林業改善資金</t>
  </si>
  <si>
    <t>流域下水道事業</t>
  </si>
  <si>
    <t>港湾整備事業</t>
  </si>
  <si>
    <t>形式収支</t>
  </si>
  <si>
    <t>歳                                                                                                                                           入</t>
  </si>
  <si>
    <t>市町村別</t>
  </si>
  <si>
    <t>歳入総額</t>
  </si>
  <si>
    <t>歳出総額</t>
  </si>
  <si>
    <t>（ △減 ）</t>
  </si>
  <si>
    <t>翌年度へ</t>
  </si>
  <si>
    <t>利子割</t>
  </si>
  <si>
    <t>地方消費税</t>
  </si>
  <si>
    <t>ゴルフ場</t>
  </si>
  <si>
    <t>特別地方</t>
  </si>
  <si>
    <t>自動車取得</t>
  </si>
  <si>
    <t>交通安全</t>
  </si>
  <si>
    <t>（Ａ）</t>
  </si>
  <si>
    <t>（Ｂ）</t>
  </si>
  <si>
    <t>（Ａ）-（Ｂ）</t>
  </si>
  <si>
    <t>繰り越すべ</t>
  </si>
  <si>
    <t>（Ｃ）-（Ｄ）</t>
  </si>
  <si>
    <t>地方税</t>
  </si>
  <si>
    <t>利 用 税</t>
  </si>
  <si>
    <t>消 費 税</t>
  </si>
  <si>
    <t>＝(Ｃ)</t>
  </si>
  <si>
    <t>き財源(Ｄ)</t>
  </si>
  <si>
    <t>＝(Ｅ)</t>
  </si>
  <si>
    <t>交付金</t>
  </si>
  <si>
    <t>交　付　金</t>
  </si>
  <si>
    <t>交 付 金</t>
  </si>
  <si>
    <t>税交付金</t>
  </si>
  <si>
    <t>助成交付金</t>
  </si>
  <si>
    <t>平成17年度</t>
  </si>
  <si>
    <t>市部</t>
  </si>
  <si>
    <t>町村部</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</si>
  <si>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</si>
  <si>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</si>
  <si>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</si>
  <si>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</si>
  <si>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</si>
  <si>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</si>
  <si>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</si>
  <si>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</si>
  <si>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</si>
  <si>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</si>
  <si>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</si>
  <si>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</si>
  <si>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</si>
  <si>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</si>
  <si>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</si>
  <si>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</si>
  <si>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</si>
  <si>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</si>
  <si>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</si>
  <si>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</si>
  <si>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</si>
  <si>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</si>
  <si>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</si>
  <si>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</si>
  <si>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</si>
  <si>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</si>
  <si>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</si>
  <si>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</si>
  <si>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</si>
  <si>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</si>
  <si>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</si>
  <si>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</si>
  <si>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</si>
  <si>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単位：千円</t>
  </si>
  <si>
    <t>歳                                                                                                      出</t>
  </si>
  <si>
    <t>地方債</t>
  </si>
  <si>
    <t xml:space="preserve">衛生費 </t>
  </si>
  <si>
    <t>消防費</t>
  </si>
  <si>
    <t>単位：千円</t>
  </si>
  <si>
    <t xml:space="preserve">実質収支 </t>
  </si>
  <si>
    <t>配当割</t>
  </si>
  <si>
    <t>株式等譲渡</t>
  </si>
  <si>
    <t>国有提供施設</t>
  </si>
  <si>
    <t>地方特例</t>
  </si>
  <si>
    <t>分担金</t>
  </si>
  <si>
    <t>所得割</t>
  </si>
  <si>
    <t>等所在市町村</t>
  </si>
  <si>
    <t>地方交付税</t>
  </si>
  <si>
    <t>対策特別</t>
  </si>
  <si>
    <t>使用料</t>
  </si>
  <si>
    <t>交付金</t>
  </si>
  <si>
    <t>庄内町</t>
  </si>
  <si>
    <t>遊佐町</t>
  </si>
  <si>
    <t>資料：県市町村課</t>
  </si>
  <si>
    <t>歳　　　　　　　　　　　　　　　　　入</t>
  </si>
  <si>
    <t>財産収入</t>
  </si>
  <si>
    <t>寄附金</t>
  </si>
  <si>
    <t>遊佐町</t>
  </si>
  <si>
    <t>税  目  別</t>
  </si>
  <si>
    <t>県                 税</t>
  </si>
  <si>
    <t>市     町     村     税</t>
  </si>
  <si>
    <t>平成16年度</t>
  </si>
  <si>
    <t>総　　　　　額</t>
  </si>
  <si>
    <t>県民税</t>
  </si>
  <si>
    <t>普　　通　　税</t>
  </si>
  <si>
    <t>事業税</t>
  </si>
  <si>
    <t>市町村民税</t>
  </si>
  <si>
    <t>固定資産税</t>
  </si>
  <si>
    <t>不動産取得税</t>
  </si>
  <si>
    <t>軽自動車税</t>
  </si>
  <si>
    <t>県たばこ税</t>
  </si>
  <si>
    <t>市町村たばこ税</t>
  </si>
  <si>
    <t>ゴルフ場利用税</t>
  </si>
  <si>
    <t>鉱産税</t>
  </si>
  <si>
    <t>自動車税</t>
  </si>
  <si>
    <t>特別土地保有税</t>
  </si>
  <si>
    <t>鉱区税</t>
  </si>
  <si>
    <t>自動車取得税</t>
  </si>
  <si>
    <t>目　　的　　税</t>
  </si>
  <si>
    <t>軽油引取税</t>
  </si>
  <si>
    <t>狩猟税</t>
  </si>
  <si>
    <t>産業廃棄物税</t>
  </si>
  <si>
    <t>旧法による税</t>
  </si>
  <si>
    <t>平成18年度</t>
  </si>
  <si>
    <t>平成18年度</t>
  </si>
  <si>
    <t>資料：県出納局「山形県歳入歳出決算書」、県市町村課</t>
  </si>
  <si>
    <t>単位 ： 租税総額 ＝ 千円、 1人当たり及び1世帯当たりの負担額＝円</t>
  </si>
  <si>
    <t>租　　　　　税　　　　　総　　　　　額</t>
  </si>
  <si>
    <t>１　人　当　た　り　負　担　額</t>
  </si>
  <si>
    <t>１　世　帯　当　た　り　負　担　額</t>
  </si>
  <si>
    <t>年　度　別</t>
  </si>
  <si>
    <t>国　　　　　税</t>
  </si>
  <si>
    <t>地　　　方　　　税</t>
  </si>
  <si>
    <t>合      計</t>
  </si>
  <si>
    <t xml:space="preserve">人　　口 </t>
  </si>
  <si>
    <t>地　　方　　税</t>
  </si>
  <si>
    <t>合　計</t>
  </si>
  <si>
    <t>世帯数</t>
  </si>
  <si>
    <t>直 接 税</t>
  </si>
  <si>
    <t>間 接 税</t>
  </si>
  <si>
    <t>総　　額</t>
  </si>
  <si>
    <t>県　　税</t>
  </si>
  <si>
    <t>市町村税</t>
  </si>
  <si>
    <t>直接税</t>
  </si>
  <si>
    <t>間接税</t>
  </si>
  <si>
    <t>計</t>
  </si>
  <si>
    <t>平成１7年度</t>
  </si>
  <si>
    <t>注：１）国税は徴収決定済額、県税及び市町村税（国民健康保険税を除く。）は現年課税分の調定額を計上した。</t>
  </si>
  <si>
    <t>　　２）平成17年度の人口及び世帯数は平成17年10月１日の国勢調査の結果を基礎にした県推計（平成18年3月1日現在）である。</t>
  </si>
  <si>
    <t>　　３）計数ごとに四捨五入しているため、合計が一致しないことがある。</t>
  </si>
  <si>
    <t>資料：県税政課「山形県税務統計年報」</t>
  </si>
  <si>
    <t>県　　　　　　　　　　債</t>
  </si>
  <si>
    <t>区　　分</t>
  </si>
  <si>
    <t>16年度</t>
  </si>
  <si>
    <t>17年度</t>
  </si>
  <si>
    <t>一般会計債</t>
  </si>
  <si>
    <t>公営企業債</t>
  </si>
  <si>
    <t>その他</t>
  </si>
  <si>
    <t>市　　　町　　　村　　　債</t>
  </si>
  <si>
    <t>18年度</t>
  </si>
  <si>
    <t>その他</t>
  </si>
  <si>
    <t>注：市町村分については、18年度から発行が協議制となったことから、18年度の数値は県の同意等の額</t>
  </si>
  <si>
    <t>資料：県財政課、県市町村課</t>
  </si>
  <si>
    <t>総数</t>
  </si>
  <si>
    <t>山形</t>
  </si>
  <si>
    <t>米沢</t>
  </si>
  <si>
    <t>鶴岡</t>
  </si>
  <si>
    <t>酒田</t>
  </si>
  <si>
    <t>新庄</t>
  </si>
  <si>
    <t>寒河江</t>
  </si>
  <si>
    <t>村山</t>
  </si>
  <si>
    <t>長井</t>
  </si>
  <si>
    <t>人員</t>
  </si>
  <si>
    <t>総所得金額等</t>
  </si>
  <si>
    <t>申告納税額</t>
  </si>
  <si>
    <t>源泉所得税</t>
  </si>
  <si>
    <t>源泉徴収税額</t>
  </si>
  <si>
    <t>利子所得等</t>
  </si>
  <si>
    <t>配当所得</t>
  </si>
  <si>
    <t>上場株式等の
譲渡所得等</t>
  </si>
  <si>
    <t>給与所得</t>
  </si>
  <si>
    <t>退職所得</t>
  </si>
  <si>
    <t>報酬・料金等</t>
  </si>
  <si>
    <t>営業等所得者</t>
  </si>
  <si>
    <t>非居住者等</t>
  </si>
  <si>
    <t>注：利子所得の源泉徴収税額には匿名組合契約等に基づく収益の配分にかかる税額が含まれている｡</t>
  </si>
  <si>
    <t>法人数</t>
  </si>
  <si>
    <t>利益計上法人</t>
  </si>
  <si>
    <t>欠損法人</t>
  </si>
  <si>
    <t>事　業
年度数</t>
  </si>
  <si>
    <t>所得金額</t>
  </si>
  <si>
    <t>事  業
年度数</t>
  </si>
  <si>
    <t>欠損金額</t>
  </si>
  <si>
    <t>100
万円
未満</t>
  </si>
  <si>
    <t>100
万円
以上</t>
  </si>
  <si>
    <t>200
万円
以上</t>
  </si>
  <si>
    <t>500
万円
以上</t>
  </si>
  <si>
    <t>1000
万円
以上</t>
  </si>
  <si>
    <t>2000
万円
以上</t>
  </si>
  <si>
    <t>5000
万円
以上</t>
  </si>
  <si>
    <t>千円</t>
  </si>
  <si>
    <t>税務署別</t>
  </si>
  <si>
    <t>山形</t>
  </si>
  <si>
    <t>米沢</t>
  </si>
  <si>
    <t>鶴岡</t>
  </si>
  <si>
    <t>酒田</t>
  </si>
  <si>
    <t>新庄</t>
  </si>
  <si>
    <t>寒河江</t>
  </si>
  <si>
    <t>村山</t>
  </si>
  <si>
    <t>長井</t>
  </si>
  <si>
    <t>注：法人数及び資本金階級別法人数は内国普通法人のみの数である。</t>
  </si>
  <si>
    <t>区               分</t>
  </si>
  <si>
    <t>徴収決定済額</t>
  </si>
  <si>
    <t>収納済額</t>
  </si>
  <si>
    <t>収納未済額</t>
  </si>
  <si>
    <t>申告所得税</t>
  </si>
  <si>
    <t>法人税</t>
  </si>
  <si>
    <t>相続税</t>
  </si>
  <si>
    <t>消費税</t>
  </si>
  <si>
    <t>消費税及地方消費税</t>
  </si>
  <si>
    <t>酒税</t>
  </si>
  <si>
    <t>たばこ税及たばこ特別税</t>
  </si>
  <si>
    <t>平成16年度</t>
  </si>
  <si>
    <t>平成17年度</t>
  </si>
  <si>
    <t>-</t>
  </si>
  <si>
    <t>資料：県出納局「山形県歳入歳出決算書」</t>
  </si>
  <si>
    <t>平　成　18   年   度</t>
  </si>
  <si>
    <t>-</t>
  </si>
  <si>
    <t>資料：県出納局「山形県歳入歳出決算書」</t>
  </si>
  <si>
    <t>単位：千円</t>
  </si>
  <si>
    <t>及び</t>
  </si>
  <si>
    <t>手数料</t>
  </si>
  <si>
    <t>県支出金</t>
  </si>
  <si>
    <t>負担金</t>
  </si>
  <si>
    <t>平成18年度</t>
  </si>
  <si>
    <t>平成18年度</t>
  </si>
  <si>
    <t>平成16年度</t>
  </si>
  <si>
    <t>平成17年度</t>
  </si>
  <si>
    <t>　　（平成17年度までは、県の許可額）</t>
  </si>
  <si>
    <t>単位：人、千円</t>
  </si>
  <si>
    <t>区分</t>
  </si>
  <si>
    <t>申告所得税</t>
  </si>
  <si>
    <t>総　　　　数</t>
  </si>
  <si>
    <t>農業所得者</t>
  </si>
  <si>
    <t>その他所得者</t>
  </si>
  <si>
    <t>x</t>
  </si>
  <si>
    <t>x</t>
  </si>
  <si>
    <t>資料：仙台国税局「平成17年度仙台国税局統計書」</t>
  </si>
  <si>
    <t>資本金階級別法人数</t>
  </si>
  <si>
    <t>１　億円
以上</t>
  </si>
  <si>
    <t>５　億円
以上</t>
  </si>
  <si>
    <t>10　億円
以上</t>
  </si>
  <si>
    <t>50　億円
以上</t>
  </si>
  <si>
    <t>100　億円
以上</t>
  </si>
  <si>
    <t xml:space="preserve">資料：仙台国税局「平成17年度仙台国税局統計書」 </t>
  </si>
  <si>
    <t>単位：千円</t>
  </si>
  <si>
    <t>揮発油税及地方道路税</t>
  </si>
  <si>
    <t>x</t>
  </si>
  <si>
    <t>注：徴収決定済額－（収納済額＋不納欠損額）＝収納未済額</t>
  </si>
  <si>
    <t>資料：仙台国税局「平成17年度仙台国税局統計書」</t>
  </si>
  <si>
    <t>第13章　財政</t>
  </si>
  <si>
    <t>13－１．山形県歳入歳出決算（平成16～18年度）</t>
  </si>
  <si>
    <t>13－２．市町村別普通会計歳入歳出決算（平成17、18年度）</t>
  </si>
  <si>
    <t>13－３．県税及び市町村税の税目別収入状況（平成16～18年度）</t>
  </si>
  <si>
    <t>13－４．租税総額及び県民１人当たり、１世帯当たり租税負担額の推移（平成13～17年度）</t>
  </si>
  <si>
    <t>13－５．地方債状況（平成16～18年度）</t>
  </si>
  <si>
    <t>13－６．税務署別国税（申告所得税・源泉所得税）の状況（平成17年）</t>
  </si>
  <si>
    <t>13－７．税務署別国税(法人税)の状況（平成17年度）</t>
  </si>
  <si>
    <t>13－８. 税務署別国税徴収状況（平成17年度）</t>
  </si>
  <si>
    <t>13－１．山形県歳入歳出決算（平成16～18年度）</t>
  </si>
  <si>
    <t>13－２．市町村別普通会計歳入歳出決算（平成17、18年度）</t>
  </si>
  <si>
    <t xml:space="preserve">13－２．市町村別普通会計歳入歳出決算（平成17、18年度）（続き） </t>
  </si>
  <si>
    <t>13－３．県税及び市町村税の税目別収入状況（平成16～18年度）</t>
  </si>
  <si>
    <t>13－４．租税総額及び県民１人当たり、１世帯当たり租税負担額の推移（平成13～17年度）</t>
  </si>
  <si>
    <t>13－５．地方債状況（平成16～18年度）</t>
  </si>
  <si>
    <t>13－６．税務署別国税（申告所得税・源泉所得税）の状況（平成17年）</t>
  </si>
  <si>
    <t>13－８．税務署別国税徴収状況（平成17年度）</t>
  </si>
  <si>
    <t>平成13年度</t>
  </si>
  <si>
    <t>平成14年度</t>
  </si>
  <si>
    <t>平成15年度</t>
  </si>
  <si>
    <t>総                    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</si>
</sst>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00000"/>
    <numFmt numFmtId="179" formatCode="0.000000"/>
    <numFmt numFmtId="180" formatCode="0.00000"/>
    <numFmt numFmtId="181" formatCode="0.0000"/>
    <numFmt numFmtId="182" formatCode="0.000"/>
    <numFmt numFmtId="183" formatCode="0.0"/>
    <numFmt numFmtId="184" formatCode="0_);[Red]\(0\)"/>
    <numFmt numFmtId="185" formatCode="0.00_);[Red]\(0.00\)"/>
    <numFmt numFmtId="186" formatCode="0.000_);[Red]\(0.000\)"/>
    <numFmt numFmtId="187" formatCode="0.0000_);[Red]\(0.0000\)"/>
    <numFmt numFmtId="188" formatCode="0.00000_);[Red]\(0.00000\)"/>
    <numFmt numFmtId="189" formatCode="0.000000_);[Red]\(0.000000\)"/>
    <numFmt numFmtId="190" formatCode="#,##0.0_ "/>
    <numFmt numFmtId="191" formatCode="_ &quot;\&quot;* #,##0.0_ ;_ &quot;\&quot;* \-#,##0.0_ ;_ &quot;\&quot;* &quot;-&quot;?_ ;_ @_ "/>
    <numFmt numFmtId="192" formatCode="0_ "/>
    <numFmt numFmtId="193" formatCode="#,##0_);\(#,##0\)"/>
    <numFmt numFmtId="194" formatCode="* #,##0\ ;* \-#,##0\ ;* &quot;-&quot;\ ;\ @\ "/>
    <numFmt numFmtId="195" formatCode="\ * #,##0\ ;\ * \-#,##0\ ;\ * &quot;-&quot;\ ;\ @\ "/>
    <numFmt numFmtId="196" formatCode="\ * #,##0\ ;* \-#,##0\ ;* &quot;-&quot;\ ;@\ "/>
    <numFmt numFmtId="197" formatCode="* #,##0\ ;* \-#,##0\ ;* &quot;-&quot;\ ;@\ "/>
    <numFmt numFmtId="198" formatCode="* #,##0;* \-#,##0;* &quot;-&quot;;@"/>
    <numFmt numFmtId="199" formatCode="#,##0_);[Red]\(#,##0\)"/>
  </numFmts>
  <fonts count="18">
    <font>
      <sz val="11"/>
      <name val="ＭＳ Ｐゴシック"/>
      <family val="3"/>
    </font>
    <font>
      <sz val="6"/>
      <name val="ＭＳ Ｐゴシック"/>
      <family val="3"/>
    </font>
    <font>
      <sz val="12"/>
      <name val="ＭＳ 明朝"/>
      <family val="1"/>
    </font>
    <font>
      <sz val="10"/>
      <name val="ＭＳ 明朝"/>
      <family val="1"/>
    </font>
    <font>
      <sz val="9"/>
      <name val="ＭＳ 明朝"/>
      <family val="1"/>
    </font>
    <font>
      <sz val="10"/>
      <name val="ＭＳ ゴシック"/>
      <family val="3"/>
    </font>
    <font>
      <sz val="9"/>
      <name val="ＭＳ ゴシック"/>
      <family val="3"/>
    </font>
    <font>
      <b/>
      <sz val="9"/>
      <name val="ＭＳ ゴシック"/>
      <family val="3"/>
    </font>
    <font>
      <b/>
      <sz val="10"/>
      <name val="ＭＳ 明朝"/>
      <family val="1"/>
    </font>
    <font>
      <b/>
      <sz val="9"/>
      <name val="ＭＳ 明朝"/>
      <family val="1"/>
    </font>
    <font>
      <sz val="8"/>
      <name val="ＭＳ 明朝"/>
      <family val="1"/>
    </font>
    <font>
      <b/>
      <sz val="10"/>
      <name val="ＭＳ ゴシック"/>
      <family val="3"/>
    </font>
    <font>
      <u val="single"/>
      <sz val="11"/>
      <color indexed="12"/>
      <name val="ＭＳ Ｐゴシック"/>
      <family val="3"/>
    </font>
    <font>
      <u val="single"/>
      <sz val="11"/>
      <color indexed="36"/>
      <name val="ＭＳ Ｐゴシック"/>
      <family val="3"/>
    </font>
    <font>
      <sz val="10"/>
      <name val="ＭＳ Ｐ明朝"/>
      <family val="1"/>
    </font>
    <font>
      <sz val="9"/>
      <name val="ＭＳ Ｐゴシック"/>
      <family val="3"/>
    </font>
    <font>
      <sz val="8"/>
      <name val="ＭＳ ゴシック"/>
      <family val="3"/>
    </font>
    <font>
      <sz val="11"/>
      <name val="ＭＳ Ｐ明朝"/>
      <family val="1"/>
    </font>
  </fonts>
  <fills count="2">
    <fill>
      <patternFill/>
    </fill>
    <fill>
      <patternFill patternType="gray125"/>
    </fill>
  </fills>
  <borders count="36">
    <border>
      <left/>
      <right/>
      <top/>
      <bottom/>
      <diagonal/>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double"/>
      <bottom style="thin"/>
    </border>
    <border>
      <left>
        <color indexed="63"/>
      </left>
      <right style="double"/>
      <top style="double"/>
      <bottom style="thin"/>
    </border>
    <border>
      <left>
        <color indexed="63"/>
      </left>
      <right style="thin"/>
      <top style="thin"/>
      <bottom style="thin"/>
    </border>
    <border>
      <left style="thin"/>
      <right style="double"/>
      <top>
        <color indexed="63"/>
      </top>
      <bottom style="medium"/>
    </border>
    <border>
      <left>
        <color indexed="63"/>
      </left>
      <right style="thin"/>
      <top>
        <color indexed="63"/>
      </top>
      <bottom style="medium"/>
    </border>
    <border>
      <left style="thin"/>
      <right style="thin"/>
      <top style="medium"/>
      <bottom>
        <color indexed="63"/>
      </bottom>
    </border>
    <border>
      <left style="thin"/>
      <right style="double"/>
      <top style="medium"/>
      <bottom>
        <color indexed="63"/>
      </bottom>
    </border>
    <border>
      <left style="double"/>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thin"/>
      <top>
        <color indexed="63"/>
      </top>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double"/>
      <bottom style="thin"/>
    </border>
    <border>
      <left>
        <color indexed="63"/>
      </left>
      <right>
        <color indexed="63"/>
      </right>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cellStyleXfs>
  <cellXfs count="358">
    <xf numFmtId="0" fontId="0" fillId="0" borderId="0" xfId="0" applyAlignment="1">
      <alignment vertical="center"/>
    </xf>
    <xf numFmtId="0" fontId="2" fillId="0" borderId="0" xfId="21" applyFont="1" applyFill="1">
      <alignment/>
      <protection/>
    </xf>
    <xf numFmtId="0" fontId="3" fillId="0" borderId="0" xfId="21" applyFont="1" applyFill="1">
      <alignment/>
      <protection/>
    </xf>
    <xf numFmtId="0" fontId="3" fillId="0" borderId="0" xfId="21" applyFont="1">
      <alignment/>
      <protection/>
    </xf>
    <xf numFmtId="0" fontId="4" fillId="0" borderId="0" xfId="21" applyFont="1">
      <alignment/>
      <protection/>
    </xf>
    <xf numFmtId="0" fontId="4" fillId="0" borderId="0" xfId="21" applyFont="1" applyFill="1" applyAlignment="1">
      <alignment horizontal="right"/>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Fill="1" applyBorder="1" applyAlignment="1">
      <alignment horizontal="centerContinuous" vertical="center"/>
      <protection/>
    </xf>
    <xf numFmtId="0" fontId="3" fillId="0" borderId="4" xfId="21" applyFont="1" applyFill="1" applyBorder="1" applyAlignment="1">
      <alignment horizontal="centerContinuous" vertical="center"/>
      <protection/>
    </xf>
    <xf numFmtId="0" fontId="3" fillId="0" borderId="0" xfId="21" applyFont="1" applyAlignment="1">
      <alignment vertical="center"/>
      <protection/>
    </xf>
    <xf numFmtId="0" fontId="3" fillId="0" borderId="5" xfId="21" applyFont="1" applyBorder="1" applyAlignment="1">
      <alignment vertical="center"/>
      <protection/>
    </xf>
    <xf numFmtId="0" fontId="3" fillId="0" borderId="6" xfId="21" applyFont="1" applyBorder="1" applyAlignment="1">
      <alignment vertical="center"/>
      <protection/>
    </xf>
    <xf numFmtId="0" fontId="3" fillId="0" borderId="7" xfId="21" applyFont="1" applyFill="1" applyBorder="1" applyAlignment="1">
      <alignment horizontal="center" vertical="center"/>
      <protection/>
    </xf>
    <xf numFmtId="0" fontId="3" fillId="0" borderId="8" xfId="21" applyFont="1" applyFill="1" applyBorder="1" applyAlignment="1">
      <alignment horizontal="center" vertical="center"/>
      <protection/>
    </xf>
    <xf numFmtId="0" fontId="5" fillId="0" borderId="0" xfId="21" applyFont="1" applyBorder="1" applyAlignment="1">
      <alignment horizontal="left" vertical="center"/>
      <protection/>
    </xf>
    <xf numFmtId="0" fontId="5" fillId="0" borderId="9" xfId="21" applyFont="1" applyBorder="1" applyAlignment="1">
      <alignment vertical="center"/>
      <protection/>
    </xf>
    <xf numFmtId="3" fontId="5" fillId="0" borderId="10" xfId="21" applyNumberFormat="1" applyFont="1" applyFill="1" applyBorder="1" applyAlignment="1">
      <alignment vertical="center"/>
      <protection/>
    </xf>
    <xf numFmtId="177" fontId="5" fillId="0" borderId="0" xfId="21" applyNumberFormat="1" applyFont="1" applyFill="1" applyBorder="1" applyAlignment="1">
      <alignment vertical="center"/>
      <protection/>
    </xf>
    <xf numFmtId="0" fontId="5" fillId="0" borderId="0" xfId="21" applyFont="1" applyAlignment="1">
      <alignment vertical="center"/>
      <protection/>
    </xf>
    <xf numFmtId="0" fontId="3" fillId="0" borderId="0" xfId="21" applyFont="1" applyBorder="1">
      <alignment/>
      <protection/>
    </xf>
    <xf numFmtId="0" fontId="3" fillId="0" borderId="9" xfId="21" applyFont="1" applyBorder="1">
      <alignment/>
      <protection/>
    </xf>
    <xf numFmtId="3" fontId="3" fillId="0" borderId="10" xfId="21" applyNumberFormat="1" applyFont="1" applyFill="1" applyBorder="1">
      <alignment/>
      <protection/>
    </xf>
    <xf numFmtId="177" fontId="3" fillId="0" borderId="0" xfId="21" applyNumberFormat="1" applyFont="1" applyFill="1" applyBorder="1">
      <alignment/>
      <protection/>
    </xf>
    <xf numFmtId="0" fontId="3" fillId="0" borderId="0" xfId="21" applyFont="1" applyBorder="1" applyAlignment="1">
      <alignment vertical="center"/>
      <protection/>
    </xf>
    <xf numFmtId="0" fontId="3" fillId="0" borderId="9" xfId="21" applyFont="1" applyBorder="1" applyAlignment="1">
      <alignment horizontal="distributed" vertical="center"/>
      <protection/>
    </xf>
    <xf numFmtId="3" fontId="3" fillId="0" borderId="10" xfId="21" applyNumberFormat="1" applyFont="1" applyFill="1" applyBorder="1" applyAlignment="1">
      <alignment vertical="center"/>
      <protection/>
    </xf>
    <xf numFmtId="177" fontId="3" fillId="0" borderId="0" xfId="21" applyNumberFormat="1" applyFont="1" applyFill="1" applyBorder="1" applyAlignment="1">
      <alignment vertical="center"/>
      <protection/>
    </xf>
    <xf numFmtId="183" fontId="3" fillId="0" borderId="0" xfId="21" applyNumberFormat="1" applyFont="1" applyAlignment="1">
      <alignment vertical="center"/>
      <protection/>
    </xf>
    <xf numFmtId="180" fontId="3" fillId="0" borderId="0" xfId="21" applyNumberFormat="1" applyFont="1" applyAlignment="1">
      <alignment vertical="center"/>
      <protection/>
    </xf>
    <xf numFmtId="0" fontId="3" fillId="0" borderId="10" xfId="21" applyFont="1" applyFill="1" applyBorder="1">
      <alignment/>
      <protection/>
    </xf>
    <xf numFmtId="0" fontId="5" fillId="0" borderId="9" xfId="21" applyNumberFormat="1" applyFont="1" applyBorder="1" applyAlignment="1">
      <alignment vertical="center"/>
      <protection/>
    </xf>
    <xf numFmtId="3" fontId="5" fillId="0" borderId="10" xfId="21" applyNumberFormat="1" applyFont="1" applyFill="1" applyBorder="1">
      <alignment/>
      <protection/>
    </xf>
    <xf numFmtId="41" fontId="3" fillId="0" borderId="10" xfId="21" applyNumberFormat="1" applyFont="1" applyFill="1" applyBorder="1" applyAlignment="1">
      <alignment horizontal="right" vertical="center"/>
      <protection/>
    </xf>
    <xf numFmtId="41" fontId="3" fillId="0" borderId="11" xfId="21" applyNumberFormat="1" applyFont="1" applyBorder="1" applyAlignment="1">
      <alignment horizontal="right" vertical="center"/>
      <protection/>
    </xf>
    <xf numFmtId="3" fontId="3" fillId="0" borderId="10" xfId="21" applyNumberFormat="1" applyFont="1" applyBorder="1">
      <alignment/>
      <protection/>
    </xf>
    <xf numFmtId="177" fontId="3" fillId="0" borderId="0" xfId="21" applyNumberFormat="1" applyFont="1" applyBorder="1">
      <alignment/>
      <protection/>
    </xf>
    <xf numFmtId="0" fontId="5" fillId="0" borderId="5" xfId="21" applyFont="1" applyBorder="1" applyAlignment="1">
      <alignment horizontal="left" vertical="center"/>
      <protection/>
    </xf>
    <xf numFmtId="0" fontId="5" fillId="0" borderId="6" xfId="21" applyFont="1" applyBorder="1" applyAlignment="1">
      <alignment vertical="center"/>
      <protection/>
    </xf>
    <xf numFmtId="3" fontId="5" fillId="0" borderId="7" xfId="21" applyNumberFormat="1" applyFont="1" applyFill="1" applyBorder="1">
      <alignment/>
      <protection/>
    </xf>
    <xf numFmtId="177" fontId="5" fillId="0" borderId="5" xfId="21" applyNumberFormat="1" applyFont="1" applyFill="1" applyBorder="1" applyAlignment="1">
      <alignment vertical="center"/>
      <protection/>
    </xf>
    <xf numFmtId="0" fontId="3" fillId="0" borderId="2" xfId="21" applyFont="1" applyBorder="1">
      <alignment/>
      <protection/>
    </xf>
    <xf numFmtId="0" fontId="3" fillId="0" borderId="4" xfId="21" applyFont="1" applyBorder="1" applyAlignment="1">
      <alignment horizontal="centerContinuous"/>
      <protection/>
    </xf>
    <xf numFmtId="0" fontId="3" fillId="0" borderId="12" xfId="21" applyFont="1" applyBorder="1" applyAlignment="1">
      <alignment horizontal="centerContinuous"/>
      <protection/>
    </xf>
    <xf numFmtId="0" fontId="3" fillId="0" borderId="4" xfId="21" applyFont="1" applyFill="1" applyBorder="1" applyAlignment="1">
      <alignment horizontal="centerContinuous"/>
      <protection/>
    </xf>
    <xf numFmtId="0" fontId="3" fillId="0" borderId="13" xfId="21" applyFont="1" applyFill="1" applyBorder="1" applyAlignment="1">
      <alignment horizontal="centerContinuous"/>
      <protection/>
    </xf>
    <xf numFmtId="0" fontId="3" fillId="0" borderId="14" xfId="21" applyFont="1" applyBorder="1">
      <alignment/>
      <protection/>
    </xf>
    <xf numFmtId="0" fontId="3" fillId="0" borderId="6" xfId="21" applyFont="1" applyBorder="1" applyAlignment="1">
      <alignment horizontal="center" vertical="top"/>
      <protection/>
    </xf>
    <xf numFmtId="0" fontId="3" fillId="0" borderId="7" xfId="21" applyFont="1" applyBorder="1" applyAlignment="1">
      <alignment horizontal="center" vertical="center"/>
      <protection/>
    </xf>
    <xf numFmtId="0" fontId="3" fillId="0" borderId="7" xfId="21" applyFont="1" applyBorder="1" applyAlignment="1">
      <alignment horizontal="center" vertical="center" wrapText="1"/>
      <protection/>
    </xf>
    <xf numFmtId="0" fontId="3" fillId="0" borderId="15" xfId="21" applyFont="1" applyFill="1" applyBorder="1" applyAlignment="1">
      <alignment horizontal="center" vertical="center" wrapText="1"/>
      <protection/>
    </xf>
    <xf numFmtId="0" fontId="3" fillId="0" borderId="8" xfId="21" applyFont="1" applyFill="1" applyBorder="1" applyAlignment="1">
      <alignment horizontal="center" vertical="center" wrapText="1"/>
      <protection/>
    </xf>
    <xf numFmtId="0" fontId="3" fillId="0" borderId="16" xfId="21" applyFont="1" applyBorder="1" applyAlignment="1">
      <alignment horizontal="center" vertical="center"/>
      <protection/>
    </xf>
    <xf numFmtId="0" fontId="6" fillId="0" borderId="9" xfId="21" applyFont="1" applyBorder="1" applyAlignment="1">
      <alignment horizontal="distributed" vertical="center"/>
      <protection/>
    </xf>
    <xf numFmtId="41" fontId="6" fillId="0" borderId="11" xfId="21" applyNumberFormat="1" applyFont="1" applyBorder="1" applyAlignment="1">
      <alignment vertical="center"/>
      <protection/>
    </xf>
    <xf numFmtId="41" fontId="6" fillId="0" borderId="10" xfId="21" applyNumberFormat="1" applyFont="1" applyBorder="1" applyAlignment="1">
      <alignment vertical="center"/>
      <protection/>
    </xf>
    <xf numFmtId="41" fontId="6" fillId="0" borderId="17" xfId="21" applyNumberFormat="1" applyFont="1" applyBorder="1" applyAlignment="1">
      <alignment vertical="center"/>
      <protection/>
    </xf>
    <xf numFmtId="41" fontId="6" fillId="0" borderId="0" xfId="21" applyNumberFormat="1" applyFont="1" applyFill="1" applyBorder="1" applyAlignment="1">
      <alignment vertical="center"/>
      <protection/>
    </xf>
    <xf numFmtId="41" fontId="6" fillId="0" borderId="17" xfId="21" applyNumberFormat="1" applyFont="1" applyFill="1" applyBorder="1" applyAlignment="1">
      <alignment vertical="center"/>
      <protection/>
    </xf>
    <xf numFmtId="41" fontId="6" fillId="0" borderId="18" xfId="21" applyNumberFormat="1" applyFont="1" applyFill="1" applyBorder="1" applyAlignment="1">
      <alignment vertical="center"/>
      <protection/>
    </xf>
    <xf numFmtId="41" fontId="6" fillId="0" borderId="19" xfId="21" applyNumberFormat="1" applyFont="1" applyFill="1" applyBorder="1" applyAlignment="1">
      <alignment vertical="center"/>
      <protection/>
    </xf>
    <xf numFmtId="41" fontId="6" fillId="0" borderId="20" xfId="21" applyNumberFormat="1" applyFont="1" applyFill="1" applyBorder="1" applyAlignment="1">
      <alignment vertical="center"/>
      <protection/>
    </xf>
    <xf numFmtId="3" fontId="5" fillId="0" borderId="21" xfId="21" applyNumberFormat="1" applyFont="1" applyBorder="1" applyAlignment="1">
      <alignment vertical="center"/>
      <protection/>
    </xf>
    <xf numFmtId="0" fontId="4" fillId="0" borderId="9" xfId="21" applyFont="1" applyBorder="1">
      <alignment/>
      <protection/>
    </xf>
    <xf numFmtId="41" fontId="4" fillId="0" borderId="11" xfId="21" applyNumberFormat="1" applyFont="1" applyBorder="1">
      <alignment/>
      <protection/>
    </xf>
    <xf numFmtId="41" fontId="4" fillId="0" borderId="10" xfId="21" applyNumberFormat="1" applyFont="1" applyBorder="1">
      <alignment/>
      <protection/>
    </xf>
    <xf numFmtId="41" fontId="4" fillId="0" borderId="22" xfId="21" applyNumberFormat="1" applyFont="1" applyFill="1" applyBorder="1">
      <alignment/>
      <protection/>
    </xf>
    <xf numFmtId="0" fontId="4" fillId="0" borderId="0" xfId="21" applyFont="1" applyFill="1" applyBorder="1">
      <alignment/>
      <protection/>
    </xf>
    <xf numFmtId="0" fontId="4" fillId="0" borderId="10" xfId="21" applyFont="1" applyFill="1" applyBorder="1">
      <alignment/>
      <protection/>
    </xf>
    <xf numFmtId="41" fontId="4" fillId="0" borderId="0" xfId="21" applyNumberFormat="1" applyFont="1" applyFill="1" applyBorder="1">
      <alignment/>
      <protection/>
    </xf>
    <xf numFmtId="0" fontId="3" fillId="0" borderId="21" xfId="21" applyFont="1" applyBorder="1">
      <alignment/>
      <protection/>
    </xf>
    <xf numFmtId="0" fontId="4" fillId="0" borderId="9" xfId="21" applyFont="1" applyBorder="1" applyAlignment="1">
      <alignment horizontal="distributed" vertical="center"/>
      <protection/>
    </xf>
    <xf numFmtId="41" fontId="4" fillId="0" borderId="10" xfId="21" applyNumberFormat="1" applyFont="1" applyBorder="1" applyAlignment="1">
      <alignment horizontal="right" vertical="center"/>
      <protection/>
    </xf>
    <xf numFmtId="41" fontId="4" fillId="0" borderId="0" xfId="21" applyNumberFormat="1" applyFont="1" applyFill="1" applyBorder="1" applyAlignment="1">
      <alignment vertical="center"/>
      <protection/>
    </xf>
    <xf numFmtId="41" fontId="4" fillId="0" borderId="10" xfId="21" applyNumberFormat="1" applyFont="1" applyFill="1" applyBorder="1" applyAlignment="1">
      <alignment vertical="center"/>
      <protection/>
    </xf>
    <xf numFmtId="41" fontId="4" fillId="0" borderId="22" xfId="21" applyNumberFormat="1" applyFont="1" applyFill="1" applyBorder="1" applyAlignment="1">
      <alignment vertical="center"/>
      <protection/>
    </xf>
    <xf numFmtId="41" fontId="4" fillId="0" borderId="10" xfId="21" applyNumberFormat="1" applyFont="1" applyBorder="1" applyAlignment="1">
      <alignment vertical="center"/>
      <protection/>
    </xf>
    <xf numFmtId="0" fontId="3" fillId="0" borderId="21" xfId="21" applyFont="1" applyBorder="1" applyAlignment="1">
      <alignment vertical="center"/>
      <protection/>
    </xf>
    <xf numFmtId="0" fontId="4" fillId="0" borderId="9" xfId="21" applyFont="1" applyFill="1" applyBorder="1" applyAlignment="1">
      <alignment horizontal="distributed" vertical="center"/>
      <protection/>
    </xf>
    <xf numFmtId="0" fontId="4" fillId="0" borderId="6" xfId="21" applyFont="1" applyBorder="1">
      <alignment/>
      <protection/>
    </xf>
    <xf numFmtId="3" fontId="4" fillId="0" borderId="7" xfId="21" applyNumberFormat="1" applyFont="1" applyBorder="1">
      <alignment/>
      <protection/>
    </xf>
    <xf numFmtId="3" fontId="4" fillId="0" borderId="5" xfId="21" applyNumberFormat="1" applyFont="1" applyFill="1" applyBorder="1">
      <alignment/>
      <protection/>
    </xf>
    <xf numFmtId="3" fontId="4" fillId="0" borderId="7" xfId="21" applyNumberFormat="1" applyFont="1" applyFill="1" applyBorder="1">
      <alignment/>
      <protection/>
    </xf>
    <xf numFmtId="3" fontId="4" fillId="0" borderId="23" xfId="21" applyNumberFormat="1" applyFont="1" applyFill="1" applyBorder="1">
      <alignment/>
      <protection/>
    </xf>
    <xf numFmtId="3" fontId="4" fillId="0" borderId="8" xfId="21" applyNumberFormat="1" applyFont="1" applyFill="1" applyBorder="1">
      <alignment/>
      <protection/>
    </xf>
    <xf numFmtId="0" fontId="3" fillId="0" borderId="24" xfId="21" applyFont="1" applyBorder="1">
      <alignment/>
      <protection/>
    </xf>
    <xf numFmtId="0" fontId="3" fillId="0" borderId="0" xfId="21" applyFont="1" applyFill="1" applyBorder="1">
      <alignment/>
      <protection/>
    </xf>
    <xf numFmtId="41" fontId="3" fillId="0" borderId="0" xfId="21" applyNumberFormat="1" applyFont="1" applyBorder="1">
      <alignment/>
      <protection/>
    </xf>
    <xf numFmtId="3" fontId="3" fillId="0" borderId="0" xfId="21" applyNumberFormat="1" applyFont="1" applyBorder="1">
      <alignment/>
      <protection/>
    </xf>
    <xf numFmtId="192" fontId="2" fillId="0" borderId="0" xfId="17" applyNumberFormat="1" applyFont="1" applyFill="1" applyAlignment="1">
      <alignment horizontal="left"/>
    </xf>
    <xf numFmtId="38" fontId="4" fillId="0" borderId="0" xfId="17" applyFont="1" applyFill="1" applyAlignment="1">
      <alignment/>
    </xf>
    <xf numFmtId="38" fontId="4" fillId="0" borderId="0" xfId="17" applyFont="1" applyFill="1" applyBorder="1" applyAlignment="1">
      <alignment/>
    </xf>
    <xf numFmtId="38" fontId="4" fillId="0" borderId="0" xfId="17" applyFont="1" applyFill="1" applyBorder="1" applyAlignment="1">
      <alignment horizontal="right"/>
    </xf>
    <xf numFmtId="38" fontId="4" fillId="0" borderId="25" xfId="17" applyFont="1" applyFill="1" applyBorder="1" applyAlignment="1">
      <alignment horizontal="center"/>
    </xf>
    <xf numFmtId="38" fontId="4" fillId="0" borderId="26" xfId="17" applyFont="1" applyFill="1" applyBorder="1" applyAlignment="1">
      <alignment/>
    </xf>
    <xf numFmtId="38" fontId="4" fillId="0" borderId="26" xfId="17" applyFont="1" applyFill="1" applyBorder="1" applyAlignment="1">
      <alignment horizontal="center"/>
    </xf>
    <xf numFmtId="0" fontId="4" fillId="0" borderId="26" xfId="0" applyFont="1" applyFill="1" applyBorder="1" applyAlignment="1">
      <alignment vertical="center"/>
    </xf>
    <xf numFmtId="38" fontId="4" fillId="0" borderId="26" xfId="17" applyFont="1" applyFill="1" applyBorder="1" applyAlignment="1">
      <alignment horizontal="centerContinuous"/>
    </xf>
    <xf numFmtId="38" fontId="4" fillId="0" borderId="27" xfId="17" applyFont="1" applyFill="1" applyBorder="1" applyAlignment="1">
      <alignment horizontal="centerContinuous"/>
    </xf>
    <xf numFmtId="38" fontId="4" fillId="0" borderId="21" xfId="17" applyFont="1" applyFill="1" applyBorder="1" applyAlignment="1">
      <alignment horizontal="center"/>
    </xf>
    <xf numFmtId="38" fontId="4" fillId="0" borderId="10" xfId="17" applyFont="1" applyFill="1" applyBorder="1" applyAlignment="1">
      <alignment horizontal="center"/>
    </xf>
    <xf numFmtId="38" fontId="4" fillId="0" borderId="28" xfId="17" applyFont="1" applyFill="1" applyBorder="1" applyAlignment="1">
      <alignment/>
    </xf>
    <xf numFmtId="38" fontId="4" fillId="0" borderId="28" xfId="17" applyFont="1" applyFill="1" applyBorder="1" applyAlignment="1">
      <alignment horizontal="center"/>
    </xf>
    <xf numFmtId="38" fontId="4" fillId="0" borderId="29" xfId="17" applyFont="1" applyFill="1" applyBorder="1" applyAlignment="1">
      <alignment/>
    </xf>
    <xf numFmtId="38" fontId="4" fillId="0" borderId="11" xfId="17" applyFont="1" applyFill="1" applyBorder="1" applyAlignment="1">
      <alignment horizontal="center"/>
    </xf>
    <xf numFmtId="38" fontId="4" fillId="0" borderId="24" xfId="17" applyFont="1" applyFill="1" applyBorder="1" applyAlignment="1">
      <alignment horizontal="center"/>
    </xf>
    <xf numFmtId="38" fontId="4" fillId="0" borderId="30" xfId="17" applyFont="1" applyFill="1" applyBorder="1" applyAlignment="1">
      <alignment/>
    </xf>
    <xf numFmtId="193" fontId="4" fillId="0" borderId="30" xfId="17" applyNumberFormat="1" applyFont="1" applyFill="1" applyBorder="1" applyAlignment="1" quotePrefix="1">
      <alignment horizontal="center"/>
    </xf>
    <xf numFmtId="38" fontId="4" fillId="0" borderId="30" xfId="17" applyFont="1" applyFill="1" applyBorder="1" applyAlignment="1">
      <alignment horizontal="center"/>
    </xf>
    <xf numFmtId="38" fontId="4" fillId="0" borderId="31" xfId="17" applyFont="1" applyFill="1" applyBorder="1" applyAlignment="1">
      <alignment/>
    </xf>
    <xf numFmtId="41" fontId="4" fillId="0" borderId="28" xfId="17" applyNumberFormat="1" applyFont="1" applyFill="1" applyBorder="1" applyAlignment="1">
      <alignment/>
    </xf>
    <xf numFmtId="41" fontId="4" fillId="0" borderId="10" xfId="17" applyNumberFormat="1" applyFont="1" applyFill="1" applyBorder="1" applyAlignment="1">
      <alignment horizontal="right"/>
    </xf>
    <xf numFmtId="41" fontId="4" fillId="0" borderId="28" xfId="17" applyNumberFormat="1" applyFont="1" applyFill="1" applyBorder="1" applyAlignment="1">
      <alignment horizontal="right"/>
    </xf>
    <xf numFmtId="41" fontId="4" fillId="0" borderId="29" xfId="17" applyNumberFormat="1" applyFont="1" applyFill="1" applyBorder="1" applyAlignment="1">
      <alignment/>
    </xf>
    <xf numFmtId="38" fontId="4" fillId="0" borderId="21" xfId="17" applyFont="1" applyFill="1" applyBorder="1" applyAlignment="1">
      <alignment horizontal="distributed" vertical="center"/>
    </xf>
    <xf numFmtId="41" fontId="4" fillId="0" borderId="10" xfId="17" applyNumberFormat="1" applyFont="1" applyFill="1" applyBorder="1" applyAlignment="1">
      <alignment/>
    </xf>
    <xf numFmtId="41" fontId="4" fillId="0" borderId="11" xfId="17" applyNumberFormat="1" applyFont="1" applyFill="1" applyBorder="1" applyAlignment="1">
      <alignment/>
    </xf>
    <xf numFmtId="38" fontId="6" fillId="0" borderId="0" xfId="17" applyFont="1" applyFill="1" applyAlignment="1">
      <alignment/>
    </xf>
    <xf numFmtId="38" fontId="7" fillId="0" borderId="21" xfId="17" applyFont="1" applyFill="1" applyBorder="1" applyAlignment="1">
      <alignment horizontal="distributed" vertical="center"/>
    </xf>
    <xf numFmtId="38" fontId="6" fillId="0" borderId="21" xfId="17" applyFont="1" applyFill="1" applyBorder="1" applyAlignment="1">
      <alignment horizontal="distributed" vertical="center"/>
    </xf>
    <xf numFmtId="38" fontId="4" fillId="0" borderId="16" xfId="17" applyFont="1" applyFill="1" applyBorder="1" applyAlignment="1">
      <alignment horizontal="distributed" vertical="center"/>
    </xf>
    <xf numFmtId="38" fontId="2" fillId="0" borderId="0" xfId="17" applyFont="1" applyAlignment="1">
      <alignment horizontal="left"/>
    </xf>
    <xf numFmtId="38" fontId="4" fillId="0" borderId="0" xfId="17" applyFont="1" applyAlignment="1">
      <alignment/>
    </xf>
    <xf numFmtId="38" fontId="4" fillId="0" borderId="0" xfId="17" applyFont="1" applyBorder="1" applyAlignment="1">
      <alignment/>
    </xf>
    <xf numFmtId="38" fontId="4" fillId="0" borderId="25" xfId="17" applyFont="1" applyBorder="1" applyAlignment="1">
      <alignment horizontal="center"/>
    </xf>
    <xf numFmtId="38" fontId="4" fillId="0" borderId="3" xfId="17" applyFont="1" applyBorder="1" applyAlignment="1">
      <alignment horizontal="centerContinuous" vertical="center"/>
    </xf>
    <xf numFmtId="38" fontId="4" fillId="0" borderId="4" xfId="17" applyFont="1" applyBorder="1" applyAlignment="1">
      <alignment horizontal="centerContinuous" vertical="center"/>
    </xf>
    <xf numFmtId="38" fontId="4" fillId="0" borderId="4" xfId="17" applyFont="1" applyFill="1" applyBorder="1" applyAlignment="1">
      <alignment horizontal="centerContinuous" vertical="center"/>
    </xf>
    <xf numFmtId="38" fontId="4" fillId="0" borderId="3" xfId="17" applyFont="1" applyFill="1" applyBorder="1" applyAlignment="1">
      <alignment horizontal="centerContinuous" vertical="center"/>
    </xf>
    <xf numFmtId="38" fontId="4" fillId="0" borderId="24" xfId="17" applyFont="1" applyFill="1" applyBorder="1" applyAlignment="1">
      <alignment horizontal="center" vertical="top"/>
    </xf>
    <xf numFmtId="38" fontId="4" fillId="0" borderId="32" xfId="17" applyFont="1" applyFill="1" applyBorder="1" applyAlignment="1">
      <alignment horizontal="center" vertical="center"/>
    </xf>
    <xf numFmtId="38" fontId="4" fillId="0" borderId="32" xfId="17" applyFont="1" applyFill="1" applyBorder="1" applyAlignment="1">
      <alignment horizontal="center" vertical="center" wrapText="1"/>
    </xf>
    <xf numFmtId="38" fontId="4" fillId="0" borderId="33" xfId="17" applyFont="1" applyFill="1" applyBorder="1" applyAlignment="1">
      <alignment horizontal="center" vertical="center"/>
    </xf>
    <xf numFmtId="38" fontId="4" fillId="0" borderId="0" xfId="17"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right"/>
    </xf>
    <xf numFmtId="0" fontId="3" fillId="0" borderId="25" xfId="0" applyFont="1" applyBorder="1" applyAlignment="1">
      <alignment horizontal="center"/>
    </xf>
    <xf numFmtId="0" fontId="3" fillId="0" borderId="26" xfId="0" applyFont="1" applyFill="1" applyBorder="1" applyAlignment="1">
      <alignment horizontal="centerContinuous" vertical="center"/>
    </xf>
    <xf numFmtId="0" fontId="3" fillId="0" borderId="26" xfId="0" applyFont="1" applyBorder="1" applyAlignment="1">
      <alignment horizontal="centerContinuous" vertical="center"/>
    </xf>
    <xf numFmtId="0" fontId="3" fillId="0" borderId="27" xfId="0" applyFont="1" applyBorder="1" applyAlignment="1">
      <alignment horizontal="centerContinuous" vertical="center"/>
    </xf>
    <xf numFmtId="0" fontId="3" fillId="0" borderId="24" xfId="0" applyFont="1" applyBorder="1" applyAlignment="1">
      <alignment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5" fillId="0" borderId="11" xfId="0" applyFont="1" applyBorder="1" applyAlignment="1">
      <alignment/>
    </xf>
    <xf numFmtId="0" fontId="5" fillId="0" borderId="21" xfId="0" applyFont="1" applyBorder="1" applyAlignment="1">
      <alignment horizontal="distributed"/>
    </xf>
    <xf numFmtId="3" fontId="6" fillId="0" borderId="10" xfId="0" applyNumberFormat="1" applyFont="1" applyBorder="1" applyAlignment="1">
      <alignment vertical="center"/>
    </xf>
    <xf numFmtId="3" fontId="6" fillId="0" borderId="10" xfId="0" applyNumberFormat="1" applyFont="1" applyFill="1" applyBorder="1" applyAlignment="1">
      <alignment vertical="center"/>
    </xf>
    <xf numFmtId="0" fontId="5" fillId="0" borderId="0" xfId="0" applyFont="1" applyAlignment="1">
      <alignment vertical="center"/>
    </xf>
    <xf numFmtId="0" fontId="3" fillId="0" borderId="11" xfId="0" applyFont="1" applyBorder="1" applyAlignment="1">
      <alignment horizontal="distributed"/>
    </xf>
    <xf numFmtId="0" fontId="3" fillId="0" borderId="21" xfId="0" applyFont="1" applyBorder="1" applyAlignment="1">
      <alignment horizontal="distributed"/>
    </xf>
    <xf numFmtId="3" fontId="4" fillId="0" borderId="10" xfId="0" applyNumberFormat="1" applyFont="1" applyBorder="1" applyAlignment="1">
      <alignment vertical="center"/>
    </xf>
    <xf numFmtId="3" fontId="4" fillId="0" borderId="10" xfId="0" applyNumberFormat="1" applyFont="1" applyFill="1" applyBorder="1" applyAlignment="1">
      <alignment vertical="center"/>
    </xf>
    <xf numFmtId="0" fontId="3" fillId="0" borderId="11" xfId="0" applyFont="1" applyBorder="1" applyAlignment="1">
      <alignment/>
    </xf>
    <xf numFmtId="3" fontId="4" fillId="0" borderId="10" xfId="0" applyNumberFormat="1" applyFont="1" applyBorder="1" applyAlignment="1">
      <alignment horizontal="right"/>
    </xf>
    <xf numFmtId="0" fontId="3" fillId="0" borderId="16" xfId="0" applyFont="1" applyBorder="1" applyAlignment="1">
      <alignment horizontal="distributed"/>
    </xf>
    <xf numFmtId="0" fontId="4" fillId="0" borderId="7" xfId="0" applyFont="1" applyBorder="1" applyAlignment="1">
      <alignment vertical="center"/>
    </xf>
    <xf numFmtId="0" fontId="3" fillId="0" borderId="8" xfId="0" applyFont="1" applyBorder="1" applyAlignment="1">
      <alignment horizontal="distributed"/>
    </xf>
    <xf numFmtId="3" fontId="4" fillId="0" borderId="7" xfId="0" applyNumberFormat="1" applyFont="1" applyBorder="1" applyAlignment="1">
      <alignment vertical="center"/>
    </xf>
    <xf numFmtId="3" fontId="8" fillId="0" borderId="0" xfId="0" applyNumberFormat="1" applyFont="1" applyBorder="1" applyAlignment="1">
      <alignment vertical="center"/>
    </xf>
    <xf numFmtId="3" fontId="3" fillId="0" borderId="0" xfId="0" applyNumberFormat="1" applyFont="1" applyBorder="1" applyAlignment="1">
      <alignment vertical="center"/>
    </xf>
    <xf numFmtId="38" fontId="3" fillId="0" borderId="0" xfId="17" applyFont="1" applyFill="1" applyAlignment="1">
      <alignment/>
    </xf>
    <xf numFmtId="38" fontId="2" fillId="0" borderId="0" xfId="17" applyFont="1" applyFill="1" applyAlignment="1">
      <alignment/>
    </xf>
    <xf numFmtId="38" fontId="3" fillId="0" borderId="0" xfId="17" applyFont="1" applyFill="1" applyAlignment="1">
      <alignment/>
    </xf>
    <xf numFmtId="38" fontId="3" fillId="0" borderId="0" xfId="17" applyFont="1" applyFill="1" applyAlignment="1">
      <alignment horizontal="centerContinuous"/>
    </xf>
    <xf numFmtId="38" fontId="3" fillId="0" borderId="0" xfId="17" applyFont="1" applyFill="1" applyBorder="1" applyAlignment="1">
      <alignment/>
    </xf>
    <xf numFmtId="38" fontId="3" fillId="0" borderId="0" xfId="17" applyFont="1" applyFill="1" applyBorder="1" applyAlignment="1">
      <alignment horizontal="right"/>
    </xf>
    <xf numFmtId="38" fontId="3" fillId="0" borderId="25" xfId="17" applyFont="1" applyFill="1" applyBorder="1" applyAlignment="1">
      <alignment/>
    </xf>
    <xf numFmtId="38" fontId="3" fillId="0" borderId="26" xfId="17" applyFont="1" applyFill="1" applyBorder="1" applyAlignment="1">
      <alignment horizontal="centerContinuous"/>
    </xf>
    <xf numFmtId="38" fontId="3" fillId="0" borderId="26" xfId="17" applyFont="1" applyFill="1" applyBorder="1" applyAlignment="1">
      <alignment/>
    </xf>
    <xf numFmtId="38" fontId="3" fillId="0" borderId="27" xfId="17" applyFont="1" applyFill="1" applyBorder="1" applyAlignment="1">
      <alignment horizontal="centerContinuous"/>
    </xf>
    <xf numFmtId="38" fontId="3" fillId="0" borderId="21" xfId="17" applyFont="1" applyFill="1" applyBorder="1" applyAlignment="1">
      <alignment horizontal="center"/>
    </xf>
    <xf numFmtId="38" fontId="3" fillId="0" borderId="32" xfId="17" applyFont="1" applyFill="1" applyBorder="1" applyAlignment="1">
      <alignment horizontal="centerContinuous"/>
    </xf>
    <xf numFmtId="38" fontId="3" fillId="0" borderId="28" xfId="17" applyFont="1" applyFill="1" applyBorder="1" applyAlignment="1">
      <alignment horizontal="center"/>
    </xf>
    <xf numFmtId="38" fontId="3" fillId="0" borderId="10" xfId="17" applyFont="1" applyFill="1" applyBorder="1" applyAlignment="1">
      <alignment horizontal="center"/>
    </xf>
    <xf numFmtId="38" fontId="3" fillId="0" borderId="29" xfId="17" applyFont="1" applyFill="1" applyBorder="1" applyAlignment="1">
      <alignment horizontal="center"/>
    </xf>
    <xf numFmtId="38" fontId="3" fillId="0" borderId="24" xfId="17" applyFont="1" applyFill="1" applyBorder="1" applyAlignment="1">
      <alignment horizontal="center"/>
    </xf>
    <xf numFmtId="38" fontId="3" fillId="0" borderId="30" xfId="17" applyFont="1" applyFill="1" applyBorder="1" applyAlignment="1">
      <alignment horizontal="center"/>
    </xf>
    <xf numFmtId="38" fontId="8" fillId="0" borderId="30" xfId="17" applyFont="1" applyFill="1" applyBorder="1" applyAlignment="1">
      <alignment/>
    </xf>
    <xf numFmtId="38" fontId="3" fillId="0" borderId="30" xfId="17" applyFont="1" applyFill="1" applyBorder="1" applyAlignment="1">
      <alignment/>
    </xf>
    <xf numFmtId="38" fontId="9" fillId="0" borderId="30" xfId="17" applyFont="1" applyFill="1" applyBorder="1" applyAlignment="1">
      <alignment/>
    </xf>
    <xf numFmtId="38" fontId="8" fillId="0" borderId="31" xfId="17" applyFont="1" applyFill="1" applyBorder="1" applyAlignment="1">
      <alignment/>
    </xf>
    <xf numFmtId="38" fontId="4" fillId="0" borderId="10" xfId="17" applyFont="1" applyFill="1" applyBorder="1" applyAlignment="1">
      <alignment/>
    </xf>
    <xf numFmtId="38" fontId="3" fillId="0" borderId="10" xfId="17" applyFont="1" applyFill="1" applyBorder="1" applyAlignment="1" quotePrefix="1">
      <alignment horizontal="center"/>
    </xf>
    <xf numFmtId="38" fontId="10" fillId="0" borderId="10" xfId="17" applyFont="1" applyFill="1" applyBorder="1" applyAlignment="1">
      <alignment/>
    </xf>
    <xf numFmtId="38" fontId="10" fillId="0" borderId="11" xfId="17" applyFont="1" applyFill="1" applyBorder="1" applyAlignment="1">
      <alignment/>
    </xf>
    <xf numFmtId="38" fontId="4" fillId="0" borderId="10" xfId="17" applyFont="1" applyFill="1" applyBorder="1" applyAlignment="1">
      <alignment horizontal="right"/>
    </xf>
    <xf numFmtId="38" fontId="10" fillId="0" borderId="10" xfId="17" applyFont="1" applyFill="1" applyBorder="1" applyAlignment="1">
      <alignment horizontal="right"/>
    </xf>
    <xf numFmtId="38" fontId="11" fillId="0" borderId="0" xfId="17" applyFont="1" applyFill="1" applyAlignment="1">
      <alignment/>
    </xf>
    <xf numFmtId="38" fontId="3" fillId="0" borderId="0" xfId="17" applyFont="1" applyAlignment="1">
      <alignment/>
    </xf>
    <xf numFmtId="38" fontId="2" fillId="0" borderId="0" xfId="17" applyFont="1" applyFill="1" applyAlignment="1">
      <alignment/>
    </xf>
    <xf numFmtId="38" fontId="3" fillId="0" borderId="0" xfId="17" applyFont="1" applyBorder="1" applyAlignment="1">
      <alignment/>
    </xf>
    <xf numFmtId="38" fontId="3" fillId="0" borderId="0" xfId="17" applyFont="1" applyBorder="1" applyAlignment="1">
      <alignment horizontal="right"/>
    </xf>
    <xf numFmtId="38" fontId="3" fillId="0" borderId="25" xfId="17" applyFont="1" applyBorder="1" applyAlignment="1">
      <alignment horizontal="centerContinuous" vertical="center"/>
    </xf>
    <xf numFmtId="38" fontId="3" fillId="0" borderId="26" xfId="17" applyFont="1" applyBorder="1" applyAlignment="1">
      <alignment horizontal="centerContinuous" vertical="center"/>
    </xf>
    <xf numFmtId="38" fontId="3" fillId="0" borderId="26" xfId="17" applyFont="1" applyFill="1" applyBorder="1" applyAlignment="1">
      <alignment horizontal="centerContinuous" vertical="center"/>
    </xf>
    <xf numFmtId="38" fontId="3" fillId="0" borderId="27" xfId="17" applyFont="1" applyFill="1" applyBorder="1" applyAlignment="1">
      <alignment horizontal="centerContinuous" vertical="center"/>
    </xf>
    <xf numFmtId="38" fontId="3" fillId="0" borderId="14" xfId="17" applyFont="1" applyBorder="1" applyAlignment="1">
      <alignment horizontal="center" vertical="center"/>
    </xf>
    <xf numFmtId="38" fontId="3" fillId="0" borderId="32" xfId="17" applyFont="1" applyFill="1" applyBorder="1" applyAlignment="1">
      <alignment horizontal="center" vertical="center"/>
    </xf>
    <xf numFmtId="38" fontId="5" fillId="0" borderId="0" xfId="17" applyFont="1" applyBorder="1" applyAlignment="1">
      <alignment vertical="center"/>
    </xf>
    <xf numFmtId="38" fontId="5" fillId="0" borderId="21" xfId="17" applyFont="1" applyBorder="1" applyAlignment="1">
      <alignment horizontal="distributed" vertical="center"/>
    </xf>
    <xf numFmtId="38" fontId="5" fillId="0" borderId="10" xfId="17" applyFont="1" applyBorder="1" applyAlignment="1">
      <alignment vertical="center"/>
    </xf>
    <xf numFmtId="38" fontId="5" fillId="0" borderId="10" xfId="17" applyFont="1" applyFill="1" applyBorder="1" applyAlignment="1">
      <alignment horizontal="distributed" vertical="center"/>
    </xf>
    <xf numFmtId="38" fontId="5" fillId="0" borderId="10" xfId="17" applyFont="1" applyFill="1" applyBorder="1" applyAlignment="1">
      <alignment vertical="center"/>
    </xf>
    <xf numFmtId="38" fontId="3" fillId="0" borderId="0" xfId="17" applyFont="1" applyBorder="1" applyAlignment="1">
      <alignment vertical="center"/>
    </xf>
    <xf numFmtId="38" fontId="3" fillId="0" borderId="21" xfId="17" applyFont="1" applyBorder="1" applyAlignment="1">
      <alignment horizontal="distributed" vertical="center"/>
    </xf>
    <xf numFmtId="38" fontId="3" fillId="0" borderId="10" xfId="17" applyFont="1" applyBorder="1" applyAlignment="1">
      <alignment vertical="center"/>
    </xf>
    <xf numFmtId="38" fontId="3" fillId="0" borderId="10" xfId="17" applyFont="1" applyFill="1" applyBorder="1" applyAlignment="1">
      <alignment horizontal="distributed" vertical="center"/>
    </xf>
    <xf numFmtId="38" fontId="3" fillId="0" borderId="10" xfId="17" applyFont="1" applyFill="1" applyBorder="1" applyAlignment="1">
      <alignment vertical="center"/>
    </xf>
    <xf numFmtId="38" fontId="3" fillId="0" borderId="16" xfId="17" applyFont="1" applyBorder="1" applyAlignment="1">
      <alignment horizontal="distributed" vertical="center"/>
    </xf>
    <xf numFmtId="38" fontId="3" fillId="0" borderId="7" xfId="17" applyFont="1" applyBorder="1" applyAlignment="1">
      <alignment vertical="center"/>
    </xf>
    <xf numFmtId="38" fontId="3" fillId="0" borderId="7" xfId="17" applyFont="1" applyFill="1" applyBorder="1" applyAlignment="1">
      <alignment horizontal="distributed" vertical="center"/>
    </xf>
    <xf numFmtId="38" fontId="3" fillId="0" borderId="7" xfId="17" applyFont="1" applyFill="1" applyBorder="1" applyAlignment="1">
      <alignment vertical="center"/>
    </xf>
    <xf numFmtId="0" fontId="2" fillId="0" borderId="0" xfId="0" applyNumberFormat="1" applyFont="1" applyFill="1" applyAlignment="1">
      <alignment vertical="center"/>
    </xf>
    <xf numFmtId="41" fontId="4" fillId="0" borderId="0" xfId="0" applyNumberFormat="1" applyFont="1" applyFill="1" applyAlignment="1">
      <alignment vertical="center"/>
    </xf>
    <xf numFmtId="41" fontId="4" fillId="0" borderId="0" xfId="0" applyNumberFormat="1" applyFont="1" applyAlignment="1">
      <alignment vertical="center"/>
    </xf>
    <xf numFmtId="41" fontId="4" fillId="0" borderId="0" xfId="0" applyNumberFormat="1" applyFont="1" applyFill="1" applyAlignment="1">
      <alignment horizontal="right" vertical="center"/>
    </xf>
    <xf numFmtId="0" fontId="3" fillId="0" borderId="34" xfId="0" applyNumberFormat="1" applyFont="1" applyFill="1" applyBorder="1" applyAlignment="1">
      <alignment horizontal="distributed" vertical="center"/>
    </xf>
    <xf numFmtId="0" fontId="3" fillId="0" borderId="34" xfId="0" applyNumberFormat="1" applyFont="1" applyBorder="1" applyAlignment="1">
      <alignment horizontal="distributed" vertical="center"/>
    </xf>
    <xf numFmtId="0" fontId="3" fillId="0" borderId="3" xfId="0" applyNumberFormat="1" applyFont="1" applyBorder="1" applyAlignment="1">
      <alignment horizontal="distributed" vertical="center"/>
    </xf>
    <xf numFmtId="0" fontId="3" fillId="0" borderId="0" xfId="0" applyNumberFormat="1" applyFont="1" applyAlignment="1">
      <alignment vertical="center"/>
    </xf>
    <xf numFmtId="0" fontId="5" fillId="0" borderId="0" xfId="0" applyNumberFormat="1" applyFont="1" applyFill="1" applyBorder="1" applyAlignment="1">
      <alignment/>
    </xf>
    <xf numFmtId="0" fontId="3" fillId="0" borderId="0" xfId="0" applyNumberFormat="1" applyFont="1" applyFill="1" applyBorder="1" applyAlignment="1">
      <alignment horizontal="centerContinuous"/>
    </xf>
    <xf numFmtId="0" fontId="3" fillId="0" borderId="21" xfId="0" applyNumberFormat="1" applyFont="1" applyFill="1" applyBorder="1" applyAlignment="1">
      <alignment horizontal="centerContinuous"/>
    </xf>
    <xf numFmtId="198" fontId="3" fillId="0" borderId="10" xfId="0" applyNumberFormat="1" applyFont="1" applyFill="1" applyBorder="1" applyAlignment="1">
      <alignment/>
    </xf>
    <xf numFmtId="198" fontId="3" fillId="0" borderId="10" xfId="0" applyNumberFormat="1" applyFont="1" applyFill="1" applyBorder="1" applyAlignment="1">
      <alignment horizontal="distributed"/>
    </xf>
    <xf numFmtId="198" fontId="3" fillId="0" borderId="10" xfId="0" applyNumberFormat="1" applyFont="1" applyBorder="1" applyAlignment="1">
      <alignment horizontal="distributed"/>
    </xf>
    <xf numFmtId="198" fontId="3" fillId="0" borderId="11" xfId="0" applyNumberFormat="1" applyFont="1" applyBorder="1" applyAlignment="1">
      <alignment horizontal="distributed"/>
    </xf>
    <xf numFmtId="41" fontId="4" fillId="0" borderId="0" xfId="0" applyNumberFormat="1" applyFont="1" applyAlignment="1">
      <alignment/>
    </xf>
    <xf numFmtId="0" fontId="3" fillId="0" borderId="0" xfId="0" applyNumberFormat="1" applyFont="1" applyFill="1" applyBorder="1" applyAlignment="1">
      <alignment/>
    </xf>
    <xf numFmtId="0" fontId="3" fillId="0" borderId="21" xfId="0" applyNumberFormat="1" applyFont="1" applyFill="1" applyBorder="1" applyAlignment="1">
      <alignment/>
    </xf>
    <xf numFmtId="0" fontId="3" fillId="0" borderId="0" xfId="0" applyNumberFormat="1" applyFont="1" applyFill="1" applyBorder="1" applyAlignment="1">
      <alignment horizontal="left"/>
    </xf>
    <xf numFmtId="0" fontId="3" fillId="0" borderId="21" xfId="0" applyNumberFormat="1" applyFont="1" applyFill="1" applyBorder="1" applyAlignment="1">
      <alignment horizontal="distributed"/>
    </xf>
    <xf numFmtId="0" fontId="5" fillId="0" borderId="0" xfId="0" applyNumberFormat="1" applyFont="1" applyFill="1" applyBorder="1" applyAlignment="1">
      <alignment horizontal="left"/>
    </xf>
    <xf numFmtId="0" fontId="3" fillId="0" borderId="21" xfId="0" applyNumberFormat="1" applyFont="1" applyFill="1" applyBorder="1" applyAlignment="1">
      <alignment horizontal="distributed" wrapText="1"/>
    </xf>
    <xf numFmtId="0" fontId="3" fillId="0" borderId="5" xfId="0" applyNumberFormat="1" applyFont="1" applyFill="1" applyBorder="1" applyAlignment="1">
      <alignment horizontal="left"/>
    </xf>
    <xf numFmtId="0" fontId="3" fillId="0" borderId="16" xfId="0" applyNumberFormat="1" applyFont="1" applyFill="1" applyBorder="1" applyAlignment="1">
      <alignment horizontal="distributed"/>
    </xf>
    <xf numFmtId="0" fontId="3"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32" xfId="0" applyFont="1" applyFill="1" applyBorder="1" applyAlignment="1">
      <alignment horizontal="distributed" vertical="center" wrapText="1"/>
    </xf>
    <xf numFmtId="0" fontId="3" fillId="0" borderId="32" xfId="0" applyFont="1" applyFill="1" applyBorder="1" applyAlignment="1">
      <alignment horizontal="distributed" vertical="center"/>
    </xf>
    <xf numFmtId="0" fontId="3" fillId="0" borderId="32"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0" xfId="0" applyFont="1" applyAlignment="1">
      <alignment horizontal="distributed" vertical="center" wrapText="1"/>
    </xf>
    <xf numFmtId="0" fontId="10" fillId="0" borderId="21" xfId="0" applyFont="1" applyFill="1" applyBorder="1" applyAlignment="1">
      <alignment vertical="center"/>
    </xf>
    <xf numFmtId="0" fontId="10" fillId="0" borderId="10" xfId="0" applyFont="1" applyFill="1" applyBorder="1" applyAlignment="1">
      <alignment vertical="center"/>
    </xf>
    <xf numFmtId="0" fontId="10" fillId="0" borderId="10" xfId="0" applyFont="1" applyFill="1" applyBorder="1" applyAlignment="1">
      <alignment horizontal="righ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3" fillId="0" borderId="21" xfId="0" applyFont="1" applyFill="1" applyBorder="1" applyAlignment="1">
      <alignment horizontal="distributed" wrapText="1"/>
    </xf>
    <xf numFmtId="0" fontId="3" fillId="0" borderId="0" xfId="0" applyFont="1" applyBorder="1" applyAlignment="1">
      <alignment/>
    </xf>
    <xf numFmtId="0" fontId="3" fillId="0" borderId="0" xfId="0" applyFont="1" applyAlignment="1">
      <alignment/>
    </xf>
    <xf numFmtId="0" fontId="3" fillId="0" borderId="16" xfId="0" applyFont="1" applyFill="1" applyBorder="1" applyAlignment="1">
      <alignment horizontal="distributed" wrapText="1"/>
    </xf>
    <xf numFmtId="0" fontId="3" fillId="0" borderId="0" xfId="0" applyFont="1" applyFill="1" applyAlignment="1">
      <alignment horizontal="right" vertical="center"/>
    </xf>
    <xf numFmtId="0" fontId="5" fillId="0" borderId="34"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Alignment="1">
      <alignment horizontal="distributed" vertical="center"/>
    </xf>
    <xf numFmtId="0" fontId="5" fillId="0" borderId="0" xfId="0" applyFont="1" applyFill="1" applyBorder="1" applyAlignment="1">
      <alignment/>
    </xf>
    <xf numFmtId="0" fontId="5" fillId="0" borderId="0" xfId="0" applyFont="1" applyFill="1" applyBorder="1" applyAlignment="1">
      <alignment horizontal="centerContinuous"/>
    </xf>
    <xf numFmtId="0" fontId="5" fillId="0" borderId="21" xfId="0" applyFont="1" applyFill="1" applyBorder="1" applyAlignment="1">
      <alignment horizontal="centerContinuous"/>
    </xf>
    <xf numFmtId="198" fontId="5" fillId="0" borderId="10" xfId="0" applyNumberFormat="1" applyFont="1" applyFill="1" applyBorder="1" applyAlignment="1">
      <alignment/>
    </xf>
    <xf numFmtId="198" fontId="5" fillId="0" borderId="11" xfId="0" applyNumberFormat="1" applyFont="1" applyFill="1" applyBorder="1" applyAlignment="1">
      <alignment/>
    </xf>
    <xf numFmtId="0" fontId="3" fillId="0" borderId="0" xfId="0" applyFont="1" applyFill="1" applyBorder="1" applyAlignment="1">
      <alignment/>
    </xf>
    <xf numFmtId="0" fontId="5" fillId="0" borderId="21" xfId="0" applyFont="1" applyFill="1" applyBorder="1" applyAlignment="1">
      <alignment horizontal="distributed"/>
    </xf>
    <xf numFmtId="0" fontId="3" fillId="0" borderId="0" xfId="0" applyFont="1" applyFill="1" applyBorder="1" applyAlignment="1">
      <alignment horizontal="centerContinuous"/>
    </xf>
    <xf numFmtId="0" fontId="3" fillId="0" borderId="0" xfId="0" applyFont="1" applyFill="1" applyBorder="1" applyAlignment="1">
      <alignment horizontal="left"/>
    </xf>
    <xf numFmtId="0" fontId="3" fillId="0" borderId="21" xfId="0" applyFont="1" applyFill="1" applyBorder="1" applyAlignment="1">
      <alignment horizontal="centerContinuous"/>
    </xf>
    <xf numFmtId="0" fontId="3" fillId="0" borderId="21" xfId="0" applyFont="1" applyFill="1" applyBorder="1" applyAlignment="1">
      <alignment horizontal="distributed"/>
    </xf>
    <xf numFmtId="0" fontId="3" fillId="0" borderId="21" xfId="0" applyFont="1" applyFill="1" applyBorder="1" applyAlignment="1">
      <alignment/>
    </xf>
    <xf numFmtId="3" fontId="3" fillId="0" borderId="0" xfId="0" applyNumberFormat="1" applyFont="1" applyFill="1" applyBorder="1" applyAlignment="1">
      <alignment/>
    </xf>
    <xf numFmtId="0" fontId="14" fillId="0" borderId="0" xfId="0" applyFont="1" applyFill="1" applyBorder="1" applyAlignment="1">
      <alignment/>
    </xf>
    <xf numFmtId="0" fontId="3" fillId="0" borderId="5" xfId="0" applyFont="1" applyFill="1" applyBorder="1" applyAlignment="1">
      <alignment/>
    </xf>
    <xf numFmtId="0" fontId="3" fillId="0" borderId="16" xfId="0" applyFont="1" applyFill="1" applyBorder="1" applyAlignment="1">
      <alignment horizontal="distributed"/>
    </xf>
    <xf numFmtId="0" fontId="3" fillId="0" borderId="0" xfId="0" applyFont="1" applyFill="1" applyAlignment="1">
      <alignment/>
    </xf>
    <xf numFmtId="41" fontId="10" fillId="0" borderId="0" xfId="0" applyNumberFormat="1" applyFont="1" applyFill="1" applyBorder="1" applyAlignment="1">
      <alignment horizontal="right" vertical="center" shrinkToFit="1"/>
    </xf>
    <xf numFmtId="41" fontId="6" fillId="0" borderId="0" xfId="21" applyNumberFormat="1" applyFont="1" applyFill="1" applyBorder="1">
      <alignment/>
      <protection/>
    </xf>
    <xf numFmtId="41" fontId="6" fillId="0" borderId="10" xfId="21" applyNumberFormat="1" applyFont="1" applyFill="1" applyBorder="1">
      <alignment/>
      <protection/>
    </xf>
    <xf numFmtId="41" fontId="6" fillId="0" borderId="10" xfId="17" applyNumberFormat="1" applyFont="1" applyFill="1" applyBorder="1" applyAlignment="1">
      <alignment/>
    </xf>
    <xf numFmtId="41" fontId="6" fillId="0" borderId="11" xfId="17" applyNumberFormat="1" applyFont="1" applyFill="1" applyBorder="1" applyAlignment="1">
      <alignment/>
    </xf>
    <xf numFmtId="41" fontId="7" fillId="0" borderId="10" xfId="17" applyNumberFormat="1" applyFont="1" applyFill="1" applyBorder="1" applyAlignment="1">
      <alignment/>
    </xf>
    <xf numFmtId="41" fontId="7" fillId="0" borderId="11" xfId="17" applyNumberFormat="1" applyFont="1" applyFill="1" applyBorder="1" applyAlignment="1">
      <alignment/>
    </xf>
    <xf numFmtId="41" fontId="4" fillId="0" borderId="7" xfId="17" applyNumberFormat="1" applyFont="1" applyFill="1" applyBorder="1" applyAlignment="1">
      <alignment/>
    </xf>
    <xf numFmtId="41" fontId="4" fillId="0" borderId="7" xfId="17" applyNumberFormat="1" applyFont="1" applyFill="1" applyBorder="1" applyAlignment="1">
      <alignment horizontal="right"/>
    </xf>
    <xf numFmtId="41" fontId="4" fillId="0" borderId="8" xfId="17" applyNumberFormat="1" applyFont="1" applyFill="1" applyBorder="1" applyAlignment="1">
      <alignment/>
    </xf>
    <xf numFmtId="41" fontId="4" fillId="0" borderId="11" xfId="17" applyNumberFormat="1" applyFont="1" applyFill="1" applyBorder="1" applyAlignment="1">
      <alignment horizontal="right"/>
    </xf>
    <xf numFmtId="41" fontId="4" fillId="0" borderId="8" xfId="17" applyNumberFormat="1" applyFont="1" applyFill="1" applyBorder="1" applyAlignment="1">
      <alignment horizontal="right"/>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3" fontId="6" fillId="0" borderId="10" xfId="0" applyNumberFormat="1" applyFont="1" applyFill="1" applyBorder="1" applyAlignment="1">
      <alignment vertical="center"/>
    </xf>
    <xf numFmtId="3" fontId="6" fillId="0" borderId="11" xfId="0" applyNumberFormat="1" applyFont="1" applyFill="1" applyBorder="1" applyAlignment="1">
      <alignment vertical="center"/>
    </xf>
    <xf numFmtId="3" fontId="4" fillId="0" borderId="10" xfId="0" applyNumberFormat="1" applyFont="1" applyFill="1" applyBorder="1" applyAlignment="1">
      <alignment vertical="center"/>
    </xf>
    <xf numFmtId="0" fontId="15" fillId="0" borderId="10" xfId="0" applyFont="1" applyBorder="1" applyAlignment="1">
      <alignment vertical="center"/>
    </xf>
    <xf numFmtId="3" fontId="4" fillId="0" borderId="11" xfId="0" applyNumberFormat="1" applyFont="1" applyFill="1" applyBorder="1" applyAlignment="1">
      <alignment vertical="center"/>
    </xf>
    <xf numFmtId="38" fontId="4" fillId="0" borderId="10" xfId="17" applyFont="1" applyBorder="1" applyAlignment="1">
      <alignment vertical="center"/>
    </xf>
    <xf numFmtId="3" fontId="4" fillId="0" borderId="10" xfId="0" applyNumberFormat="1" applyFont="1" applyFill="1" applyBorder="1" applyAlignment="1">
      <alignment horizontal="right" vertical="center"/>
    </xf>
    <xf numFmtId="41" fontId="4" fillId="0" borderId="10" xfId="17" applyNumberFormat="1" applyFont="1" applyBorder="1" applyAlignment="1">
      <alignment vertical="center"/>
    </xf>
    <xf numFmtId="3" fontId="4" fillId="0" borderId="11" xfId="0" applyNumberFormat="1" applyFont="1" applyBorder="1" applyAlignment="1">
      <alignment vertical="center"/>
    </xf>
    <xf numFmtId="3" fontId="4" fillId="0" borderId="11" xfId="0" applyNumberFormat="1" applyFont="1" applyBorder="1" applyAlignment="1">
      <alignment horizontal="right"/>
    </xf>
    <xf numFmtId="41" fontId="4" fillId="0" borderId="10" xfId="0" applyNumberFormat="1" applyFont="1" applyFill="1" applyBorder="1" applyAlignment="1">
      <alignment vertical="center"/>
    </xf>
    <xf numFmtId="0" fontId="0" fillId="0" borderId="7" xfId="0" applyFont="1" applyBorder="1" applyAlignment="1">
      <alignment vertical="center"/>
    </xf>
    <xf numFmtId="3" fontId="4" fillId="0" borderId="8" xfId="0" applyNumberFormat="1" applyFont="1" applyBorder="1" applyAlignment="1">
      <alignment vertical="center"/>
    </xf>
    <xf numFmtId="38" fontId="3" fillId="0" borderId="21" xfId="17" applyFont="1" applyFill="1" applyBorder="1" applyAlignment="1" quotePrefix="1">
      <alignment horizontal="center"/>
    </xf>
    <xf numFmtId="38" fontId="5" fillId="0" borderId="16" xfId="17" applyFont="1" applyFill="1" applyBorder="1" applyAlignment="1" quotePrefix="1">
      <alignment horizontal="center"/>
    </xf>
    <xf numFmtId="38" fontId="6" fillId="0" borderId="7" xfId="17" applyFont="1" applyFill="1" applyBorder="1" applyAlignment="1">
      <alignment horizontal="right"/>
    </xf>
    <xf numFmtId="38" fontId="6" fillId="0" borderId="7" xfId="17" applyFont="1" applyFill="1" applyBorder="1" applyAlignment="1">
      <alignment/>
    </xf>
    <xf numFmtId="38" fontId="5" fillId="0" borderId="7" xfId="17" applyFont="1" applyFill="1" applyBorder="1" applyAlignment="1" quotePrefix="1">
      <alignment horizontal="center"/>
    </xf>
    <xf numFmtId="38" fontId="16" fillId="0" borderId="7" xfId="17" applyFont="1" applyFill="1" applyBorder="1" applyAlignment="1">
      <alignment horizontal="right"/>
    </xf>
    <xf numFmtId="38" fontId="16" fillId="0" borderId="7" xfId="17" applyFont="1" applyFill="1" applyBorder="1" applyAlignment="1">
      <alignment/>
    </xf>
    <xf numFmtId="38" fontId="16" fillId="0" borderId="8" xfId="17" applyFont="1" applyFill="1" applyBorder="1" applyAlignment="1">
      <alignment/>
    </xf>
    <xf numFmtId="38" fontId="3" fillId="0" borderId="32" xfId="17" applyFont="1" applyBorder="1" applyAlignment="1">
      <alignment horizontal="center" vertical="center"/>
    </xf>
    <xf numFmtId="38" fontId="5" fillId="0" borderId="32" xfId="17" applyFont="1" applyBorder="1" applyAlignment="1">
      <alignment horizontal="center" vertical="center"/>
    </xf>
    <xf numFmtId="38" fontId="5" fillId="0" borderId="33" xfId="17" applyFont="1" applyBorder="1" applyAlignment="1">
      <alignment horizontal="center" vertical="center"/>
    </xf>
    <xf numFmtId="38" fontId="5" fillId="0" borderId="11" xfId="17" applyFont="1" applyFill="1" applyBorder="1" applyAlignment="1">
      <alignment vertical="center"/>
    </xf>
    <xf numFmtId="38" fontId="5" fillId="0" borderId="7" xfId="17" applyFont="1" applyBorder="1" applyAlignment="1">
      <alignment vertical="center"/>
    </xf>
    <xf numFmtId="38" fontId="5" fillId="0" borderId="8" xfId="17" applyFont="1" applyFill="1" applyBorder="1" applyAlignment="1">
      <alignment vertical="center"/>
    </xf>
    <xf numFmtId="198" fontId="3" fillId="0" borderId="11" xfId="0" applyNumberFormat="1" applyFont="1" applyFill="1" applyBorder="1" applyAlignment="1">
      <alignment/>
    </xf>
    <xf numFmtId="198" fontId="3" fillId="0" borderId="10" xfId="17" applyNumberFormat="1" applyFont="1" applyFill="1" applyBorder="1" applyAlignment="1">
      <alignment horizontal="right"/>
    </xf>
    <xf numFmtId="198" fontId="3" fillId="0" borderId="10" xfId="0" applyNumberFormat="1" applyFont="1" applyFill="1" applyBorder="1" applyAlignment="1">
      <alignment horizontal="right"/>
    </xf>
    <xf numFmtId="198" fontId="3" fillId="0" borderId="10" xfId="0" applyNumberFormat="1" applyFont="1" applyBorder="1" applyAlignment="1">
      <alignment horizontal="right"/>
    </xf>
    <xf numFmtId="198" fontId="3" fillId="0" borderId="11" xfId="0" applyNumberFormat="1" applyFont="1" applyBorder="1" applyAlignment="1">
      <alignment horizontal="right"/>
    </xf>
    <xf numFmtId="198" fontId="3" fillId="0" borderId="11" xfId="0" applyNumberFormat="1" applyFont="1" applyFill="1" applyBorder="1" applyAlignment="1">
      <alignment horizontal="right"/>
    </xf>
    <xf numFmtId="41" fontId="4" fillId="0" borderId="10" xfId="0" applyNumberFormat="1" applyFont="1" applyBorder="1" applyAlignment="1">
      <alignment horizontal="right"/>
    </xf>
    <xf numFmtId="198" fontId="3" fillId="0" borderId="7" xfId="17" applyNumberFormat="1" applyFont="1" applyFill="1" applyBorder="1" applyAlignment="1">
      <alignment horizontal="right"/>
    </xf>
    <xf numFmtId="198" fontId="3" fillId="0" borderId="7" xfId="0" applyNumberFormat="1" applyFont="1" applyFill="1" applyBorder="1" applyAlignment="1">
      <alignment horizontal="right"/>
    </xf>
    <xf numFmtId="198" fontId="3" fillId="0" borderId="8" xfId="0" applyNumberFormat="1" applyFont="1" applyFill="1" applyBorder="1" applyAlignment="1">
      <alignment horizontal="right"/>
    </xf>
    <xf numFmtId="198" fontId="3" fillId="0" borderId="21" xfId="0" applyNumberFormat="1" applyFont="1" applyFill="1" applyBorder="1" applyAlignment="1">
      <alignment horizontal="right"/>
    </xf>
    <xf numFmtId="198" fontId="3" fillId="0" borderId="16" xfId="0" applyNumberFormat="1" applyFont="1" applyFill="1" applyBorder="1" applyAlignment="1">
      <alignment horizontal="right"/>
    </xf>
    <xf numFmtId="198" fontId="5" fillId="0" borderId="10" xfId="0" applyNumberFormat="1" applyFont="1" applyFill="1" applyBorder="1" applyAlignment="1">
      <alignment horizontal="right"/>
    </xf>
    <xf numFmtId="198" fontId="5" fillId="0" borderId="10" xfId="0" applyNumberFormat="1" applyFont="1" applyFill="1" applyBorder="1" applyAlignment="1">
      <alignment horizontal="right" shrinkToFit="1"/>
    </xf>
    <xf numFmtId="198" fontId="3" fillId="0" borderId="10" xfId="0" applyNumberFormat="1" applyFont="1" applyFill="1" applyBorder="1" applyAlignment="1">
      <alignment horizontal="right" shrinkToFit="1"/>
    </xf>
    <xf numFmtId="198" fontId="3" fillId="0" borderId="11" xfId="0" applyNumberFormat="1" applyFont="1" applyFill="1" applyBorder="1" applyAlignment="1">
      <alignment horizontal="right" shrinkToFit="1"/>
    </xf>
    <xf numFmtId="198" fontId="5" fillId="0" borderId="7" xfId="0" applyNumberFormat="1" applyFont="1" applyFill="1" applyBorder="1" applyAlignment="1">
      <alignment horizontal="right" shrinkToFit="1"/>
    </xf>
    <xf numFmtId="198" fontId="3" fillId="0" borderId="7" xfId="0" applyNumberFormat="1" applyFont="1" applyFill="1" applyBorder="1" applyAlignment="1">
      <alignment horizontal="right" shrinkToFit="1"/>
    </xf>
    <xf numFmtId="198" fontId="3" fillId="0" borderId="8" xfId="0" applyNumberFormat="1" applyFont="1" applyFill="1" applyBorder="1" applyAlignment="1">
      <alignment horizontal="right" shrinkToFit="1"/>
    </xf>
    <xf numFmtId="0" fontId="17" fillId="0" borderId="0" xfId="0" applyFont="1" applyFill="1" applyAlignment="1">
      <alignment horizontal="left"/>
    </xf>
    <xf numFmtId="192" fontId="17" fillId="0" borderId="0" xfId="17" applyNumberFormat="1" applyFont="1" applyFill="1" applyAlignment="1">
      <alignment horizontal="left"/>
    </xf>
    <xf numFmtId="0" fontId="17" fillId="0" borderId="0" xfId="22" applyFont="1" applyFill="1" applyAlignment="1">
      <alignment horizontal="left" vertical="center"/>
      <protection/>
    </xf>
    <xf numFmtId="38" fontId="17" fillId="0" borderId="0" xfId="17" applyFont="1" applyFill="1" applyAlignment="1">
      <alignment horizontal="left"/>
    </xf>
    <xf numFmtId="0" fontId="17" fillId="0" borderId="0" xfId="23" applyFont="1" applyFill="1" applyAlignment="1">
      <alignment horizontal="left" vertical="center"/>
      <protection/>
    </xf>
    <xf numFmtId="0" fontId="17" fillId="0" borderId="0" xfId="24" applyFont="1" applyFill="1" applyAlignment="1">
      <alignment horizontal="left" vertical="center"/>
      <protection/>
    </xf>
    <xf numFmtId="41" fontId="4" fillId="0" borderId="35" xfId="0" applyNumberFormat="1" applyFont="1" applyBorder="1" applyAlignment="1">
      <alignment horizontal="right" vertical="center"/>
    </xf>
    <xf numFmtId="0" fontId="3" fillId="0" borderId="4" xfId="0" applyNumberFormat="1" applyFont="1" applyFill="1" applyBorder="1" applyAlignment="1">
      <alignment horizontal="distributed" vertical="center"/>
    </xf>
    <xf numFmtId="0" fontId="3" fillId="0" borderId="12" xfId="0" applyNumberFormat="1"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2" xfId="0" applyFont="1" applyFill="1" applyBorder="1" applyAlignment="1">
      <alignment horizontal="distributed" vertical="center"/>
    </xf>
  </cellXfs>
  <cellStyles count="12">
    <cellStyle name="Normal" xfId="0"/>
    <cellStyle name="Percent" xfId="15"/>
    <cellStyle name="Hyperlink" xfId="16"/>
    <cellStyle name="Comma [0]" xfId="17"/>
    <cellStyle name="Comma" xfId="18"/>
    <cellStyle name="Currency [0]" xfId="19"/>
    <cellStyle name="Currency" xfId="20"/>
    <cellStyle name="標準_１３－１" xfId="21"/>
    <cellStyle name="標準_１３－３県税、市町村税の税目別収入状況" xfId="22"/>
    <cellStyle name="標準_１３－７税務署別国税（法人税）の状況" xfId="23"/>
    <cellStyle name="標準_１３－８税務署別国税徴収状況"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3"/>
  <sheetViews>
    <sheetView tabSelected="1" workbookViewId="0" topLeftCell="A1">
      <selection activeCell="A1" sqref="A1"/>
    </sheetView>
  </sheetViews>
  <sheetFormatPr defaultColWidth="9.00390625" defaultRowHeight="13.5"/>
  <cols>
    <col min="1" max="16384" width="9.00390625" style="341" customWidth="1"/>
  </cols>
  <sheetData>
    <row r="1" ht="13.5">
      <c r="A1" s="341" t="s">
        <v>310</v>
      </c>
    </row>
    <row r="4" ht="13.5">
      <c r="A4" s="341" t="s">
        <v>311</v>
      </c>
    </row>
    <row r="5" ht="13.5">
      <c r="B5" s="341" t="s">
        <v>0</v>
      </c>
    </row>
    <row r="6" ht="13.5">
      <c r="B6" s="341" t="s">
        <v>38</v>
      </c>
    </row>
    <row r="7" ht="13.5">
      <c r="A7" s="342" t="s">
        <v>312</v>
      </c>
    </row>
    <row r="8" ht="13.5">
      <c r="A8" s="343" t="s">
        <v>313</v>
      </c>
    </row>
    <row r="9" ht="13.5">
      <c r="A9" s="344" t="s">
        <v>314</v>
      </c>
    </row>
    <row r="10" ht="13.5">
      <c r="A10" s="344" t="s">
        <v>315</v>
      </c>
    </row>
    <row r="11" ht="13.5">
      <c r="A11" s="341" t="s">
        <v>316</v>
      </c>
    </row>
    <row r="12" ht="13.5">
      <c r="A12" s="345" t="s">
        <v>317</v>
      </c>
    </row>
    <row r="13" ht="13.5">
      <c r="A13" s="346" t="s">
        <v>318</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S17"/>
  <sheetViews>
    <sheetView workbookViewId="0" topLeftCell="A1">
      <selection activeCell="A1" sqref="A1"/>
    </sheetView>
  </sheetViews>
  <sheetFormatPr defaultColWidth="9.00390625" defaultRowHeight="13.5"/>
  <cols>
    <col min="1" max="1" width="8.625" style="241" customWidth="1"/>
    <col min="2" max="2" width="6.875" style="241" customWidth="1"/>
    <col min="3" max="3" width="6.125" style="241" customWidth="1"/>
    <col min="4" max="4" width="11.125" style="241" customWidth="1"/>
    <col min="5" max="5" width="6.125" style="241" customWidth="1"/>
    <col min="6" max="6" width="10.625" style="241" customWidth="1"/>
    <col min="7" max="8" width="4.625" style="241" customWidth="1"/>
    <col min="9" max="10" width="5.625" style="241" customWidth="1"/>
    <col min="11" max="13" width="5.125" style="241" customWidth="1"/>
    <col min="14" max="14" width="4.625" style="241" customWidth="1"/>
    <col min="15" max="17" width="4.375" style="241" customWidth="1"/>
    <col min="18" max="18" width="4.625" style="241" customWidth="1"/>
    <col min="19" max="16384" width="9.00390625" style="241" customWidth="1"/>
  </cols>
  <sheetData>
    <row r="1" spans="1:10" ht="18" customHeight="1">
      <c r="A1" s="239" t="s">
        <v>317</v>
      </c>
      <c r="B1" s="240"/>
      <c r="C1" s="240"/>
      <c r="D1" s="240"/>
      <c r="E1" s="240"/>
      <c r="F1" s="240"/>
      <c r="G1" s="240"/>
      <c r="H1" s="240"/>
      <c r="I1" s="240"/>
      <c r="J1" s="240"/>
    </row>
    <row r="2" spans="1:10" ht="15" customHeight="1" thickBot="1">
      <c r="A2" s="240"/>
      <c r="B2" s="240"/>
      <c r="C2" s="240"/>
      <c r="D2" s="240"/>
      <c r="E2" s="240"/>
      <c r="F2" s="240"/>
      <c r="G2" s="240"/>
      <c r="H2" s="240"/>
      <c r="I2" s="240"/>
      <c r="J2" s="240"/>
    </row>
    <row r="3" spans="1:18" s="242" customFormat="1" ht="15" customHeight="1" thickTop="1">
      <c r="A3" s="352" t="s">
        <v>251</v>
      </c>
      <c r="B3" s="354" t="s">
        <v>236</v>
      </c>
      <c r="C3" s="350" t="s">
        <v>237</v>
      </c>
      <c r="D3" s="354"/>
      <c r="E3" s="350" t="s">
        <v>238</v>
      </c>
      <c r="F3" s="354"/>
      <c r="G3" s="350" t="s">
        <v>298</v>
      </c>
      <c r="H3" s="351"/>
      <c r="I3" s="351"/>
      <c r="J3" s="351"/>
      <c r="K3" s="351"/>
      <c r="L3" s="351"/>
      <c r="M3" s="351"/>
      <c r="N3" s="351"/>
      <c r="O3" s="351"/>
      <c r="P3" s="351"/>
      <c r="Q3" s="351"/>
      <c r="R3" s="351"/>
    </row>
    <row r="4" spans="1:19" s="242" customFormat="1" ht="40.5" customHeight="1">
      <c r="A4" s="353"/>
      <c r="B4" s="355"/>
      <c r="C4" s="243" t="s">
        <v>239</v>
      </c>
      <c r="D4" s="244" t="s">
        <v>240</v>
      </c>
      <c r="E4" s="243" t="s">
        <v>241</v>
      </c>
      <c r="F4" s="244" t="s">
        <v>242</v>
      </c>
      <c r="G4" s="243" t="s">
        <v>243</v>
      </c>
      <c r="H4" s="243" t="s">
        <v>244</v>
      </c>
      <c r="I4" s="243" t="s">
        <v>245</v>
      </c>
      <c r="J4" s="243" t="s">
        <v>246</v>
      </c>
      <c r="K4" s="245" t="s">
        <v>247</v>
      </c>
      <c r="L4" s="245" t="s">
        <v>248</v>
      </c>
      <c r="M4" s="245" t="s">
        <v>249</v>
      </c>
      <c r="N4" s="245" t="s">
        <v>299</v>
      </c>
      <c r="O4" s="245" t="s">
        <v>300</v>
      </c>
      <c r="P4" s="245" t="s">
        <v>301</v>
      </c>
      <c r="Q4" s="245" t="s">
        <v>302</v>
      </c>
      <c r="R4" s="246" t="s">
        <v>303</v>
      </c>
      <c r="S4" s="247"/>
    </row>
    <row r="5" spans="1:18" s="253" customFormat="1" ht="10.5">
      <c r="A5" s="248"/>
      <c r="B5" s="248"/>
      <c r="C5" s="249"/>
      <c r="D5" s="250" t="s">
        <v>250</v>
      </c>
      <c r="E5" s="249"/>
      <c r="F5" s="250" t="s">
        <v>250</v>
      </c>
      <c r="G5" s="249"/>
      <c r="H5" s="249"/>
      <c r="I5" s="249"/>
      <c r="J5" s="249"/>
      <c r="K5" s="251"/>
      <c r="L5" s="251"/>
      <c r="M5" s="251"/>
      <c r="N5" s="251"/>
      <c r="O5" s="251"/>
      <c r="P5" s="251"/>
      <c r="Q5" s="251"/>
      <c r="R5" s="252"/>
    </row>
    <row r="6" spans="1:19" s="256" customFormat="1" ht="15" customHeight="1">
      <c r="A6" s="254" t="s">
        <v>213</v>
      </c>
      <c r="B6" s="332">
        <f>SUM(B7:B14)</f>
        <v>19590</v>
      </c>
      <c r="C6" s="324">
        <f>SUM(C7:C14)</f>
        <v>6370</v>
      </c>
      <c r="D6" s="324">
        <v>119367054</v>
      </c>
      <c r="E6" s="324">
        <f>SUM(E7:E14)</f>
        <v>13451</v>
      </c>
      <c r="F6" s="324">
        <v>71842065</v>
      </c>
      <c r="G6" s="324">
        <f aca="true" t="shared" si="0" ref="G6:R6">SUM(G7:G14)</f>
        <v>180</v>
      </c>
      <c r="H6" s="324">
        <f t="shared" si="0"/>
        <v>59</v>
      </c>
      <c r="I6" s="324">
        <f t="shared" si="0"/>
        <v>7413</v>
      </c>
      <c r="J6" s="324">
        <f t="shared" si="0"/>
        <v>3378</v>
      </c>
      <c r="K6" s="324">
        <f t="shared" si="0"/>
        <v>5559</v>
      </c>
      <c r="L6" s="324">
        <f t="shared" si="0"/>
        <v>2271</v>
      </c>
      <c r="M6" s="324">
        <f t="shared" si="0"/>
        <v>516</v>
      </c>
      <c r="N6" s="324">
        <f t="shared" si="0"/>
        <v>181</v>
      </c>
      <c r="O6" s="324">
        <f t="shared" si="0"/>
        <v>6</v>
      </c>
      <c r="P6" s="324">
        <f t="shared" si="0"/>
        <v>19</v>
      </c>
      <c r="Q6" s="324">
        <f t="shared" si="0"/>
        <v>3</v>
      </c>
      <c r="R6" s="327">
        <f t="shared" si="0"/>
        <v>5</v>
      </c>
      <c r="S6" s="255"/>
    </row>
    <row r="7" spans="1:18" s="256" customFormat="1" ht="22.5" customHeight="1">
      <c r="A7" s="254" t="s">
        <v>252</v>
      </c>
      <c r="B7" s="332">
        <v>7179</v>
      </c>
      <c r="C7" s="324">
        <v>2304</v>
      </c>
      <c r="D7" s="324">
        <v>61128004</v>
      </c>
      <c r="E7" s="324">
        <v>4964</v>
      </c>
      <c r="F7" s="324">
        <v>29374133</v>
      </c>
      <c r="G7" s="324">
        <v>54</v>
      </c>
      <c r="H7" s="324">
        <v>21</v>
      </c>
      <c r="I7" s="324">
        <v>2785</v>
      </c>
      <c r="J7" s="324">
        <v>1135</v>
      </c>
      <c r="K7" s="324">
        <v>2115</v>
      </c>
      <c r="L7" s="324">
        <v>775</v>
      </c>
      <c r="M7" s="324">
        <v>198</v>
      </c>
      <c r="N7" s="324">
        <v>80</v>
      </c>
      <c r="O7" s="324">
        <v>5</v>
      </c>
      <c r="P7" s="324">
        <v>5</v>
      </c>
      <c r="Q7" s="324">
        <v>3</v>
      </c>
      <c r="R7" s="327">
        <v>3</v>
      </c>
    </row>
    <row r="8" spans="1:18" s="256" customFormat="1" ht="15" customHeight="1">
      <c r="A8" s="254" t="s">
        <v>253</v>
      </c>
      <c r="B8" s="332">
        <v>2940</v>
      </c>
      <c r="C8" s="324">
        <v>876</v>
      </c>
      <c r="D8" s="324">
        <v>12117620</v>
      </c>
      <c r="E8" s="324">
        <v>2098</v>
      </c>
      <c r="F8" s="324">
        <v>17115612</v>
      </c>
      <c r="G8" s="324">
        <v>33</v>
      </c>
      <c r="H8" s="324">
        <v>4</v>
      </c>
      <c r="I8" s="324">
        <v>1082</v>
      </c>
      <c r="J8" s="324">
        <v>586</v>
      </c>
      <c r="K8" s="324">
        <v>829</v>
      </c>
      <c r="L8" s="324">
        <v>319</v>
      </c>
      <c r="M8" s="324">
        <v>53</v>
      </c>
      <c r="N8" s="324">
        <v>29</v>
      </c>
      <c r="O8" s="324">
        <v>0</v>
      </c>
      <c r="P8" s="324">
        <v>5</v>
      </c>
      <c r="Q8" s="324">
        <v>0</v>
      </c>
      <c r="R8" s="327">
        <v>0</v>
      </c>
    </row>
    <row r="9" spans="1:18" s="256" customFormat="1" ht="15" customHeight="1">
      <c r="A9" s="254" t="s">
        <v>254</v>
      </c>
      <c r="B9" s="332">
        <v>2486</v>
      </c>
      <c r="C9" s="324">
        <v>763</v>
      </c>
      <c r="D9" s="324">
        <v>10998722</v>
      </c>
      <c r="E9" s="324">
        <v>1754</v>
      </c>
      <c r="F9" s="324">
        <v>6482585</v>
      </c>
      <c r="G9" s="324">
        <v>30</v>
      </c>
      <c r="H9" s="324">
        <v>10</v>
      </c>
      <c r="I9" s="324">
        <v>988</v>
      </c>
      <c r="J9" s="324">
        <v>435</v>
      </c>
      <c r="K9" s="324">
        <v>652</v>
      </c>
      <c r="L9" s="324">
        <v>294</v>
      </c>
      <c r="M9" s="324">
        <v>56</v>
      </c>
      <c r="N9" s="324">
        <v>17</v>
      </c>
      <c r="O9" s="324">
        <v>1</v>
      </c>
      <c r="P9" s="324">
        <v>2</v>
      </c>
      <c r="Q9" s="324">
        <v>0</v>
      </c>
      <c r="R9" s="327">
        <v>1</v>
      </c>
    </row>
    <row r="10" spans="1:18" s="256" customFormat="1" ht="15" customHeight="1">
      <c r="A10" s="254" t="s">
        <v>255</v>
      </c>
      <c r="B10" s="332">
        <v>2292</v>
      </c>
      <c r="C10" s="324">
        <v>783</v>
      </c>
      <c r="D10" s="324">
        <v>9252657</v>
      </c>
      <c r="E10" s="324">
        <v>1537</v>
      </c>
      <c r="F10" s="324">
        <v>5557149</v>
      </c>
      <c r="G10" s="324">
        <v>16</v>
      </c>
      <c r="H10" s="324">
        <v>6</v>
      </c>
      <c r="I10" s="324">
        <v>889</v>
      </c>
      <c r="J10" s="324">
        <v>399</v>
      </c>
      <c r="K10" s="324">
        <v>635</v>
      </c>
      <c r="L10" s="324">
        <v>255</v>
      </c>
      <c r="M10" s="324">
        <v>74</v>
      </c>
      <c r="N10" s="324">
        <v>14</v>
      </c>
      <c r="O10" s="324">
        <v>0</v>
      </c>
      <c r="P10" s="324">
        <v>3</v>
      </c>
      <c r="Q10" s="324">
        <v>0</v>
      </c>
      <c r="R10" s="327">
        <v>1</v>
      </c>
    </row>
    <row r="11" spans="1:18" s="256" customFormat="1" ht="15" customHeight="1">
      <c r="A11" s="254" t="s">
        <v>256</v>
      </c>
      <c r="B11" s="332">
        <v>1218</v>
      </c>
      <c r="C11" s="324">
        <v>416</v>
      </c>
      <c r="D11" s="324">
        <v>3727109</v>
      </c>
      <c r="E11" s="324">
        <v>816</v>
      </c>
      <c r="F11" s="324">
        <v>4031141</v>
      </c>
      <c r="G11" s="324">
        <v>14</v>
      </c>
      <c r="H11" s="324">
        <v>10</v>
      </c>
      <c r="I11" s="324">
        <v>500</v>
      </c>
      <c r="J11" s="324">
        <v>190</v>
      </c>
      <c r="K11" s="324">
        <v>304</v>
      </c>
      <c r="L11" s="324">
        <v>158</v>
      </c>
      <c r="M11" s="324">
        <v>36</v>
      </c>
      <c r="N11" s="324">
        <v>6</v>
      </c>
      <c r="O11" s="324">
        <v>0</v>
      </c>
      <c r="P11" s="324">
        <v>0</v>
      </c>
      <c r="Q11" s="324">
        <v>0</v>
      </c>
      <c r="R11" s="327">
        <v>0</v>
      </c>
    </row>
    <row r="12" spans="1:18" s="256" customFormat="1" ht="15" customHeight="1">
      <c r="A12" s="254" t="s">
        <v>257</v>
      </c>
      <c r="B12" s="332">
        <v>1265</v>
      </c>
      <c r="C12" s="324">
        <v>434</v>
      </c>
      <c r="D12" s="324">
        <v>4976655</v>
      </c>
      <c r="E12" s="324">
        <v>839</v>
      </c>
      <c r="F12" s="324">
        <v>3097940</v>
      </c>
      <c r="G12" s="324">
        <v>8</v>
      </c>
      <c r="H12" s="324">
        <v>3</v>
      </c>
      <c r="I12" s="324">
        <v>414</v>
      </c>
      <c r="J12" s="324">
        <v>231</v>
      </c>
      <c r="K12" s="324">
        <v>392</v>
      </c>
      <c r="L12" s="324">
        <v>167</v>
      </c>
      <c r="M12" s="324">
        <v>38</v>
      </c>
      <c r="N12" s="324">
        <v>11</v>
      </c>
      <c r="O12" s="324">
        <v>0</v>
      </c>
      <c r="P12" s="324">
        <v>1</v>
      </c>
      <c r="Q12" s="324">
        <v>0</v>
      </c>
      <c r="R12" s="327">
        <v>0</v>
      </c>
    </row>
    <row r="13" spans="1:18" s="256" customFormat="1" ht="15" customHeight="1">
      <c r="A13" s="254" t="s">
        <v>258</v>
      </c>
      <c r="B13" s="332">
        <v>1192</v>
      </c>
      <c r="C13" s="324">
        <v>443</v>
      </c>
      <c r="D13" s="324">
        <v>12488357</v>
      </c>
      <c r="E13" s="324">
        <v>764</v>
      </c>
      <c r="F13" s="324">
        <v>2539703</v>
      </c>
      <c r="G13" s="324">
        <v>14</v>
      </c>
      <c r="H13" s="324">
        <v>4</v>
      </c>
      <c r="I13" s="324">
        <v>419</v>
      </c>
      <c r="J13" s="324">
        <v>230</v>
      </c>
      <c r="K13" s="324">
        <v>313</v>
      </c>
      <c r="L13" s="324">
        <v>161</v>
      </c>
      <c r="M13" s="324">
        <v>35</v>
      </c>
      <c r="N13" s="324">
        <v>14</v>
      </c>
      <c r="O13" s="324">
        <v>0</v>
      </c>
      <c r="P13" s="324">
        <v>2</v>
      </c>
      <c r="Q13" s="324">
        <v>0</v>
      </c>
      <c r="R13" s="327">
        <v>0</v>
      </c>
    </row>
    <row r="14" spans="1:18" s="256" customFormat="1" ht="15" customHeight="1" thickBot="1">
      <c r="A14" s="257" t="s">
        <v>259</v>
      </c>
      <c r="B14" s="333">
        <v>1018</v>
      </c>
      <c r="C14" s="330">
        <v>351</v>
      </c>
      <c r="D14" s="330">
        <v>4677931</v>
      </c>
      <c r="E14" s="330">
        <v>679</v>
      </c>
      <c r="F14" s="330">
        <v>3643804</v>
      </c>
      <c r="G14" s="330">
        <v>11</v>
      </c>
      <c r="H14" s="330">
        <v>1</v>
      </c>
      <c r="I14" s="330">
        <v>336</v>
      </c>
      <c r="J14" s="330">
        <v>172</v>
      </c>
      <c r="K14" s="330">
        <v>319</v>
      </c>
      <c r="L14" s="330">
        <v>142</v>
      </c>
      <c r="M14" s="330">
        <v>26</v>
      </c>
      <c r="N14" s="330">
        <v>10</v>
      </c>
      <c r="O14" s="330">
        <v>0</v>
      </c>
      <c r="P14" s="330">
        <v>1</v>
      </c>
      <c r="Q14" s="330">
        <v>0</v>
      </c>
      <c r="R14" s="331">
        <v>0</v>
      </c>
    </row>
    <row r="15" spans="1:10" ht="12">
      <c r="A15" s="240" t="s">
        <v>260</v>
      </c>
      <c r="B15" s="240"/>
      <c r="C15" s="240"/>
      <c r="D15" s="240"/>
      <c r="E15" s="240"/>
      <c r="F15" s="240"/>
      <c r="G15" s="240"/>
      <c r="H15" s="240"/>
      <c r="I15" s="240"/>
      <c r="J15" s="240"/>
    </row>
    <row r="16" spans="1:10" ht="12">
      <c r="A16" s="240" t="s">
        <v>304</v>
      </c>
      <c r="B16" s="240"/>
      <c r="C16" s="240"/>
      <c r="D16" s="240"/>
      <c r="E16" s="240"/>
      <c r="F16" s="240"/>
      <c r="G16" s="240"/>
      <c r="H16" s="240"/>
      <c r="I16" s="240"/>
      <c r="J16" s="240"/>
    </row>
    <row r="17" spans="1:10" ht="12">
      <c r="A17" s="240"/>
      <c r="B17" s="240"/>
      <c r="C17" s="240"/>
      <c r="D17" s="240"/>
      <c r="E17" s="240"/>
      <c r="F17" s="240"/>
      <c r="G17" s="240"/>
      <c r="H17" s="240"/>
      <c r="I17" s="240"/>
      <c r="J17" s="240"/>
    </row>
  </sheetData>
  <mergeCells count="5">
    <mergeCell ref="G3:R3"/>
    <mergeCell ref="A3:A4"/>
    <mergeCell ref="B3:B4"/>
    <mergeCell ref="C3:D3"/>
    <mergeCell ref="E3:F3"/>
  </mergeCells>
  <printOptions/>
  <pageMargins left="0.6299212598425197" right="0.07874015748031496" top="0.984251968503937" bottom="0.984251968503937" header="0.5118110236220472" footer="0.5118110236220472"/>
  <pageSetup horizontalDpi="600" verticalDpi="600" orientation="portrait" paperSize="9" scale="85" r:id="rId1"/>
  <headerFooter alignWithMargins="0">
    <oddHeader>&amp;R&amp;D&amp;T</oddHeader>
  </headerFooter>
</worksheet>
</file>

<file path=xl/worksheets/sheet11.xml><?xml version="1.0" encoding="utf-8"?>
<worksheet xmlns="http://schemas.openxmlformats.org/spreadsheetml/2006/main" xmlns:r="http://schemas.openxmlformats.org/officeDocument/2006/relationships">
  <dimension ref="A1:M54"/>
  <sheetViews>
    <sheetView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00390625" defaultRowHeight="13.5"/>
  <cols>
    <col min="1" max="2" width="2.125" style="241" customWidth="1"/>
    <col min="3" max="3" width="17.125" style="241" customWidth="1"/>
    <col min="4" max="4" width="11.125" style="241" customWidth="1"/>
    <col min="5" max="5" width="10.625" style="241" customWidth="1"/>
    <col min="6" max="6" width="10.625" style="240" customWidth="1"/>
    <col min="7" max="8" width="10.625" style="241" customWidth="1"/>
    <col min="9" max="10" width="9.625" style="240" customWidth="1"/>
    <col min="11" max="11" width="10.625" style="240" customWidth="1"/>
    <col min="12" max="12" width="9.625" style="240" customWidth="1"/>
    <col min="13" max="13" width="16.25390625" style="241" customWidth="1"/>
    <col min="14" max="16384" width="9.00390625" style="241" customWidth="1"/>
  </cols>
  <sheetData>
    <row r="1" spans="1:13" ht="18" customHeight="1">
      <c r="A1" s="239" t="s">
        <v>326</v>
      </c>
      <c r="B1" s="240"/>
      <c r="C1" s="240"/>
      <c r="D1" s="240"/>
      <c r="E1" s="240"/>
      <c r="G1" s="240"/>
      <c r="H1" s="240"/>
      <c r="M1" s="240"/>
    </row>
    <row r="2" spans="1:13" ht="15" customHeight="1" thickBot="1">
      <c r="A2" s="240"/>
      <c r="B2" s="240"/>
      <c r="C2" s="240"/>
      <c r="D2" s="240"/>
      <c r="E2" s="240"/>
      <c r="G2" s="240"/>
      <c r="H2" s="240"/>
      <c r="L2" s="258" t="s">
        <v>305</v>
      </c>
      <c r="M2" s="240"/>
    </row>
    <row r="3" spans="1:13" s="263" customFormat="1" ht="18" customHeight="1" thickTop="1">
      <c r="A3" s="356" t="s">
        <v>261</v>
      </c>
      <c r="B3" s="356"/>
      <c r="C3" s="357"/>
      <c r="D3" s="259" t="s">
        <v>47</v>
      </c>
      <c r="E3" s="260" t="s">
        <v>214</v>
      </c>
      <c r="F3" s="260" t="s">
        <v>215</v>
      </c>
      <c r="G3" s="260" t="s">
        <v>216</v>
      </c>
      <c r="H3" s="260" t="s">
        <v>217</v>
      </c>
      <c r="I3" s="260" t="s">
        <v>218</v>
      </c>
      <c r="J3" s="260" t="s">
        <v>219</v>
      </c>
      <c r="K3" s="260" t="s">
        <v>220</v>
      </c>
      <c r="L3" s="261" t="s">
        <v>221</v>
      </c>
      <c r="M3" s="262"/>
    </row>
    <row r="4" spans="1:13" s="256" customFormat="1" ht="15" customHeight="1">
      <c r="A4" s="264" t="s">
        <v>330</v>
      </c>
      <c r="B4" s="265"/>
      <c r="C4" s="266"/>
      <c r="D4" s="334"/>
      <c r="E4" s="267"/>
      <c r="F4" s="267"/>
      <c r="G4" s="267"/>
      <c r="H4" s="267"/>
      <c r="I4" s="267"/>
      <c r="J4" s="267"/>
      <c r="K4" s="267"/>
      <c r="L4" s="268"/>
      <c r="M4" s="269"/>
    </row>
    <row r="5" spans="1:13" s="256" customFormat="1" ht="15" customHeight="1">
      <c r="A5" s="264"/>
      <c r="B5" s="264"/>
      <c r="C5" s="270" t="s">
        <v>262</v>
      </c>
      <c r="D5" s="335">
        <v>207342757</v>
      </c>
      <c r="E5" s="336">
        <f>E9+E13+E17+E21+E25+E29+E33+E37+E41+E45</f>
        <v>90568711</v>
      </c>
      <c r="F5" s="336">
        <f>F9+F13+F17+F21+F25+F29+F33+F37+F41+F45</f>
        <v>24143208</v>
      </c>
      <c r="G5" s="336">
        <f>G9+G13+G17+G21+G25+G29+G33+G37+G41+G45</f>
        <v>22451956</v>
      </c>
      <c r="H5" s="336">
        <v>27797007</v>
      </c>
      <c r="I5" s="336">
        <v>8636110</v>
      </c>
      <c r="J5" s="336">
        <f>J9+J13+J17+J21+J25+J29+J33+J37+J41+J45</f>
        <v>10150834</v>
      </c>
      <c r="K5" s="336">
        <v>15640281</v>
      </c>
      <c r="L5" s="337">
        <f>L9+L13+L17+L21+L25+L29+L33+L37+L41+L45</f>
        <v>7954651</v>
      </c>
      <c r="M5" s="269"/>
    </row>
    <row r="6" spans="1:13" s="256" customFormat="1" ht="15" customHeight="1">
      <c r="A6" s="264"/>
      <c r="B6" s="264"/>
      <c r="C6" s="270" t="s">
        <v>263</v>
      </c>
      <c r="D6" s="335">
        <f>D10+D14+D18+D22+D26+D30+D34+D38+D42+D46</f>
        <v>201520488</v>
      </c>
      <c r="E6" s="336">
        <v>88445045</v>
      </c>
      <c r="F6" s="336">
        <v>23316239</v>
      </c>
      <c r="G6" s="336">
        <f>G10+G14+G18+G22+G26+G30+G34+G38+G42+G46</f>
        <v>21750896</v>
      </c>
      <c r="H6" s="336">
        <v>26769382</v>
      </c>
      <c r="I6" s="336">
        <v>8269562</v>
      </c>
      <c r="J6" s="336">
        <f>J10+J14+J18+J22+J26+J30+J34+J38+J42+J46</f>
        <v>10019842</v>
      </c>
      <c r="K6" s="336">
        <v>15276948</v>
      </c>
      <c r="L6" s="337">
        <v>7672575</v>
      </c>
      <c r="M6" s="269"/>
    </row>
    <row r="7" spans="1:13" s="256" customFormat="1" ht="15" customHeight="1">
      <c r="A7" s="264"/>
      <c r="B7" s="264"/>
      <c r="C7" s="270" t="s">
        <v>264</v>
      </c>
      <c r="D7" s="335">
        <v>5652486</v>
      </c>
      <c r="E7" s="336">
        <v>2043812</v>
      </c>
      <c r="F7" s="336">
        <f>F11+F15+F19+F23+F27+F31+F35+F39+F43+F47</f>
        <v>810720</v>
      </c>
      <c r="G7" s="336">
        <v>689232</v>
      </c>
      <c r="H7" s="336">
        <v>1016152</v>
      </c>
      <c r="I7" s="336">
        <v>339887</v>
      </c>
      <c r="J7" s="336">
        <f>J11+J15+J19+J23+J27+J31+J35+J39+J43+J47</f>
        <v>122458</v>
      </c>
      <c r="K7" s="336">
        <v>360565</v>
      </c>
      <c r="L7" s="337">
        <f>L11+L15+L19+L23+L27+L31+L35+L39+L43+L47</f>
        <v>269660</v>
      </c>
      <c r="M7" s="269"/>
    </row>
    <row r="8" spans="1:13" s="256" customFormat="1" ht="15" customHeight="1">
      <c r="A8" s="271"/>
      <c r="B8" s="272" t="s">
        <v>225</v>
      </c>
      <c r="C8" s="273"/>
      <c r="D8" s="335"/>
      <c r="E8" s="335"/>
      <c r="F8" s="336"/>
      <c r="G8" s="336"/>
      <c r="H8" s="336"/>
      <c r="I8" s="336"/>
      <c r="J8" s="336"/>
      <c r="K8" s="336"/>
      <c r="L8" s="337"/>
      <c r="M8" s="269"/>
    </row>
    <row r="9" spans="1:13" s="256" customFormat="1" ht="15" customHeight="1">
      <c r="A9" s="271"/>
      <c r="B9" s="271"/>
      <c r="C9" s="274" t="s">
        <v>262</v>
      </c>
      <c r="D9" s="335">
        <v>62868134</v>
      </c>
      <c r="E9" s="335">
        <v>30566888</v>
      </c>
      <c r="F9" s="336">
        <v>8167092</v>
      </c>
      <c r="G9" s="336">
        <v>6353377</v>
      </c>
      <c r="H9" s="336">
        <v>5119934</v>
      </c>
      <c r="I9" s="336">
        <v>2500271</v>
      </c>
      <c r="J9" s="336">
        <v>2935126</v>
      </c>
      <c r="K9" s="336">
        <v>4928196</v>
      </c>
      <c r="L9" s="337">
        <v>2297249</v>
      </c>
      <c r="M9" s="269"/>
    </row>
    <row r="10" spans="1:13" s="256" customFormat="1" ht="15" customHeight="1">
      <c r="A10" s="271"/>
      <c r="B10" s="271"/>
      <c r="C10" s="274" t="s">
        <v>263</v>
      </c>
      <c r="D10" s="335">
        <v>62286082</v>
      </c>
      <c r="E10" s="335">
        <v>30315620</v>
      </c>
      <c r="F10" s="336">
        <v>8069011</v>
      </c>
      <c r="G10" s="336">
        <v>6266085</v>
      </c>
      <c r="H10" s="336">
        <v>5076594</v>
      </c>
      <c r="I10" s="336">
        <v>2458750</v>
      </c>
      <c r="J10" s="336">
        <v>2926158</v>
      </c>
      <c r="K10" s="336">
        <v>4909707</v>
      </c>
      <c r="L10" s="337">
        <v>2264158</v>
      </c>
      <c r="M10" s="269"/>
    </row>
    <row r="11" spans="1:13" s="256" customFormat="1" ht="15" customHeight="1">
      <c r="A11" s="271"/>
      <c r="B11" s="271"/>
      <c r="C11" s="274" t="s">
        <v>264</v>
      </c>
      <c r="D11" s="335">
        <v>533933</v>
      </c>
      <c r="E11" s="335">
        <v>221155</v>
      </c>
      <c r="F11" s="336">
        <v>97376</v>
      </c>
      <c r="G11" s="336">
        <v>86943</v>
      </c>
      <c r="H11" s="336">
        <v>36899</v>
      </c>
      <c r="I11" s="336">
        <v>34476</v>
      </c>
      <c r="J11" s="336">
        <v>7737</v>
      </c>
      <c r="K11" s="336">
        <v>18264</v>
      </c>
      <c r="L11" s="337">
        <v>31084</v>
      </c>
      <c r="M11" s="269"/>
    </row>
    <row r="12" spans="1:13" s="256" customFormat="1" ht="15" customHeight="1">
      <c r="A12" s="271"/>
      <c r="B12" s="272" t="s">
        <v>265</v>
      </c>
      <c r="C12" s="273"/>
      <c r="D12" s="335"/>
      <c r="E12" s="335"/>
      <c r="F12" s="336"/>
      <c r="G12" s="336"/>
      <c r="H12" s="336"/>
      <c r="I12" s="336"/>
      <c r="J12" s="336"/>
      <c r="K12" s="336"/>
      <c r="L12" s="337"/>
      <c r="M12" s="269"/>
    </row>
    <row r="13" spans="1:13" s="256" customFormat="1" ht="15" customHeight="1">
      <c r="A13" s="271"/>
      <c r="B13" s="271"/>
      <c r="C13" s="274" t="s">
        <v>262</v>
      </c>
      <c r="D13" s="335">
        <v>15432823</v>
      </c>
      <c r="E13" s="335">
        <v>6695797</v>
      </c>
      <c r="F13" s="336">
        <v>1806136</v>
      </c>
      <c r="G13" s="336">
        <v>1718944</v>
      </c>
      <c r="H13" s="336">
        <v>1697945</v>
      </c>
      <c r="I13" s="336">
        <v>922151</v>
      </c>
      <c r="J13" s="336">
        <v>829065</v>
      </c>
      <c r="K13" s="336">
        <v>1191668</v>
      </c>
      <c r="L13" s="337">
        <v>571118</v>
      </c>
      <c r="M13" s="269"/>
    </row>
    <row r="14" spans="1:13" s="256" customFormat="1" ht="15" customHeight="1">
      <c r="A14" s="271"/>
      <c r="B14" s="271"/>
      <c r="C14" s="274" t="s">
        <v>263</v>
      </c>
      <c r="D14" s="335">
        <v>14151126</v>
      </c>
      <c r="E14" s="335">
        <v>6101486</v>
      </c>
      <c r="F14" s="336">
        <v>1597578</v>
      </c>
      <c r="G14" s="336">
        <v>1550575</v>
      </c>
      <c r="H14" s="336">
        <v>1620223</v>
      </c>
      <c r="I14" s="336">
        <v>844556</v>
      </c>
      <c r="J14" s="336">
        <v>798664</v>
      </c>
      <c r="K14" s="336">
        <v>1128292</v>
      </c>
      <c r="L14" s="337">
        <v>509753</v>
      </c>
      <c r="M14" s="269"/>
    </row>
    <row r="15" spans="1:13" s="256" customFormat="1" ht="15" customHeight="1">
      <c r="A15" s="271"/>
      <c r="B15" s="271"/>
      <c r="C15" s="274" t="s">
        <v>264</v>
      </c>
      <c r="D15" s="335">
        <f>SUM(E15:L15)</f>
        <v>1218105</v>
      </c>
      <c r="E15" s="335">
        <v>563306</v>
      </c>
      <c r="F15" s="336">
        <v>200347</v>
      </c>
      <c r="G15" s="336">
        <v>161118</v>
      </c>
      <c r="H15" s="336">
        <v>73883</v>
      </c>
      <c r="I15" s="336">
        <v>67685</v>
      </c>
      <c r="J15" s="336">
        <v>29072</v>
      </c>
      <c r="K15" s="336">
        <v>63313</v>
      </c>
      <c r="L15" s="337">
        <v>59381</v>
      </c>
      <c r="M15" s="269"/>
    </row>
    <row r="16" spans="1:13" s="256" customFormat="1" ht="15" customHeight="1">
      <c r="A16" s="269"/>
      <c r="B16" s="269" t="s">
        <v>266</v>
      </c>
      <c r="C16" s="275"/>
      <c r="D16" s="335"/>
      <c r="E16" s="335"/>
      <c r="F16" s="336"/>
      <c r="G16" s="336"/>
      <c r="H16" s="336"/>
      <c r="I16" s="336"/>
      <c r="J16" s="336"/>
      <c r="K16" s="336"/>
      <c r="L16" s="337"/>
      <c r="M16" s="269"/>
    </row>
    <row r="17" spans="1:13" s="256" customFormat="1" ht="15" customHeight="1">
      <c r="A17" s="269"/>
      <c r="B17" s="269"/>
      <c r="C17" s="274" t="s">
        <v>262</v>
      </c>
      <c r="D17" s="335">
        <v>36025930</v>
      </c>
      <c r="E17" s="335">
        <v>16443228</v>
      </c>
      <c r="F17" s="336">
        <v>3667499</v>
      </c>
      <c r="G17" s="336">
        <v>4214096</v>
      </c>
      <c r="H17" s="336">
        <v>3418549</v>
      </c>
      <c r="I17" s="336">
        <v>1381229</v>
      </c>
      <c r="J17" s="336">
        <v>1561586</v>
      </c>
      <c r="K17" s="336">
        <v>3827103</v>
      </c>
      <c r="L17" s="337">
        <v>1512638</v>
      </c>
      <c r="M17" s="276"/>
    </row>
    <row r="18" spans="1:13" s="256" customFormat="1" ht="15" customHeight="1">
      <c r="A18" s="269"/>
      <c r="B18" s="269"/>
      <c r="C18" s="274" t="s">
        <v>263</v>
      </c>
      <c r="D18" s="335">
        <f>SUM(E18:L18)</f>
        <v>35786111</v>
      </c>
      <c r="E18" s="335">
        <v>16360070</v>
      </c>
      <c r="F18" s="336">
        <v>3640650</v>
      </c>
      <c r="G18" s="336">
        <v>4134641</v>
      </c>
      <c r="H18" s="336">
        <v>3399729</v>
      </c>
      <c r="I18" s="336">
        <v>1373220</v>
      </c>
      <c r="J18" s="336">
        <v>1558505</v>
      </c>
      <c r="K18" s="336">
        <v>3817063</v>
      </c>
      <c r="L18" s="337">
        <v>1502233</v>
      </c>
      <c r="M18" s="276"/>
    </row>
    <row r="19" spans="1:13" s="256" customFormat="1" ht="15" customHeight="1">
      <c r="A19" s="269"/>
      <c r="B19" s="269"/>
      <c r="C19" s="274" t="s">
        <v>264</v>
      </c>
      <c r="D19" s="335">
        <v>236020</v>
      </c>
      <c r="E19" s="335">
        <v>80727</v>
      </c>
      <c r="F19" s="336">
        <v>26850</v>
      </c>
      <c r="G19" s="336">
        <v>79454</v>
      </c>
      <c r="H19" s="336">
        <v>18820</v>
      </c>
      <c r="I19" s="336">
        <v>7440</v>
      </c>
      <c r="J19" s="336">
        <v>3081</v>
      </c>
      <c r="K19" s="336">
        <v>10041</v>
      </c>
      <c r="L19" s="337">
        <v>9608</v>
      </c>
      <c r="M19" s="276"/>
    </row>
    <row r="20" spans="1:13" s="256" customFormat="1" ht="15" customHeight="1">
      <c r="A20" s="269"/>
      <c r="B20" s="269" t="s">
        <v>267</v>
      </c>
      <c r="C20" s="275"/>
      <c r="D20" s="335"/>
      <c r="E20" s="335"/>
      <c r="F20" s="336"/>
      <c r="G20" s="336"/>
      <c r="H20" s="336"/>
      <c r="I20" s="336"/>
      <c r="J20" s="336"/>
      <c r="K20" s="336"/>
      <c r="L20" s="337"/>
      <c r="M20" s="269"/>
    </row>
    <row r="21" spans="1:13" s="256" customFormat="1" ht="15" customHeight="1">
      <c r="A21" s="269"/>
      <c r="B21" s="269"/>
      <c r="C21" s="274" t="s">
        <v>262</v>
      </c>
      <c r="D21" s="335">
        <f>SUM(E21:L21)</f>
        <v>4445347</v>
      </c>
      <c r="E21" s="335">
        <v>2545011</v>
      </c>
      <c r="F21" s="336">
        <v>319961</v>
      </c>
      <c r="G21" s="336">
        <v>398087</v>
      </c>
      <c r="H21" s="336">
        <v>275626</v>
      </c>
      <c r="I21" s="336">
        <v>145562</v>
      </c>
      <c r="J21" s="336">
        <v>344915</v>
      </c>
      <c r="K21" s="336">
        <v>173667</v>
      </c>
      <c r="L21" s="337">
        <v>242518</v>
      </c>
      <c r="M21" s="276"/>
    </row>
    <row r="22" spans="1:13" s="256" customFormat="1" ht="15" customHeight="1">
      <c r="A22" s="269"/>
      <c r="B22" s="269"/>
      <c r="C22" s="274" t="s">
        <v>263</v>
      </c>
      <c r="D22" s="335">
        <f>SUM(E22:L22)</f>
        <v>3887474</v>
      </c>
      <c r="E22" s="335">
        <v>2171977</v>
      </c>
      <c r="F22" s="336">
        <v>286592</v>
      </c>
      <c r="G22" s="336">
        <v>383943</v>
      </c>
      <c r="H22" s="336">
        <v>268774</v>
      </c>
      <c r="I22" s="336">
        <v>136377</v>
      </c>
      <c r="J22" s="336">
        <v>344282</v>
      </c>
      <c r="K22" s="336">
        <v>83511</v>
      </c>
      <c r="L22" s="337">
        <v>212018</v>
      </c>
      <c r="M22" s="276"/>
    </row>
    <row r="23" spans="1:13" s="256" customFormat="1" ht="15" customHeight="1">
      <c r="A23" s="269"/>
      <c r="B23" s="269"/>
      <c r="C23" s="274" t="s">
        <v>264</v>
      </c>
      <c r="D23" s="335">
        <v>557693</v>
      </c>
      <c r="E23" s="335">
        <v>373033</v>
      </c>
      <c r="F23" s="336">
        <v>33368</v>
      </c>
      <c r="G23" s="336">
        <v>14093</v>
      </c>
      <c r="H23" s="336">
        <v>6774</v>
      </c>
      <c r="I23" s="336">
        <v>9135</v>
      </c>
      <c r="J23" s="336">
        <v>633</v>
      </c>
      <c r="K23" s="336">
        <v>90156</v>
      </c>
      <c r="L23" s="337">
        <v>30500</v>
      </c>
      <c r="M23" s="276"/>
    </row>
    <row r="24" spans="1:13" s="256" customFormat="1" ht="15" customHeight="1">
      <c r="A24" s="269"/>
      <c r="B24" s="269" t="s">
        <v>268</v>
      </c>
      <c r="C24" s="275"/>
      <c r="D24" s="335"/>
      <c r="E24" s="335"/>
      <c r="F24" s="336"/>
      <c r="G24" s="336"/>
      <c r="H24" s="336"/>
      <c r="I24" s="336"/>
      <c r="J24" s="336"/>
      <c r="K24" s="336"/>
      <c r="L24" s="337"/>
      <c r="M24" s="269"/>
    </row>
    <row r="25" spans="1:13" s="256" customFormat="1" ht="15" customHeight="1">
      <c r="A25" s="269"/>
      <c r="B25" s="269"/>
      <c r="C25" s="274" t="s">
        <v>262</v>
      </c>
      <c r="D25" s="335">
        <f>SUM(E25:L25)</f>
        <v>23820</v>
      </c>
      <c r="E25" s="335">
        <v>10753</v>
      </c>
      <c r="F25" s="336">
        <v>6393</v>
      </c>
      <c r="G25" s="336">
        <v>3071</v>
      </c>
      <c r="H25" s="336">
        <v>25</v>
      </c>
      <c r="I25" s="336">
        <v>3341</v>
      </c>
      <c r="J25" s="336">
        <v>101</v>
      </c>
      <c r="K25" s="336">
        <v>32</v>
      </c>
      <c r="L25" s="337">
        <v>104</v>
      </c>
      <c r="M25" s="276"/>
    </row>
    <row r="26" spans="1:13" s="256" customFormat="1" ht="15" customHeight="1">
      <c r="A26" s="269"/>
      <c r="B26" s="269"/>
      <c r="C26" s="274" t="s">
        <v>263</v>
      </c>
      <c r="D26" s="335">
        <f>SUM(E26:L26)</f>
        <v>625</v>
      </c>
      <c r="E26" s="335">
        <v>375</v>
      </c>
      <c r="F26" s="336">
        <v>94</v>
      </c>
      <c r="G26" s="336">
        <v>146</v>
      </c>
      <c r="H26" s="336">
        <v>10</v>
      </c>
      <c r="I26" s="336">
        <v>0</v>
      </c>
      <c r="J26" s="336">
        <v>0</v>
      </c>
      <c r="K26" s="336">
        <v>0</v>
      </c>
      <c r="L26" s="337">
        <v>0</v>
      </c>
      <c r="M26" s="276"/>
    </row>
    <row r="27" spans="1:13" s="256" customFormat="1" ht="15" customHeight="1">
      <c r="A27" s="269"/>
      <c r="B27" s="269"/>
      <c r="C27" s="274" t="s">
        <v>264</v>
      </c>
      <c r="D27" s="335">
        <v>17106</v>
      </c>
      <c r="E27" s="335">
        <v>9183</v>
      </c>
      <c r="F27" s="336">
        <v>3098</v>
      </c>
      <c r="G27" s="336">
        <v>2925</v>
      </c>
      <c r="H27" s="336">
        <v>15</v>
      </c>
      <c r="I27" s="336">
        <v>1750</v>
      </c>
      <c r="J27" s="336">
        <v>0</v>
      </c>
      <c r="K27" s="336">
        <v>32</v>
      </c>
      <c r="L27" s="337">
        <v>104</v>
      </c>
      <c r="M27" s="276"/>
    </row>
    <row r="28" spans="1:13" s="256" customFormat="1" ht="15" customHeight="1">
      <c r="A28" s="269"/>
      <c r="B28" s="269" t="s">
        <v>269</v>
      </c>
      <c r="C28" s="275"/>
      <c r="D28" s="335"/>
      <c r="E28" s="335"/>
      <c r="F28" s="336"/>
      <c r="G28" s="336"/>
      <c r="H28" s="336"/>
      <c r="I28" s="336"/>
      <c r="J28" s="336"/>
      <c r="K28" s="336"/>
      <c r="L28" s="337"/>
      <c r="M28" s="269"/>
    </row>
    <row r="29" spans="1:13" s="256" customFormat="1" ht="15" customHeight="1">
      <c r="A29" s="269"/>
      <c r="B29" s="269"/>
      <c r="C29" s="274" t="s">
        <v>262</v>
      </c>
      <c r="D29" s="335">
        <v>69729981</v>
      </c>
      <c r="E29" s="335">
        <v>27145242</v>
      </c>
      <c r="F29" s="336">
        <v>9768357</v>
      </c>
      <c r="G29" s="336">
        <v>9286020</v>
      </c>
      <c r="H29" s="336">
        <v>6964246</v>
      </c>
      <c r="I29" s="336">
        <v>3641157</v>
      </c>
      <c r="J29" s="336">
        <v>4292827</v>
      </c>
      <c r="K29" s="336">
        <v>5376013</v>
      </c>
      <c r="L29" s="337">
        <v>3256120</v>
      </c>
      <c r="M29" s="276"/>
    </row>
    <row r="30" spans="1:13" s="256" customFormat="1" ht="15" customHeight="1">
      <c r="A30" s="269"/>
      <c r="B30" s="269"/>
      <c r="C30" s="274" t="s">
        <v>263</v>
      </c>
      <c r="D30" s="335">
        <v>67296927</v>
      </c>
      <c r="E30" s="335">
        <v>26334459</v>
      </c>
      <c r="F30" s="336">
        <v>9316119</v>
      </c>
      <c r="G30" s="336">
        <v>8937180</v>
      </c>
      <c r="H30" s="336">
        <v>6778329</v>
      </c>
      <c r="I30" s="336">
        <v>3416245</v>
      </c>
      <c r="J30" s="336">
        <v>4208535</v>
      </c>
      <c r="K30" s="336">
        <v>5194774</v>
      </c>
      <c r="L30" s="337">
        <v>3111288</v>
      </c>
      <c r="M30" s="276"/>
    </row>
    <row r="31" spans="1:13" s="256" customFormat="1" ht="15" customHeight="1">
      <c r="A31" s="269"/>
      <c r="B31" s="269"/>
      <c r="C31" s="274" t="s">
        <v>264</v>
      </c>
      <c r="D31" s="335">
        <f>SUM(E31:L31)</f>
        <v>2385050</v>
      </c>
      <c r="E31" s="335">
        <v>795676</v>
      </c>
      <c r="F31" s="336">
        <v>448108</v>
      </c>
      <c r="G31" s="336">
        <v>344662</v>
      </c>
      <c r="H31" s="336">
        <v>184804</v>
      </c>
      <c r="I31" s="336">
        <v>217417</v>
      </c>
      <c r="J31" s="336">
        <v>78418</v>
      </c>
      <c r="K31" s="336">
        <v>178760</v>
      </c>
      <c r="L31" s="337">
        <v>137205</v>
      </c>
      <c r="M31" s="276"/>
    </row>
    <row r="32" spans="1:13" s="256" customFormat="1" ht="15" customHeight="1">
      <c r="A32" s="269"/>
      <c r="B32" s="269" t="s">
        <v>270</v>
      </c>
      <c r="C32" s="275"/>
      <c r="D32" s="335"/>
      <c r="E32" s="335"/>
      <c r="F32" s="336"/>
      <c r="G32" s="336"/>
      <c r="H32" s="336"/>
      <c r="I32" s="336"/>
      <c r="J32" s="336"/>
      <c r="K32" s="336"/>
      <c r="L32" s="337"/>
      <c r="M32" s="269"/>
    </row>
    <row r="33" spans="1:13" s="256" customFormat="1" ht="15" customHeight="1">
      <c r="A33" s="269"/>
      <c r="B33" s="269"/>
      <c r="C33" s="274" t="s">
        <v>262</v>
      </c>
      <c r="D33" s="335">
        <v>2019320</v>
      </c>
      <c r="E33" s="335">
        <v>315412</v>
      </c>
      <c r="F33" s="336">
        <v>350483</v>
      </c>
      <c r="G33" s="336">
        <v>238642</v>
      </c>
      <c r="H33" s="336">
        <v>756166</v>
      </c>
      <c r="I33" s="336">
        <v>30182</v>
      </c>
      <c r="J33" s="336">
        <v>172284</v>
      </c>
      <c r="K33" s="336">
        <v>100110</v>
      </c>
      <c r="L33" s="337">
        <v>56042</v>
      </c>
      <c r="M33" s="276"/>
    </row>
    <row r="34" spans="1:13" s="256" customFormat="1" ht="15" customHeight="1">
      <c r="A34" s="269"/>
      <c r="B34" s="269"/>
      <c r="C34" s="274" t="s">
        <v>263</v>
      </c>
      <c r="D34" s="335">
        <v>2010512</v>
      </c>
      <c r="E34" s="335">
        <v>315412</v>
      </c>
      <c r="F34" s="336">
        <v>348953</v>
      </c>
      <c r="G34" s="336">
        <v>238627</v>
      </c>
      <c r="H34" s="336">
        <v>756166</v>
      </c>
      <c r="I34" s="336">
        <v>28198</v>
      </c>
      <c r="J34" s="336">
        <v>168784</v>
      </c>
      <c r="K34" s="336">
        <v>100110</v>
      </c>
      <c r="L34" s="337">
        <v>54264</v>
      </c>
      <c r="M34" s="276"/>
    </row>
    <row r="35" spans="1:13" s="256" customFormat="1" ht="15" customHeight="1">
      <c r="A35" s="269"/>
      <c r="B35" s="269"/>
      <c r="C35" s="274" t="s">
        <v>264</v>
      </c>
      <c r="D35" s="335">
        <v>8808</v>
      </c>
      <c r="E35" s="335">
        <v>0</v>
      </c>
      <c r="F35" s="336">
        <v>1530</v>
      </c>
      <c r="G35" s="336">
        <v>15</v>
      </c>
      <c r="H35" s="336">
        <v>0</v>
      </c>
      <c r="I35" s="336">
        <v>1984</v>
      </c>
      <c r="J35" s="336">
        <v>3500</v>
      </c>
      <c r="K35" s="336">
        <v>0</v>
      </c>
      <c r="L35" s="337">
        <v>1778</v>
      </c>
      <c r="M35" s="276"/>
    </row>
    <row r="36" spans="1:13" s="256" customFormat="1" ht="15" customHeight="1">
      <c r="A36" s="269"/>
      <c r="B36" s="277" t="s">
        <v>271</v>
      </c>
      <c r="C36" s="275"/>
      <c r="D36" s="335"/>
      <c r="E36" s="335"/>
      <c r="F36" s="336"/>
      <c r="G36" s="336"/>
      <c r="H36" s="336"/>
      <c r="I36" s="336"/>
      <c r="J36" s="336"/>
      <c r="K36" s="336"/>
      <c r="L36" s="337"/>
      <c r="M36" s="269"/>
    </row>
    <row r="37" spans="1:13" s="256" customFormat="1" ht="15" customHeight="1">
      <c r="A37" s="269"/>
      <c r="B37" s="269"/>
      <c r="C37" s="274" t="s">
        <v>262</v>
      </c>
      <c r="D37" s="335">
        <f>SUM(E37:L37)</f>
        <v>6028157</v>
      </c>
      <c r="E37" s="335">
        <v>6028157</v>
      </c>
      <c r="F37" s="336">
        <v>0</v>
      </c>
      <c r="G37" s="336">
        <v>0</v>
      </c>
      <c r="H37" s="336">
        <v>0</v>
      </c>
      <c r="I37" s="336">
        <v>0</v>
      </c>
      <c r="J37" s="336">
        <v>0</v>
      </c>
      <c r="K37" s="336">
        <v>0</v>
      </c>
      <c r="L37" s="337">
        <v>0</v>
      </c>
      <c r="M37" s="276"/>
    </row>
    <row r="38" spans="1:13" s="256" customFormat="1" ht="15" customHeight="1">
      <c r="A38" s="269"/>
      <c r="B38" s="269"/>
      <c r="C38" s="274" t="s">
        <v>263</v>
      </c>
      <c r="D38" s="335">
        <f>SUM(E38:L38)</f>
        <v>6028157</v>
      </c>
      <c r="E38" s="335">
        <v>6028157</v>
      </c>
      <c r="F38" s="336">
        <v>0</v>
      </c>
      <c r="G38" s="336">
        <v>0</v>
      </c>
      <c r="H38" s="336">
        <v>0</v>
      </c>
      <c r="I38" s="336">
        <v>0</v>
      </c>
      <c r="J38" s="336">
        <v>0</v>
      </c>
      <c r="K38" s="336">
        <v>0</v>
      </c>
      <c r="L38" s="337">
        <v>0</v>
      </c>
      <c r="M38" s="276"/>
    </row>
    <row r="39" spans="1:13" s="256" customFormat="1" ht="15" customHeight="1">
      <c r="A39" s="269"/>
      <c r="B39" s="269"/>
      <c r="C39" s="274" t="s">
        <v>264</v>
      </c>
      <c r="D39" s="335">
        <f>SUM(E39:L39)</f>
        <v>0</v>
      </c>
      <c r="E39" s="335">
        <v>0</v>
      </c>
      <c r="F39" s="336">
        <v>0</v>
      </c>
      <c r="G39" s="336">
        <v>0</v>
      </c>
      <c r="H39" s="336">
        <v>0</v>
      </c>
      <c r="I39" s="336">
        <v>0</v>
      </c>
      <c r="J39" s="336">
        <v>0</v>
      </c>
      <c r="K39" s="336">
        <v>0</v>
      </c>
      <c r="L39" s="337">
        <v>0</v>
      </c>
      <c r="M39" s="276"/>
    </row>
    <row r="40" spans="1:13" s="256" customFormat="1" ht="15" customHeight="1">
      <c r="A40" s="269"/>
      <c r="B40" s="277" t="s">
        <v>306</v>
      </c>
      <c r="C40" s="275"/>
      <c r="D40" s="335"/>
      <c r="E40" s="335"/>
      <c r="F40" s="336"/>
      <c r="G40" s="336"/>
      <c r="H40" s="336"/>
      <c r="I40" s="336"/>
      <c r="J40" s="336"/>
      <c r="K40" s="336"/>
      <c r="L40" s="337"/>
      <c r="M40" s="269"/>
    </row>
    <row r="41" spans="1:13" s="256" customFormat="1" ht="15" customHeight="1">
      <c r="A41" s="269"/>
      <c r="B41" s="269"/>
      <c r="C41" s="274" t="s">
        <v>262</v>
      </c>
      <c r="D41" s="335">
        <v>9513114</v>
      </c>
      <c r="E41" s="335">
        <v>0</v>
      </c>
      <c r="F41" s="336">
        <v>0</v>
      </c>
      <c r="G41" s="336">
        <v>0</v>
      </c>
      <c r="H41" s="336" t="s">
        <v>307</v>
      </c>
      <c r="I41" s="336" t="s">
        <v>307</v>
      </c>
      <c r="J41" s="336">
        <v>0</v>
      </c>
      <c r="K41" s="336" t="s">
        <v>307</v>
      </c>
      <c r="L41" s="337">
        <v>0</v>
      </c>
      <c r="M41" s="269"/>
    </row>
    <row r="42" spans="1:13" s="256" customFormat="1" ht="15" customHeight="1">
      <c r="A42" s="269"/>
      <c r="B42" s="269"/>
      <c r="C42" s="274" t="s">
        <v>263</v>
      </c>
      <c r="D42" s="335">
        <v>8818167</v>
      </c>
      <c r="E42" s="335">
        <v>0</v>
      </c>
      <c r="F42" s="336">
        <v>0</v>
      </c>
      <c r="G42" s="336">
        <v>0</v>
      </c>
      <c r="H42" s="336" t="s">
        <v>307</v>
      </c>
      <c r="I42" s="336" t="s">
        <v>307</v>
      </c>
      <c r="J42" s="336">
        <v>0</v>
      </c>
      <c r="K42" s="336" t="s">
        <v>307</v>
      </c>
      <c r="L42" s="337">
        <v>0</v>
      </c>
      <c r="M42" s="269"/>
    </row>
    <row r="43" spans="1:13" s="256" customFormat="1" ht="15" customHeight="1">
      <c r="A43" s="269"/>
      <c r="B43" s="269"/>
      <c r="C43" s="274" t="s">
        <v>264</v>
      </c>
      <c r="D43" s="335">
        <v>694947</v>
      </c>
      <c r="E43" s="335">
        <v>0</v>
      </c>
      <c r="F43" s="336">
        <v>0</v>
      </c>
      <c r="G43" s="336">
        <v>0</v>
      </c>
      <c r="H43" s="336" t="s">
        <v>307</v>
      </c>
      <c r="I43" s="336" t="s">
        <v>307</v>
      </c>
      <c r="J43" s="336">
        <v>0</v>
      </c>
      <c r="K43" s="336" t="s">
        <v>307</v>
      </c>
      <c r="L43" s="337">
        <v>0</v>
      </c>
      <c r="M43" s="269"/>
    </row>
    <row r="44" spans="1:13" s="256" customFormat="1" ht="15" customHeight="1">
      <c r="A44" s="269"/>
      <c r="B44" s="269" t="s">
        <v>207</v>
      </c>
      <c r="C44" s="275"/>
      <c r="D44" s="335"/>
      <c r="E44" s="335"/>
      <c r="F44" s="336"/>
      <c r="G44" s="336"/>
      <c r="H44" s="336"/>
      <c r="I44" s="336"/>
      <c r="J44" s="336"/>
      <c r="K44" s="336"/>
      <c r="L44" s="337"/>
      <c r="M44" s="269"/>
    </row>
    <row r="45" spans="1:13" s="256" customFormat="1" ht="15" customHeight="1">
      <c r="A45" s="269"/>
      <c r="B45" s="269"/>
      <c r="C45" s="274" t="s">
        <v>262</v>
      </c>
      <c r="D45" s="335">
        <v>1256132</v>
      </c>
      <c r="E45" s="335">
        <v>818223</v>
      </c>
      <c r="F45" s="336">
        <v>57287</v>
      </c>
      <c r="G45" s="336">
        <v>239719</v>
      </c>
      <c r="H45" s="336" t="s">
        <v>307</v>
      </c>
      <c r="I45" s="336" t="s">
        <v>307</v>
      </c>
      <c r="J45" s="336">
        <v>14930</v>
      </c>
      <c r="K45" s="336" t="s">
        <v>307</v>
      </c>
      <c r="L45" s="337">
        <v>18862</v>
      </c>
      <c r="M45" s="276"/>
    </row>
    <row r="46" spans="1:13" s="256" customFormat="1" ht="15" customHeight="1">
      <c r="A46" s="269"/>
      <c r="B46" s="269"/>
      <c r="C46" s="274" t="s">
        <v>263</v>
      </c>
      <c r="D46" s="335">
        <v>1255307</v>
      </c>
      <c r="E46" s="335">
        <v>817490</v>
      </c>
      <c r="F46" s="336">
        <v>57244</v>
      </c>
      <c r="G46" s="336">
        <v>239699</v>
      </c>
      <c r="H46" s="336" t="s">
        <v>307</v>
      </c>
      <c r="I46" s="336" t="s">
        <v>307</v>
      </c>
      <c r="J46" s="336">
        <v>14914</v>
      </c>
      <c r="K46" s="336" t="s">
        <v>307</v>
      </c>
      <c r="L46" s="337">
        <v>18862</v>
      </c>
      <c r="M46" s="276"/>
    </row>
    <row r="47" spans="1:13" s="256" customFormat="1" ht="15" customHeight="1" thickBot="1">
      <c r="A47" s="278"/>
      <c r="B47" s="278"/>
      <c r="C47" s="279" t="s">
        <v>264</v>
      </c>
      <c r="D47" s="338">
        <v>825</v>
      </c>
      <c r="E47" s="338">
        <v>733</v>
      </c>
      <c r="F47" s="339">
        <v>43</v>
      </c>
      <c r="G47" s="339">
        <v>21</v>
      </c>
      <c r="H47" s="339" t="s">
        <v>307</v>
      </c>
      <c r="I47" s="339" t="s">
        <v>307</v>
      </c>
      <c r="J47" s="339">
        <v>17</v>
      </c>
      <c r="K47" s="339" t="s">
        <v>307</v>
      </c>
      <c r="L47" s="340">
        <v>0</v>
      </c>
      <c r="M47" s="276"/>
    </row>
    <row r="48" spans="1:12" s="256" customFormat="1" ht="15" customHeight="1">
      <c r="A48" s="280" t="s">
        <v>308</v>
      </c>
      <c r="B48" s="280"/>
      <c r="C48" s="280"/>
      <c r="D48" s="280"/>
      <c r="E48" s="280"/>
      <c r="F48" s="280"/>
      <c r="I48" s="280"/>
      <c r="J48" s="280"/>
      <c r="K48" s="280"/>
      <c r="L48" s="280"/>
    </row>
    <row r="49" spans="1:12" s="256" customFormat="1" ht="15" customHeight="1">
      <c r="A49" s="280" t="s">
        <v>309</v>
      </c>
      <c r="B49" s="280"/>
      <c r="C49" s="280"/>
      <c r="D49" s="280"/>
      <c r="E49" s="280"/>
      <c r="F49" s="280"/>
      <c r="I49" s="280"/>
      <c r="J49" s="280"/>
      <c r="K49" s="280"/>
      <c r="L49" s="280"/>
    </row>
    <row r="50" spans="1:9" ht="12">
      <c r="A50" s="240"/>
      <c r="B50" s="240"/>
      <c r="C50" s="240"/>
      <c r="D50" s="240"/>
      <c r="E50" s="240"/>
      <c r="I50" s="281"/>
    </row>
    <row r="51" spans="1:5" ht="12">
      <c r="A51" s="240"/>
      <c r="B51" s="240"/>
      <c r="C51" s="240"/>
      <c r="D51" s="240"/>
      <c r="E51" s="240"/>
    </row>
    <row r="52" spans="1:5" ht="12">
      <c r="A52" s="240"/>
      <c r="B52" s="240"/>
      <c r="C52" s="240"/>
      <c r="D52" s="240"/>
      <c r="E52" s="240"/>
    </row>
    <row r="53" spans="1:5" ht="12">
      <c r="A53" s="240"/>
      <c r="B53" s="240"/>
      <c r="C53" s="240"/>
      <c r="D53" s="240"/>
      <c r="E53" s="240"/>
    </row>
    <row r="54" spans="1:5" ht="12">
      <c r="A54" s="240"/>
      <c r="B54" s="240"/>
      <c r="C54" s="240"/>
      <c r="D54" s="240"/>
      <c r="E54" s="240"/>
    </row>
  </sheetData>
  <mergeCells count="1">
    <mergeCell ref="A3:C3"/>
  </mergeCells>
  <printOptions/>
  <pageMargins left="0.4724409448818898" right="0.1968503937007874" top="0.984251968503937" bottom="0.984251968503937" header="0.5118110236220472" footer="0.5118110236220472"/>
  <pageSetup horizontalDpi="600" verticalDpi="600" orientation="portrait" paperSize="9" scale="85" r:id="rId1"/>
  <headerFooter alignWithMargins="0">
    <oddHeader>&amp;R&amp;D&amp;T</oddHeader>
  </headerFooter>
</worksheet>
</file>

<file path=xl/worksheets/sheet2.xml><?xml version="1.0" encoding="utf-8"?>
<worksheet xmlns="http://schemas.openxmlformats.org/spreadsheetml/2006/main" xmlns:r="http://schemas.openxmlformats.org/officeDocument/2006/relationships">
  <dimension ref="B2:J42"/>
  <sheetViews>
    <sheetView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3" customWidth="1"/>
    <col min="2" max="2" width="3.375" style="3" customWidth="1"/>
    <col min="3" max="3" width="21.375" style="3" customWidth="1"/>
    <col min="4" max="4" width="15.625" style="3" customWidth="1"/>
    <col min="5" max="5" width="8.625" style="3" customWidth="1"/>
    <col min="6" max="6" width="15.625" style="3" customWidth="1"/>
    <col min="7" max="7" width="8.625" style="3" customWidth="1"/>
    <col min="8" max="8" width="15.625" style="2" customWidth="1"/>
    <col min="9" max="9" width="8.625" style="2" customWidth="1"/>
    <col min="10" max="16384" width="9.00390625" style="3" customWidth="1"/>
  </cols>
  <sheetData>
    <row r="2" spans="2:5" ht="14.25">
      <c r="B2" s="1" t="s">
        <v>319</v>
      </c>
      <c r="C2" s="2"/>
      <c r="D2" s="2"/>
      <c r="E2" s="2"/>
    </row>
    <row r="3" spans="2:9" ht="12.75" thickBot="1">
      <c r="B3" s="4" t="s">
        <v>0</v>
      </c>
      <c r="I3" s="5" t="s">
        <v>1</v>
      </c>
    </row>
    <row r="4" spans="2:9" s="10" customFormat="1" ht="15" customHeight="1" thickTop="1">
      <c r="B4" s="6"/>
      <c r="C4" s="7" t="s">
        <v>2</v>
      </c>
      <c r="D4" s="8" t="s">
        <v>272</v>
      </c>
      <c r="E4" s="9"/>
      <c r="F4" s="8" t="s">
        <v>273</v>
      </c>
      <c r="G4" s="9"/>
      <c r="H4" s="8" t="s">
        <v>174</v>
      </c>
      <c r="I4" s="9"/>
    </row>
    <row r="5" spans="2:9" s="10" customFormat="1" ht="15" customHeight="1" thickBot="1">
      <c r="B5" s="11"/>
      <c r="C5" s="12"/>
      <c r="D5" s="13" t="s">
        <v>3</v>
      </c>
      <c r="E5" s="14" t="s">
        <v>4</v>
      </c>
      <c r="F5" s="13" t="s">
        <v>3</v>
      </c>
      <c r="G5" s="14" t="s">
        <v>4</v>
      </c>
      <c r="H5" s="13" t="s">
        <v>3</v>
      </c>
      <c r="I5" s="14" t="s">
        <v>4</v>
      </c>
    </row>
    <row r="6" spans="2:9" s="19" customFormat="1" ht="15" customHeight="1">
      <c r="B6" s="15" t="s">
        <v>5</v>
      </c>
      <c r="C6" s="16"/>
      <c r="D6" s="17">
        <v>622444832268</v>
      </c>
      <c r="E6" s="18">
        <v>100</v>
      </c>
      <c r="F6" s="17">
        <f>SUM(F8:F22)</f>
        <v>602251460328</v>
      </c>
      <c r="G6" s="18">
        <f>SUM(G8:G22)</f>
        <v>100</v>
      </c>
      <c r="H6" s="17">
        <f>SUM(H8:H22)</f>
        <v>577034621180</v>
      </c>
      <c r="I6" s="18">
        <f>SUM(I8:I22)</f>
        <v>100.00000000000001</v>
      </c>
    </row>
    <row r="7" spans="2:9" ht="9.75" customHeight="1">
      <c r="B7" s="20"/>
      <c r="C7" s="21"/>
      <c r="D7" s="22"/>
      <c r="E7" s="23"/>
      <c r="F7" s="22"/>
      <c r="G7" s="23"/>
      <c r="H7" s="22"/>
      <c r="I7" s="23"/>
    </row>
    <row r="8" spans="2:10" s="10" customFormat="1" ht="15" customHeight="1">
      <c r="B8" s="24"/>
      <c r="C8" s="25" t="s">
        <v>6</v>
      </c>
      <c r="D8" s="26">
        <v>97243904808</v>
      </c>
      <c r="E8" s="27">
        <v>15.622895358239658</v>
      </c>
      <c r="F8" s="26">
        <v>99356341721</v>
      </c>
      <c r="G8" s="27">
        <f>F8/F6*100</f>
        <v>16.49748456681006</v>
      </c>
      <c r="H8" s="26">
        <v>103501454905</v>
      </c>
      <c r="I8" s="27">
        <f>H8/H6*100</f>
        <v>17.936784225068845</v>
      </c>
      <c r="J8" s="28"/>
    </row>
    <row r="9" spans="2:10" s="10" customFormat="1" ht="15" customHeight="1">
      <c r="B9" s="24"/>
      <c r="C9" s="25" t="s">
        <v>7</v>
      </c>
      <c r="D9" s="26">
        <v>26166754196</v>
      </c>
      <c r="E9" s="27">
        <v>4.203867208706078</v>
      </c>
      <c r="F9" s="26">
        <v>23723956306</v>
      </c>
      <c r="G9" s="27">
        <f>F9/F6*100</f>
        <v>3.9392110885176415</v>
      </c>
      <c r="H9" s="26">
        <v>23292868407</v>
      </c>
      <c r="I9" s="27">
        <f>H9/H6*100</f>
        <v>4.03665006431807</v>
      </c>
      <c r="J9" s="28"/>
    </row>
    <row r="10" spans="2:10" s="10" customFormat="1" ht="15" customHeight="1">
      <c r="B10" s="24"/>
      <c r="C10" s="25" t="s">
        <v>8</v>
      </c>
      <c r="D10" s="26">
        <v>6000058000</v>
      </c>
      <c r="E10" s="27">
        <v>0.9639501669790735</v>
      </c>
      <c r="F10" s="26">
        <v>10393632000</v>
      </c>
      <c r="G10" s="27">
        <f>F10/F6*100</f>
        <v>1.725796064378057</v>
      </c>
      <c r="H10" s="26">
        <v>23273575073</v>
      </c>
      <c r="I10" s="27">
        <f>H10/H6*100</f>
        <v>4.033306532874403</v>
      </c>
      <c r="J10" s="29"/>
    </row>
    <row r="11" spans="2:10" s="10" customFormat="1" ht="15" customHeight="1">
      <c r="B11" s="24"/>
      <c r="C11" s="25" t="s">
        <v>9</v>
      </c>
      <c r="D11" s="26">
        <v>3340736000</v>
      </c>
      <c r="E11" s="27">
        <v>0.5367119826230017</v>
      </c>
      <c r="F11" s="26">
        <v>7820536000</v>
      </c>
      <c r="G11" s="27">
        <f>F11/F6*100</f>
        <v>1.2985499438624453</v>
      </c>
      <c r="H11" s="26">
        <v>581072000</v>
      </c>
      <c r="I11" s="27">
        <f>H11/H6*100</f>
        <v>0.10069967705087501</v>
      </c>
      <c r="J11" s="29"/>
    </row>
    <row r="12" spans="2:9" s="10" customFormat="1" ht="15" customHeight="1">
      <c r="B12" s="24"/>
      <c r="C12" s="25" t="s">
        <v>10</v>
      </c>
      <c r="D12" s="26">
        <v>189875119000</v>
      </c>
      <c r="E12" s="27">
        <v>30.504730565141447</v>
      </c>
      <c r="F12" s="26">
        <v>188671423000</v>
      </c>
      <c r="G12" s="27">
        <f>F12/F6*100</f>
        <v>31.327682110931736</v>
      </c>
      <c r="H12" s="26">
        <v>188092559000</v>
      </c>
      <c r="I12" s="27">
        <f>H12/H6*100</f>
        <v>32.59640792702566</v>
      </c>
    </row>
    <row r="13" spans="2:9" s="10" customFormat="1" ht="15" customHeight="1">
      <c r="B13" s="24"/>
      <c r="C13" s="25" t="s">
        <v>11</v>
      </c>
      <c r="D13" s="26">
        <v>553854000</v>
      </c>
      <c r="E13" s="27">
        <v>0.08898041581965171</v>
      </c>
      <c r="F13" s="26">
        <v>555618000</v>
      </c>
      <c r="G13" s="27">
        <f>F13/F6*100</f>
        <v>0.09225681241144648</v>
      </c>
      <c r="H13" s="26">
        <v>589231000</v>
      </c>
      <c r="I13" s="27">
        <f>H13/H6*100</f>
        <v>0.10211363033903566</v>
      </c>
    </row>
    <row r="14" spans="2:9" s="10" customFormat="1" ht="15" customHeight="1">
      <c r="B14" s="24"/>
      <c r="C14" s="25" t="s">
        <v>12</v>
      </c>
      <c r="D14" s="26">
        <v>5606288378</v>
      </c>
      <c r="E14" s="27">
        <v>0.9006883963631582</v>
      </c>
      <c r="F14" s="26">
        <v>6102230021</v>
      </c>
      <c r="G14" s="27">
        <f>F14/F6*100</f>
        <v>1.0132362348572115</v>
      </c>
      <c r="H14" s="26">
        <v>3972871865</v>
      </c>
      <c r="I14" s="27">
        <f>H14/H6*100</f>
        <v>0.6884980067358392</v>
      </c>
    </row>
    <row r="15" spans="2:9" s="10" customFormat="1" ht="15" customHeight="1">
      <c r="B15" s="24"/>
      <c r="C15" s="25" t="s">
        <v>13</v>
      </c>
      <c r="D15" s="26">
        <v>9043061274</v>
      </c>
      <c r="E15" s="27">
        <v>1.4528293601619007</v>
      </c>
      <c r="F15" s="26">
        <v>8909523735</v>
      </c>
      <c r="G15" s="27">
        <f>F15/F6*100</f>
        <v>1.4793693866923407</v>
      </c>
      <c r="H15" s="26">
        <v>8548483733</v>
      </c>
      <c r="I15" s="27">
        <f>H15/H6*100</f>
        <v>1.481450751693006</v>
      </c>
    </row>
    <row r="16" spans="2:9" s="10" customFormat="1" ht="15" customHeight="1">
      <c r="B16" s="24"/>
      <c r="C16" s="25" t="s">
        <v>14</v>
      </c>
      <c r="D16" s="26">
        <v>94685031289</v>
      </c>
      <c r="E16" s="27">
        <v>15.211794906224299</v>
      </c>
      <c r="F16" s="26">
        <v>80927955507</v>
      </c>
      <c r="G16" s="27">
        <f>F16/F6*100</f>
        <v>13.43756899533706</v>
      </c>
      <c r="H16" s="26">
        <v>62827755795</v>
      </c>
      <c r="I16" s="27">
        <f>H16/H6*100</f>
        <v>10.888039207512564</v>
      </c>
    </row>
    <row r="17" spans="2:9" s="10" customFormat="1" ht="15" customHeight="1">
      <c r="B17" s="24"/>
      <c r="C17" s="25" t="s">
        <v>15</v>
      </c>
      <c r="D17" s="26">
        <v>1083310057</v>
      </c>
      <c r="E17" s="27">
        <v>0.174041135991562</v>
      </c>
      <c r="F17" s="26">
        <v>1760959126</v>
      </c>
      <c r="G17" s="27">
        <f>F17/F6*100</f>
        <v>0.29239599104349884</v>
      </c>
      <c r="H17" s="26">
        <v>1105474072</v>
      </c>
      <c r="I17" s="27">
        <f>H17/H6*100</f>
        <v>0.19157846538555592</v>
      </c>
    </row>
    <row r="18" spans="2:9" s="10" customFormat="1" ht="15" customHeight="1">
      <c r="B18" s="24"/>
      <c r="C18" s="25" t="s">
        <v>16</v>
      </c>
      <c r="D18" s="26">
        <v>4661070</v>
      </c>
      <c r="E18" s="27">
        <v>0.0007488326287514471</v>
      </c>
      <c r="F18" s="26">
        <v>105839628</v>
      </c>
      <c r="G18" s="27">
        <f>F18/F6*100</f>
        <v>0.01757399275418233</v>
      </c>
      <c r="H18" s="26">
        <v>101313000</v>
      </c>
      <c r="I18" s="27">
        <f>H18/H6*100</f>
        <v>0.017557525368724184</v>
      </c>
    </row>
    <row r="19" spans="2:9" s="10" customFormat="1" ht="15" customHeight="1">
      <c r="B19" s="24"/>
      <c r="C19" s="25" t="s">
        <v>17</v>
      </c>
      <c r="D19" s="26">
        <v>17390253663</v>
      </c>
      <c r="E19" s="27">
        <v>2.793862646370634</v>
      </c>
      <c r="F19" s="26">
        <v>17557539014</v>
      </c>
      <c r="G19" s="27">
        <f>F19/F6*100</f>
        <v>2.9153169681710294</v>
      </c>
      <c r="H19" s="26">
        <v>13015625659</v>
      </c>
      <c r="I19" s="27">
        <f>H19/H6*100</f>
        <v>2.2556056744712913</v>
      </c>
    </row>
    <row r="20" spans="2:9" s="10" customFormat="1" ht="15" customHeight="1">
      <c r="B20" s="24"/>
      <c r="C20" s="25" t="s">
        <v>18</v>
      </c>
      <c r="D20" s="26">
        <v>4875715535</v>
      </c>
      <c r="E20" s="27">
        <v>0.783316895287631</v>
      </c>
      <c r="F20" s="26">
        <v>4053798783</v>
      </c>
      <c r="G20" s="27">
        <f>F20/F6*100</f>
        <v>0.673107339713582</v>
      </c>
      <c r="H20" s="26">
        <v>4184753793</v>
      </c>
      <c r="I20" s="27">
        <f>H20/H6*100</f>
        <v>0.7252171081940348</v>
      </c>
    </row>
    <row r="21" spans="2:9" s="10" customFormat="1" ht="15" customHeight="1">
      <c r="B21" s="24"/>
      <c r="C21" s="25" t="s">
        <v>19</v>
      </c>
      <c r="D21" s="26">
        <v>67201984998</v>
      </c>
      <c r="E21" s="27">
        <v>10.79645641094591</v>
      </c>
      <c r="F21" s="26">
        <v>72066507487</v>
      </c>
      <c r="G21" s="27">
        <f>F21/F6*100</f>
        <v>11.966182273389743</v>
      </c>
      <c r="H21" s="26">
        <v>70753082878</v>
      </c>
      <c r="I21" s="27">
        <f>H21/H6*100</f>
        <v>12.261497019592055</v>
      </c>
    </row>
    <row r="22" spans="2:9" s="10" customFormat="1" ht="15" customHeight="1">
      <c r="B22" s="24"/>
      <c r="C22" s="25" t="s">
        <v>20</v>
      </c>
      <c r="D22" s="26">
        <v>99374100000</v>
      </c>
      <c r="E22" s="27">
        <v>15.965125718517244</v>
      </c>
      <c r="F22" s="26">
        <v>80245600000</v>
      </c>
      <c r="G22" s="27">
        <f>F22/F6*100</f>
        <v>13.324268231129968</v>
      </c>
      <c r="H22" s="26">
        <v>73194500000</v>
      </c>
      <c r="I22" s="27">
        <f>H22/H6*100</f>
        <v>12.684594184370045</v>
      </c>
    </row>
    <row r="23" spans="2:9" ht="9.75" customHeight="1">
      <c r="B23" s="20"/>
      <c r="C23" s="21"/>
      <c r="D23" s="30"/>
      <c r="E23" s="23"/>
      <c r="F23" s="30"/>
      <c r="G23" s="23"/>
      <c r="H23" s="30"/>
      <c r="I23" s="23"/>
    </row>
    <row r="24" spans="2:9" s="19" customFormat="1" ht="15" customHeight="1">
      <c r="B24" s="15" t="s">
        <v>21</v>
      </c>
      <c r="C24" s="31"/>
      <c r="D24" s="32">
        <v>618391033485</v>
      </c>
      <c r="E24" s="18">
        <v>100</v>
      </c>
      <c r="F24" s="32">
        <f>SUM(F26:F39)</f>
        <v>598066706535</v>
      </c>
      <c r="G24" s="18">
        <f>SUM(G26:G39)</f>
        <v>99.99999999999999</v>
      </c>
      <c r="H24" s="32">
        <f>SUM(H26:H39)</f>
        <v>572641909344</v>
      </c>
      <c r="I24" s="18">
        <f>SUM(I26:I39)</f>
        <v>100</v>
      </c>
    </row>
    <row r="25" spans="2:9" ht="9.75" customHeight="1">
      <c r="B25" s="20"/>
      <c r="C25" s="21"/>
      <c r="D25" s="22"/>
      <c r="E25" s="23"/>
      <c r="F25" s="22"/>
      <c r="G25" s="23"/>
      <c r="H25" s="22"/>
      <c r="I25" s="23"/>
    </row>
    <row r="26" spans="2:9" s="10" customFormat="1" ht="15" customHeight="1">
      <c r="B26" s="24"/>
      <c r="C26" s="25" t="s">
        <v>22</v>
      </c>
      <c r="D26" s="26">
        <v>1200082291</v>
      </c>
      <c r="E26" s="27">
        <v>0.19406528006022744</v>
      </c>
      <c r="F26" s="26">
        <v>1174131410</v>
      </c>
      <c r="G26" s="27">
        <f>F26/F24*100</f>
        <v>0.19632114564653294</v>
      </c>
      <c r="H26" s="26">
        <v>1118487642</v>
      </c>
      <c r="I26" s="27">
        <f>H26/H24*100</f>
        <v>0.19532060503243695</v>
      </c>
    </row>
    <row r="27" spans="2:9" s="10" customFormat="1" ht="15" customHeight="1">
      <c r="B27" s="24"/>
      <c r="C27" s="25" t="s">
        <v>23</v>
      </c>
      <c r="D27" s="26">
        <v>36015798882</v>
      </c>
      <c r="E27" s="27">
        <v>5.82411402038442</v>
      </c>
      <c r="F27" s="26">
        <v>33723042537</v>
      </c>
      <c r="G27" s="27">
        <f>F27/F24*100</f>
        <v>5.638675781231848</v>
      </c>
      <c r="H27" s="26">
        <v>32204913028</v>
      </c>
      <c r="I27" s="27">
        <f>H27/H24*100</f>
        <v>5.623918281652299</v>
      </c>
    </row>
    <row r="28" spans="2:9" s="10" customFormat="1" ht="15" customHeight="1">
      <c r="B28" s="24"/>
      <c r="C28" s="25" t="s">
        <v>24</v>
      </c>
      <c r="D28" s="26">
        <v>42069841266</v>
      </c>
      <c r="E28" s="27">
        <v>6.80311307699782</v>
      </c>
      <c r="F28" s="26">
        <v>46543752364</v>
      </c>
      <c r="G28" s="27">
        <f>F28/F24*100</f>
        <v>7.782368062863599</v>
      </c>
      <c r="H28" s="26">
        <v>51235233497</v>
      </c>
      <c r="I28" s="27">
        <f>H28/H24*100</f>
        <v>8.947167970240498</v>
      </c>
    </row>
    <row r="29" spans="2:9" s="10" customFormat="1" ht="15" customHeight="1">
      <c r="B29" s="24"/>
      <c r="C29" s="25" t="s">
        <v>25</v>
      </c>
      <c r="D29" s="26">
        <v>21980042942</v>
      </c>
      <c r="E29" s="27">
        <v>3.554392245652307</v>
      </c>
      <c r="F29" s="26">
        <v>22393985325</v>
      </c>
      <c r="G29" s="27">
        <f>F29/F24*100</f>
        <v>3.7443959144195333</v>
      </c>
      <c r="H29" s="26">
        <v>19441855553</v>
      </c>
      <c r="I29" s="27">
        <f>H29/H24*100</f>
        <v>3.3951157321461083</v>
      </c>
    </row>
    <row r="30" spans="2:9" s="10" customFormat="1" ht="15" customHeight="1">
      <c r="B30" s="24"/>
      <c r="C30" s="25" t="s">
        <v>26</v>
      </c>
      <c r="D30" s="26">
        <v>3228665403</v>
      </c>
      <c r="E30" s="27">
        <v>0.5221074090943002</v>
      </c>
      <c r="F30" s="26">
        <v>1945165227</v>
      </c>
      <c r="G30" s="27">
        <f>F30/F24*100</f>
        <v>0.3252421854862381</v>
      </c>
      <c r="H30" s="26">
        <v>1722801630</v>
      </c>
      <c r="I30" s="27">
        <f>H30/H24*100</f>
        <v>0.30085147487259284</v>
      </c>
    </row>
    <row r="31" spans="2:9" s="10" customFormat="1" ht="15" customHeight="1">
      <c r="B31" s="24"/>
      <c r="C31" s="25" t="s">
        <v>27</v>
      </c>
      <c r="D31" s="26">
        <v>45450432932</v>
      </c>
      <c r="E31" s="27">
        <v>7.349788478636224</v>
      </c>
      <c r="F31" s="26">
        <v>39523304410</v>
      </c>
      <c r="G31" s="27">
        <f>F31/F24*100</f>
        <v>6.6085110537225695</v>
      </c>
      <c r="H31" s="26">
        <v>33421429842</v>
      </c>
      <c r="I31" s="27">
        <f>H31/H24*100</f>
        <v>5.836357642821935</v>
      </c>
    </row>
    <row r="32" spans="2:9" s="10" customFormat="1" ht="15" customHeight="1">
      <c r="B32" s="24"/>
      <c r="C32" s="25" t="s">
        <v>28</v>
      </c>
      <c r="D32" s="26">
        <v>58490770531</v>
      </c>
      <c r="E32" s="27">
        <v>9.458541176020914</v>
      </c>
      <c r="F32" s="26">
        <v>63348622254</v>
      </c>
      <c r="G32" s="27">
        <f>F32/F24*100</f>
        <v>10.592233535456419</v>
      </c>
      <c r="H32" s="26">
        <v>60678179398</v>
      </c>
      <c r="I32" s="27">
        <f>H32/H24*100</f>
        <v>10.596182083059718</v>
      </c>
    </row>
    <row r="33" spans="2:9" s="10" customFormat="1" ht="15" customHeight="1">
      <c r="B33" s="24"/>
      <c r="C33" s="25" t="s">
        <v>29</v>
      </c>
      <c r="D33" s="26">
        <v>109847093980</v>
      </c>
      <c r="E33" s="27">
        <v>17.76337107621799</v>
      </c>
      <c r="F33" s="26">
        <v>100197548806</v>
      </c>
      <c r="G33" s="27">
        <f>F33/F24*100</f>
        <v>16.75357409318291</v>
      </c>
      <c r="H33" s="26">
        <v>88681849350</v>
      </c>
      <c r="I33" s="27">
        <f>H33/H24*100</f>
        <v>15.486440636451329</v>
      </c>
    </row>
    <row r="34" spans="2:9" s="10" customFormat="1" ht="15" customHeight="1">
      <c r="B34" s="24"/>
      <c r="C34" s="25" t="s">
        <v>30</v>
      </c>
      <c r="D34" s="26">
        <v>32434827297</v>
      </c>
      <c r="E34" s="27">
        <v>5.245035186589062</v>
      </c>
      <c r="F34" s="26">
        <v>28713574065</v>
      </c>
      <c r="G34" s="27">
        <f>F34/F24*100</f>
        <v>4.80106545829259</v>
      </c>
      <c r="H34" s="26">
        <v>28618981840</v>
      </c>
      <c r="I34" s="27">
        <f>H34/H24*100</f>
        <v>4.997709977738964</v>
      </c>
    </row>
    <row r="35" spans="2:9" s="10" customFormat="1" ht="15" customHeight="1">
      <c r="B35" s="24"/>
      <c r="C35" s="25" t="s">
        <v>31</v>
      </c>
      <c r="D35" s="26">
        <v>125529695217</v>
      </c>
      <c r="E35" s="27">
        <v>20.299404166578185</v>
      </c>
      <c r="F35" s="26">
        <v>124313799549</v>
      </c>
      <c r="G35" s="27">
        <f>F35/F24*100</f>
        <v>20.78594213498907</v>
      </c>
      <c r="H35" s="26">
        <v>122915357859</v>
      </c>
      <c r="I35" s="27">
        <f>H35/H24*100</f>
        <v>21.464610929334153</v>
      </c>
    </row>
    <row r="36" spans="2:9" s="10" customFormat="1" ht="15" customHeight="1">
      <c r="B36" s="24"/>
      <c r="C36" s="25" t="s">
        <v>32</v>
      </c>
      <c r="D36" s="26">
        <v>4717316129</v>
      </c>
      <c r="E36" s="27">
        <v>0.7628370842337618</v>
      </c>
      <c r="F36" s="26">
        <v>6053825307</v>
      </c>
      <c r="G36" s="27">
        <f>F36/F24*100</f>
        <v>1.0122324551510071</v>
      </c>
      <c r="H36" s="26">
        <v>5619104790</v>
      </c>
      <c r="I36" s="27">
        <f>H36/H24*100</f>
        <v>0.9812597887634636</v>
      </c>
    </row>
    <row r="37" spans="2:9" s="10" customFormat="1" ht="15" customHeight="1">
      <c r="B37" s="24"/>
      <c r="C37" s="25" t="s">
        <v>33</v>
      </c>
      <c r="D37" s="26">
        <v>107386911029</v>
      </c>
      <c r="E37" s="27">
        <v>17.36553494700774</v>
      </c>
      <c r="F37" s="26">
        <v>101255278976</v>
      </c>
      <c r="G37" s="27">
        <f>F37/F24*100</f>
        <v>16.930432319605195</v>
      </c>
      <c r="H37" s="26">
        <v>96827317370</v>
      </c>
      <c r="I37" s="27">
        <f>H37/H24*100</f>
        <v>16.908877221529636</v>
      </c>
    </row>
    <row r="38" spans="2:9" s="10" customFormat="1" ht="15" customHeight="1">
      <c r="B38" s="24"/>
      <c r="C38" s="25" t="s">
        <v>34</v>
      </c>
      <c r="D38" s="26">
        <v>30039555586</v>
      </c>
      <c r="E38" s="27">
        <v>4.857695852527049</v>
      </c>
      <c r="F38" s="26">
        <v>28880676305</v>
      </c>
      <c r="G38" s="27">
        <f>F38/F24*100</f>
        <v>4.829005859952487</v>
      </c>
      <c r="H38" s="26">
        <v>30156397545</v>
      </c>
      <c r="I38" s="27">
        <f>H38/H24*100</f>
        <v>5.266187656356865</v>
      </c>
    </row>
    <row r="39" spans="2:9" s="10" customFormat="1" ht="15" customHeight="1">
      <c r="B39" s="24"/>
      <c r="C39" s="25" t="s">
        <v>35</v>
      </c>
      <c r="D39" s="33" t="s">
        <v>36</v>
      </c>
      <c r="E39" s="34" t="s">
        <v>36</v>
      </c>
      <c r="F39" s="33" t="s">
        <v>36</v>
      </c>
      <c r="G39" s="34" t="s">
        <v>36</v>
      </c>
      <c r="H39" s="33" t="s">
        <v>274</v>
      </c>
      <c r="I39" s="34" t="s">
        <v>36</v>
      </c>
    </row>
    <row r="40" spans="2:9" ht="9.75" customHeight="1">
      <c r="B40" s="20"/>
      <c r="C40" s="21"/>
      <c r="D40" s="35"/>
      <c r="E40" s="36"/>
      <c r="F40" s="30"/>
      <c r="G40" s="27"/>
      <c r="H40" s="30"/>
      <c r="I40" s="27"/>
    </row>
    <row r="41" spans="2:9" s="19" customFormat="1" ht="15" customHeight="1" thickBot="1">
      <c r="B41" s="37" t="s">
        <v>37</v>
      </c>
      <c r="C41" s="38"/>
      <c r="D41" s="39">
        <v>4053798783</v>
      </c>
      <c r="E41" s="40"/>
      <c r="F41" s="39">
        <f>F6-F24</f>
        <v>4184753793</v>
      </c>
      <c r="G41" s="40"/>
      <c r="H41" s="39">
        <f>H6-H24</f>
        <v>4392711836</v>
      </c>
      <c r="I41" s="40"/>
    </row>
    <row r="42" ht="12">
      <c r="B42" s="3" t="s">
        <v>275</v>
      </c>
    </row>
  </sheetData>
  <printOptions/>
  <pageMargins left="0.2755905511811024" right="0.16" top="0.5905511811023623" bottom="0.3937007874015748" header="0.275590551181102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L38"/>
  <sheetViews>
    <sheetView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3" customWidth="1"/>
    <col min="2" max="2" width="23.75390625" style="3" customWidth="1"/>
    <col min="3" max="3" width="12.25390625" style="3" customWidth="1"/>
    <col min="4" max="4" width="12.25390625" style="3" bestFit="1" customWidth="1"/>
    <col min="5" max="5" width="11.125" style="3" bestFit="1" customWidth="1"/>
    <col min="6" max="7" width="13.25390625" style="3" bestFit="1" customWidth="1"/>
    <col min="8" max="8" width="11.25390625" style="3" bestFit="1" customWidth="1"/>
    <col min="9" max="9" width="12.75390625" style="2" customWidth="1"/>
    <col min="10" max="10" width="13.125" style="2" bestFit="1" customWidth="1"/>
    <col min="11" max="11" width="12.75390625" style="2" customWidth="1"/>
    <col min="12" max="12" width="12.50390625" style="3" hidden="1" customWidth="1"/>
    <col min="13" max="16384" width="9.00390625" style="3" customWidth="1"/>
  </cols>
  <sheetData>
    <row r="2" spans="2:11" ht="12.75" thickBot="1">
      <c r="B2" s="3" t="s">
        <v>38</v>
      </c>
      <c r="K2" s="5" t="s">
        <v>39</v>
      </c>
    </row>
    <row r="3" spans="2:12" ht="12.75" thickTop="1">
      <c r="B3" s="41"/>
      <c r="C3" s="42" t="s">
        <v>40</v>
      </c>
      <c r="D3" s="42"/>
      <c r="E3" s="43"/>
      <c r="F3" s="44" t="s">
        <v>41</v>
      </c>
      <c r="G3" s="44"/>
      <c r="H3" s="45"/>
      <c r="I3" s="44" t="s">
        <v>276</v>
      </c>
      <c r="J3" s="44"/>
      <c r="K3" s="44"/>
      <c r="L3" s="46"/>
    </row>
    <row r="4" spans="2:12" ht="27" customHeight="1" thickBot="1">
      <c r="B4" s="47" t="s">
        <v>42</v>
      </c>
      <c r="C4" s="48" t="s">
        <v>43</v>
      </c>
      <c r="D4" s="48" t="s">
        <v>44</v>
      </c>
      <c r="E4" s="49" t="s">
        <v>45</v>
      </c>
      <c r="F4" s="14" t="s">
        <v>43</v>
      </c>
      <c r="G4" s="14" t="s">
        <v>44</v>
      </c>
      <c r="H4" s="50" t="s">
        <v>45</v>
      </c>
      <c r="I4" s="14" t="s">
        <v>43</v>
      </c>
      <c r="J4" s="14" t="s">
        <v>44</v>
      </c>
      <c r="K4" s="51" t="s">
        <v>45</v>
      </c>
      <c r="L4" s="52" t="s">
        <v>46</v>
      </c>
    </row>
    <row r="5" spans="2:12" s="19" customFormat="1" ht="15" customHeight="1">
      <c r="B5" s="53" t="s">
        <v>47</v>
      </c>
      <c r="C5" s="54">
        <v>133615975</v>
      </c>
      <c r="D5" s="55">
        <v>130736930</v>
      </c>
      <c r="E5" s="56">
        <v>2879045</v>
      </c>
      <c r="F5" s="57">
        <v>154821323.04000002</v>
      </c>
      <c r="G5" s="58">
        <v>152130082.01999998</v>
      </c>
      <c r="H5" s="59">
        <v>2691241.02</v>
      </c>
      <c r="I5" s="60">
        <f>SUM(I7:I16)</f>
        <v>140480070.705</v>
      </c>
      <c r="J5" s="58">
        <f>SUM(J7:J16)</f>
        <v>137817272.81000003</v>
      </c>
      <c r="K5" s="61">
        <f>SUM(K7:K16)</f>
        <v>2662797.895</v>
      </c>
      <c r="L5" s="62" t="e">
        <f>#REF!-#REF!</f>
        <v>#REF!</v>
      </c>
    </row>
    <row r="6" spans="2:12" ht="9.75" customHeight="1">
      <c r="B6" s="63"/>
      <c r="C6" s="64"/>
      <c r="D6" s="65"/>
      <c r="E6" s="65"/>
      <c r="F6" s="282"/>
      <c r="G6" s="283"/>
      <c r="H6" s="66"/>
      <c r="I6" s="67"/>
      <c r="J6" s="68"/>
      <c r="K6" s="69"/>
      <c r="L6" s="70"/>
    </row>
    <row r="7" spans="2:12" ht="15" customHeight="1">
      <c r="B7" s="71" t="s">
        <v>48</v>
      </c>
      <c r="C7" s="64">
        <v>118316312</v>
      </c>
      <c r="D7" s="65">
        <v>118316312</v>
      </c>
      <c r="E7" s="72" t="s">
        <v>277</v>
      </c>
      <c r="F7" s="73">
        <v>135969947.629</v>
      </c>
      <c r="G7" s="74">
        <v>135969947.629</v>
      </c>
      <c r="H7" s="75">
        <v>0</v>
      </c>
      <c r="I7" s="73">
        <v>126896439.136</v>
      </c>
      <c r="J7" s="74">
        <v>126896439.136</v>
      </c>
      <c r="K7" s="73">
        <f aca="true" t="shared" si="0" ref="K7:K16">I7-J7</f>
        <v>0</v>
      </c>
      <c r="L7" s="70"/>
    </row>
    <row r="8" spans="2:12" s="10" customFormat="1" ht="15" customHeight="1">
      <c r="B8" s="71" t="s">
        <v>49</v>
      </c>
      <c r="C8" s="73">
        <v>3642359.702</v>
      </c>
      <c r="D8" s="74">
        <v>3642003.208</v>
      </c>
      <c r="E8" s="76">
        <v>356</v>
      </c>
      <c r="F8" s="73">
        <v>3608014.428</v>
      </c>
      <c r="G8" s="74">
        <v>3605589.695</v>
      </c>
      <c r="H8" s="75">
        <v>2424.7330000000075</v>
      </c>
      <c r="I8" s="73">
        <v>3450804.701</v>
      </c>
      <c r="J8" s="74">
        <v>3448590.167</v>
      </c>
      <c r="K8" s="73">
        <f t="shared" si="0"/>
        <v>2214.533999999985</v>
      </c>
      <c r="L8" s="77" t="e">
        <f>#REF!-#REF!</f>
        <v>#REF!</v>
      </c>
    </row>
    <row r="9" spans="2:12" s="10" customFormat="1" ht="15" customHeight="1">
      <c r="B9" s="71" t="s">
        <v>50</v>
      </c>
      <c r="C9" s="73">
        <v>399756.116</v>
      </c>
      <c r="D9" s="74">
        <v>212481.788</v>
      </c>
      <c r="E9" s="74">
        <v>187274</v>
      </c>
      <c r="F9" s="73">
        <v>402275.996</v>
      </c>
      <c r="G9" s="74">
        <v>224427.666</v>
      </c>
      <c r="H9" s="75">
        <v>177848.33</v>
      </c>
      <c r="I9" s="73">
        <v>382821.441</v>
      </c>
      <c r="J9" s="74">
        <v>228392.208</v>
      </c>
      <c r="K9" s="73">
        <f t="shared" si="0"/>
        <v>154429.23299999998</v>
      </c>
      <c r="L9" s="77" t="e">
        <f>#REF!-#REF!</f>
        <v>#REF!</v>
      </c>
    </row>
    <row r="10" spans="2:12" s="10" customFormat="1" ht="15" customHeight="1">
      <c r="B10" s="78" t="s">
        <v>51</v>
      </c>
      <c r="C10" s="73">
        <v>2863906.513</v>
      </c>
      <c r="D10" s="74">
        <v>1107245.563</v>
      </c>
      <c r="E10" s="74">
        <v>1756661</v>
      </c>
      <c r="F10" s="73">
        <v>6436560.587</v>
      </c>
      <c r="G10" s="74">
        <v>4916146.075</v>
      </c>
      <c r="H10" s="75">
        <v>1520414.512</v>
      </c>
      <c r="I10" s="73">
        <v>2553677.482</v>
      </c>
      <c r="J10" s="74">
        <v>1179117.863</v>
      </c>
      <c r="K10" s="73">
        <f t="shared" si="0"/>
        <v>1374559.619</v>
      </c>
      <c r="L10" s="77" t="e">
        <f>#REF!-#REF!</f>
        <v>#REF!</v>
      </c>
    </row>
    <row r="11" spans="2:12" s="10" customFormat="1" ht="15" customHeight="1">
      <c r="B11" s="71" t="s">
        <v>52</v>
      </c>
      <c r="C11" s="73">
        <v>247252.619</v>
      </c>
      <c r="D11" s="74">
        <v>211166.97</v>
      </c>
      <c r="E11" s="74">
        <v>36086</v>
      </c>
      <c r="F11" s="73">
        <v>310546.906</v>
      </c>
      <c r="G11" s="74">
        <v>198019.576</v>
      </c>
      <c r="H11" s="75">
        <v>112527.33</v>
      </c>
      <c r="I11" s="73">
        <v>430577.628</v>
      </c>
      <c r="J11" s="74">
        <v>213899.838</v>
      </c>
      <c r="K11" s="73">
        <f t="shared" si="0"/>
        <v>216677.79000000004</v>
      </c>
      <c r="L11" s="77" t="e">
        <f>#REF!-#REF!</f>
        <v>#REF!</v>
      </c>
    </row>
    <row r="12" spans="2:12" s="10" customFormat="1" ht="15" customHeight="1">
      <c r="B12" s="71" t="s">
        <v>53</v>
      </c>
      <c r="C12" s="73">
        <v>646995.922</v>
      </c>
      <c r="D12" s="74">
        <v>455145.016</v>
      </c>
      <c r="E12" s="74">
        <v>191851</v>
      </c>
      <c r="F12" s="73">
        <v>597438.17</v>
      </c>
      <c r="G12" s="74">
        <v>359063.797</v>
      </c>
      <c r="H12" s="75">
        <v>238374.37300000002</v>
      </c>
      <c r="I12" s="73">
        <v>552520.669</v>
      </c>
      <c r="J12" s="74">
        <v>301929.514</v>
      </c>
      <c r="K12" s="73">
        <f t="shared" si="0"/>
        <v>250591.15499999997</v>
      </c>
      <c r="L12" s="77" t="e">
        <f>#REF!-#REF!</f>
        <v>#REF!</v>
      </c>
    </row>
    <row r="13" spans="2:12" s="10" customFormat="1" ht="15" customHeight="1">
      <c r="B13" s="71" t="s">
        <v>54</v>
      </c>
      <c r="C13" s="73">
        <v>125614.782</v>
      </c>
      <c r="D13" s="74">
        <v>2425.028</v>
      </c>
      <c r="E13" s="74">
        <v>123190</v>
      </c>
      <c r="F13" s="73">
        <v>140197.11</v>
      </c>
      <c r="G13" s="74">
        <v>21188.933</v>
      </c>
      <c r="H13" s="75">
        <v>119008.17699999998</v>
      </c>
      <c r="I13" s="73">
        <v>136256.617</v>
      </c>
      <c r="J13" s="74">
        <v>28322.627</v>
      </c>
      <c r="K13" s="73">
        <f t="shared" si="0"/>
        <v>107933.98999999999</v>
      </c>
      <c r="L13" s="77" t="e">
        <f>#REF!-#REF!</f>
        <v>#REF!</v>
      </c>
    </row>
    <row r="14" spans="2:12" s="10" customFormat="1" ht="15" customHeight="1">
      <c r="B14" s="71" t="s">
        <v>55</v>
      </c>
      <c r="C14" s="73">
        <v>330332.916</v>
      </c>
      <c r="D14" s="74">
        <v>14168.694</v>
      </c>
      <c r="E14" s="74">
        <v>316164</v>
      </c>
      <c r="F14" s="73">
        <v>341836.181</v>
      </c>
      <c r="G14" s="74">
        <v>10092.163</v>
      </c>
      <c r="H14" s="75">
        <v>331744.018</v>
      </c>
      <c r="I14" s="73">
        <v>349327.193</v>
      </c>
      <c r="J14" s="74">
        <v>7656.61</v>
      </c>
      <c r="K14" s="73">
        <f t="shared" si="0"/>
        <v>341670.58300000004</v>
      </c>
      <c r="L14" s="77" t="e">
        <f>#REF!-#REF!</f>
        <v>#REF!</v>
      </c>
    </row>
    <row r="15" spans="2:12" s="10" customFormat="1" ht="15" customHeight="1">
      <c r="B15" s="71" t="s">
        <v>56</v>
      </c>
      <c r="C15" s="73">
        <v>6352714.405</v>
      </c>
      <c r="D15" s="74">
        <v>6092995.056</v>
      </c>
      <c r="E15" s="74">
        <v>259719</v>
      </c>
      <c r="F15" s="73">
        <v>6431488.138</v>
      </c>
      <c r="G15" s="74">
        <v>6246292.464</v>
      </c>
      <c r="H15" s="75">
        <v>185195.67400000058</v>
      </c>
      <c r="I15" s="73">
        <v>5002483.824</v>
      </c>
      <c r="J15" s="74">
        <v>4791118.563</v>
      </c>
      <c r="K15" s="73">
        <f t="shared" si="0"/>
        <v>211365.26099999994</v>
      </c>
      <c r="L15" s="77" t="e">
        <f>#REF!-#REF!</f>
        <v>#REF!</v>
      </c>
    </row>
    <row r="16" spans="2:12" s="10" customFormat="1" ht="15" customHeight="1">
      <c r="B16" s="71" t="s">
        <v>57</v>
      </c>
      <c r="C16" s="73">
        <v>690730.325</v>
      </c>
      <c r="D16" s="74">
        <v>682986.537</v>
      </c>
      <c r="E16" s="76">
        <v>7744</v>
      </c>
      <c r="F16" s="73">
        <v>583017.895</v>
      </c>
      <c r="G16" s="74">
        <v>579314.022</v>
      </c>
      <c r="H16" s="75">
        <v>3703.8730000000214</v>
      </c>
      <c r="I16" s="73">
        <v>725162.014</v>
      </c>
      <c r="J16" s="74">
        <v>721806.284</v>
      </c>
      <c r="K16" s="73">
        <f t="shared" si="0"/>
        <v>3355.7299999999814</v>
      </c>
      <c r="L16" s="77" t="e">
        <f>#REF!-#REF!</f>
        <v>#REF!</v>
      </c>
    </row>
    <row r="17" spans="2:12" ht="9.75" customHeight="1" thickBot="1">
      <c r="B17" s="79"/>
      <c r="C17" s="80"/>
      <c r="D17" s="80"/>
      <c r="E17" s="80"/>
      <c r="F17" s="81"/>
      <c r="G17" s="82"/>
      <c r="H17" s="83"/>
      <c r="I17" s="84"/>
      <c r="J17" s="82"/>
      <c r="K17" s="81"/>
      <c r="L17" s="85"/>
    </row>
    <row r="18" spans="2:12" ht="12">
      <c r="B18" s="20" t="s">
        <v>278</v>
      </c>
      <c r="C18" s="20"/>
      <c r="D18" s="20"/>
      <c r="E18" s="20"/>
      <c r="F18" s="20"/>
      <c r="G18" s="20"/>
      <c r="H18" s="20"/>
      <c r="I18" s="86"/>
      <c r="J18" s="86"/>
      <c r="K18" s="86"/>
      <c r="L18" s="20"/>
    </row>
    <row r="19" spans="2:12" ht="12">
      <c r="B19" s="20"/>
      <c r="C19" s="20"/>
      <c r="D19" s="87"/>
      <c r="E19" s="20"/>
      <c r="F19" s="20"/>
      <c r="G19" s="87"/>
      <c r="H19" s="88"/>
      <c r="I19" s="86"/>
      <c r="J19" s="86"/>
      <c r="K19" s="86"/>
      <c r="L19" s="20"/>
    </row>
    <row r="20" spans="2:12" ht="12">
      <c r="B20" s="20"/>
      <c r="C20" s="87"/>
      <c r="D20" s="20"/>
      <c r="E20" s="20"/>
      <c r="F20" s="20"/>
      <c r="G20" s="20"/>
      <c r="H20" s="88"/>
      <c r="I20" s="86"/>
      <c r="J20" s="86"/>
      <c r="K20" s="86"/>
      <c r="L20" s="20"/>
    </row>
    <row r="21" spans="2:12" ht="12">
      <c r="B21" s="20"/>
      <c r="C21" s="20"/>
      <c r="D21" s="20"/>
      <c r="E21" s="20"/>
      <c r="F21" s="20"/>
      <c r="G21" s="20"/>
      <c r="H21" s="88"/>
      <c r="I21" s="86"/>
      <c r="J21" s="86"/>
      <c r="K21" s="86"/>
      <c r="L21" s="20"/>
    </row>
    <row r="22" spans="2:12" ht="12">
      <c r="B22" s="20"/>
      <c r="C22" s="20"/>
      <c r="D22" s="20"/>
      <c r="E22" s="20"/>
      <c r="F22" s="20"/>
      <c r="G22" s="20"/>
      <c r="H22" s="88"/>
      <c r="I22" s="86"/>
      <c r="J22" s="86"/>
      <c r="K22" s="86"/>
      <c r="L22" s="20"/>
    </row>
    <row r="23" spans="2:12" ht="12">
      <c r="B23" s="20"/>
      <c r="C23" s="20"/>
      <c r="D23" s="20"/>
      <c r="E23" s="20"/>
      <c r="F23" s="20"/>
      <c r="G23" s="20"/>
      <c r="H23" s="88"/>
      <c r="I23" s="86"/>
      <c r="J23" s="86"/>
      <c r="K23" s="86"/>
      <c r="L23" s="20"/>
    </row>
    <row r="24" spans="2:12" ht="12">
      <c r="B24" s="20"/>
      <c r="C24" s="20"/>
      <c r="D24" s="20"/>
      <c r="E24" s="20"/>
      <c r="F24" s="20"/>
      <c r="G24" s="20"/>
      <c r="H24" s="88"/>
      <c r="I24" s="86"/>
      <c r="J24" s="86"/>
      <c r="K24" s="86"/>
      <c r="L24" s="20"/>
    </row>
    <row r="25" spans="2:12" ht="12">
      <c r="B25" s="20"/>
      <c r="C25" s="20"/>
      <c r="D25" s="20"/>
      <c r="E25" s="20"/>
      <c r="F25" s="20"/>
      <c r="G25" s="20"/>
      <c r="H25" s="88"/>
      <c r="I25" s="86"/>
      <c r="J25" s="86"/>
      <c r="K25" s="86"/>
      <c r="L25" s="20"/>
    </row>
    <row r="26" spans="2:12" ht="12">
      <c r="B26" s="20"/>
      <c r="C26" s="20"/>
      <c r="D26" s="20"/>
      <c r="E26" s="20"/>
      <c r="F26" s="20"/>
      <c r="G26" s="20"/>
      <c r="H26" s="88"/>
      <c r="I26" s="86"/>
      <c r="J26" s="86"/>
      <c r="K26" s="86"/>
      <c r="L26" s="20"/>
    </row>
    <row r="27" spans="2:12" ht="12">
      <c r="B27" s="20"/>
      <c r="C27" s="20"/>
      <c r="D27" s="20"/>
      <c r="E27" s="20"/>
      <c r="F27" s="20"/>
      <c r="G27" s="20"/>
      <c r="H27" s="88"/>
      <c r="I27" s="86"/>
      <c r="J27" s="86"/>
      <c r="K27" s="86"/>
      <c r="L27" s="20"/>
    </row>
    <row r="28" spans="2:12" ht="12">
      <c r="B28" s="20"/>
      <c r="C28" s="20"/>
      <c r="D28" s="20"/>
      <c r="E28" s="20"/>
      <c r="F28" s="20"/>
      <c r="G28" s="20"/>
      <c r="H28" s="88"/>
      <c r="I28" s="86"/>
      <c r="J28" s="86"/>
      <c r="K28" s="86"/>
      <c r="L28" s="20"/>
    </row>
    <row r="29" spans="2:12" ht="12">
      <c r="B29" s="20"/>
      <c r="C29" s="20"/>
      <c r="D29" s="20"/>
      <c r="E29" s="20"/>
      <c r="F29" s="20"/>
      <c r="G29" s="20"/>
      <c r="H29" s="88"/>
      <c r="I29" s="86"/>
      <c r="J29" s="86"/>
      <c r="K29" s="86"/>
      <c r="L29" s="20"/>
    </row>
    <row r="30" spans="2:12" ht="12">
      <c r="B30" s="20"/>
      <c r="C30" s="20"/>
      <c r="D30" s="20"/>
      <c r="E30" s="20"/>
      <c r="F30" s="20"/>
      <c r="G30" s="20"/>
      <c r="H30" s="20"/>
      <c r="I30" s="86"/>
      <c r="J30" s="86"/>
      <c r="K30" s="86"/>
      <c r="L30" s="20"/>
    </row>
    <row r="31" spans="2:12" ht="12">
      <c r="B31" s="20"/>
      <c r="C31" s="20"/>
      <c r="D31" s="20"/>
      <c r="E31" s="20"/>
      <c r="F31" s="20"/>
      <c r="G31" s="20"/>
      <c r="H31" s="20"/>
      <c r="I31" s="86"/>
      <c r="J31" s="86"/>
      <c r="K31" s="86"/>
      <c r="L31" s="20"/>
    </row>
    <row r="32" spans="2:12" ht="12">
      <c r="B32" s="20"/>
      <c r="C32" s="20"/>
      <c r="D32" s="20"/>
      <c r="E32" s="20"/>
      <c r="F32" s="20"/>
      <c r="G32" s="20"/>
      <c r="H32" s="20"/>
      <c r="I32" s="86"/>
      <c r="J32" s="86"/>
      <c r="K32" s="86"/>
      <c r="L32" s="20"/>
    </row>
    <row r="33" spans="2:12" ht="12">
      <c r="B33" s="20"/>
      <c r="C33" s="20"/>
      <c r="D33" s="20"/>
      <c r="E33" s="20"/>
      <c r="F33" s="20"/>
      <c r="G33" s="20"/>
      <c r="H33" s="20"/>
      <c r="I33" s="86"/>
      <c r="J33" s="86"/>
      <c r="K33" s="86"/>
      <c r="L33" s="20"/>
    </row>
    <row r="34" spans="2:12" ht="12">
      <c r="B34" s="20"/>
      <c r="C34" s="20"/>
      <c r="D34" s="20"/>
      <c r="E34" s="20"/>
      <c r="F34" s="20"/>
      <c r="G34" s="20"/>
      <c r="H34" s="20"/>
      <c r="I34" s="86"/>
      <c r="J34" s="86"/>
      <c r="K34" s="86"/>
      <c r="L34" s="20"/>
    </row>
    <row r="35" spans="2:12" ht="12">
      <c r="B35" s="20"/>
      <c r="C35" s="20"/>
      <c r="D35" s="20"/>
      <c r="E35" s="20"/>
      <c r="F35" s="20"/>
      <c r="G35" s="20"/>
      <c r="H35" s="20"/>
      <c r="I35" s="86"/>
      <c r="J35" s="86"/>
      <c r="K35" s="86"/>
      <c r="L35" s="20"/>
    </row>
    <row r="36" spans="2:12" ht="12">
      <c r="B36" s="20"/>
      <c r="C36" s="20"/>
      <c r="D36" s="20"/>
      <c r="E36" s="20"/>
      <c r="F36" s="20"/>
      <c r="G36" s="20"/>
      <c r="H36" s="20"/>
      <c r="I36" s="86"/>
      <c r="J36" s="86"/>
      <c r="K36" s="86"/>
      <c r="L36" s="20"/>
    </row>
    <row r="37" spans="2:12" ht="12">
      <c r="B37" s="20"/>
      <c r="C37" s="20"/>
      <c r="D37" s="20"/>
      <c r="E37" s="20"/>
      <c r="F37" s="20"/>
      <c r="G37" s="20"/>
      <c r="H37" s="20"/>
      <c r="I37" s="86"/>
      <c r="J37" s="86"/>
      <c r="K37" s="86"/>
      <c r="L37" s="20"/>
    </row>
    <row r="38" spans="2:12" ht="12">
      <c r="B38" s="20"/>
      <c r="C38" s="20"/>
      <c r="D38" s="20"/>
      <c r="E38" s="20"/>
      <c r="F38" s="20"/>
      <c r="G38" s="20"/>
      <c r="H38" s="20"/>
      <c r="I38" s="86"/>
      <c r="J38" s="86"/>
      <c r="K38" s="86"/>
      <c r="L38" s="20"/>
    </row>
  </sheetData>
  <printOptions/>
  <pageMargins left="0.2755905511811024" right="0.31496062992125984" top="0.5905511811023623" bottom="0.3937007874015748" header="0.2755905511811024" footer="0.1968503937007874"/>
  <pageSetup fitToHeight="1" fitToWidth="1"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2:X56"/>
  <sheetViews>
    <sheetView workbookViewId="0" topLeftCell="A1">
      <pane xSplit="1" ySplit="15" topLeftCell="B16" activePane="bottomRight" state="frozen"/>
      <selection pane="topLeft" activeCell="B10" sqref="B10"/>
      <selection pane="topRight" activeCell="B10" sqref="B10"/>
      <selection pane="bottomLeft" activeCell="B10" sqref="B10"/>
      <selection pane="bottomRight" activeCell="A1" sqref="A1"/>
    </sheetView>
  </sheetViews>
  <sheetFormatPr defaultColWidth="9.00390625" defaultRowHeight="13.5"/>
  <cols>
    <col min="1" max="1" width="9.625" style="90" customWidth="1"/>
    <col min="2" max="3" width="12.00390625" style="90" bestFit="1" customWidth="1"/>
    <col min="4" max="4" width="11.50390625" style="90" bestFit="1" customWidth="1"/>
    <col min="5" max="5" width="9.875" style="90" bestFit="1" customWidth="1"/>
    <col min="6" max="6" width="11.50390625" style="90" bestFit="1" customWidth="1"/>
    <col min="7" max="7" width="12.00390625" style="90" bestFit="1" customWidth="1"/>
    <col min="8" max="8" width="11.125" style="90" bestFit="1" customWidth="1"/>
    <col min="9" max="9" width="9.875" style="90" bestFit="1" customWidth="1"/>
    <col min="10" max="11" width="9.75390625" style="90" customWidth="1"/>
    <col min="12" max="12" width="12.125" style="90" customWidth="1"/>
    <col min="13" max="13" width="10.375" style="90" customWidth="1"/>
    <col min="14" max="14" width="9.625" style="90" customWidth="1"/>
    <col min="15" max="15" width="9.75390625" style="90" bestFit="1" customWidth="1"/>
    <col min="16" max="16" width="10.125" style="90" customWidth="1"/>
    <col min="17" max="17" width="9.75390625" style="90" bestFit="1" customWidth="1"/>
    <col min="18" max="18" width="11.375" style="90" bestFit="1" customWidth="1"/>
    <col min="19" max="19" width="8.25390625" style="90" bestFit="1" customWidth="1"/>
    <col min="20" max="21" width="9.75390625" style="90" bestFit="1" customWidth="1"/>
    <col min="22" max="22" width="9.75390625" style="90" customWidth="1"/>
    <col min="23" max="24" width="11.50390625" style="90" customWidth="1"/>
    <col min="25" max="16384" width="9.00390625" style="90" customWidth="1"/>
  </cols>
  <sheetData>
    <row r="2" ht="14.25">
      <c r="A2" s="89" t="s">
        <v>320</v>
      </c>
    </row>
    <row r="3" spans="1:24" ht="12" thickBot="1">
      <c r="A3" s="91"/>
      <c r="B3" s="91"/>
      <c r="C3" s="91"/>
      <c r="D3" s="91"/>
      <c r="E3" s="91"/>
      <c r="F3" s="91"/>
      <c r="G3" s="91"/>
      <c r="H3" s="91"/>
      <c r="I3" s="91"/>
      <c r="J3" s="91"/>
      <c r="K3" s="91"/>
      <c r="L3" s="91"/>
      <c r="M3" s="91"/>
      <c r="N3" s="91"/>
      <c r="O3" s="91"/>
      <c r="P3" s="91"/>
      <c r="Q3" s="91"/>
      <c r="R3" s="91"/>
      <c r="S3" s="91"/>
      <c r="T3" s="91"/>
      <c r="U3" s="91"/>
      <c r="V3" s="91"/>
      <c r="W3" s="92"/>
      <c r="X3" s="92" t="s">
        <v>279</v>
      </c>
    </row>
    <row r="4" spans="1:24" ht="12.75" customHeight="1" thickTop="1">
      <c r="A4" s="93"/>
      <c r="B4" s="94"/>
      <c r="C4" s="94"/>
      <c r="D4" s="95" t="s">
        <v>58</v>
      </c>
      <c r="E4" s="96"/>
      <c r="F4" s="96"/>
      <c r="G4" s="97" t="s">
        <v>59</v>
      </c>
      <c r="H4" s="97"/>
      <c r="I4" s="97"/>
      <c r="J4" s="97"/>
      <c r="K4" s="97"/>
      <c r="L4" s="97"/>
      <c r="M4" s="97"/>
      <c r="N4" s="97"/>
      <c r="O4" s="97"/>
      <c r="P4" s="97"/>
      <c r="Q4" s="97"/>
      <c r="R4" s="97"/>
      <c r="S4" s="97"/>
      <c r="T4" s="97"/>
      <c r="U4" s="97"/>
      <c r="V4" s="97"/>
      <c r="W4" s="97"/>
      <c r="X4" s="98"/>
    </row>
    <row r="5" spans="1:24" ht="12.75" customHeight="1">
      <c r="A5" s="99" t="s">
        <v>60</v>
      </c>
      <c r="B5" s="100" t="s">
        <v>61</v>
      </c>
      <c r="C5" s="100" t="s">
        <v>62</v>
      </c>
      <c r="D5" s="100" t="s">
        <v>63</v>
      </c>
      <c r="E5" s="100" t="s">
        <v>64</v>
      </c>
      <c r="F5" s="100" t="s">
        <v>129</v>
      </c>
      <c r="G5" s="101"/>
      <c r="H5" s="101"/>
      <c r="I5" s="102" t="s">
        <v>65</v>
      </c>
      <c r="J5" s="102" t="s">
        <v>130</v>
      </c>
      <c r="K5" s="102" t="s">
        <v>131</v>
      </c>
      <c r="L5" s="102" t="s">
        <v>66</v>
      </c>
      <c r="M5" s="102" t="s">
        <v>67</v>
      </c>
      <c r="N5" s="102" t="s">
        <v>68</v>
      </c>
      <c r="O5" s="102" t="s">
        <v>69</v>
      </c>
      <c r="P5" s="102" t="s">
        <v>132</v>
      </c>
      <c r="Q5" s="102" t="s">
        <v>133</v>
      </c>
      <c r="R5" s="102"/>
      <c r="S5" s="102" t="s">
        <v>70</v>
      </c>
      <c r="T5" s="102" t="s">
        <v>134</v>
      </c>
      <c r="U5" s="102"/>
      <c r="V5" s="102"/>
      <c r="W5" s="101"/>
      <c r="X5" s="103"/>
    </row>
    <row r="6" spans="1:24" ht="12.75" customHeight="1">
      <c r="A6" s="99"/>
      <c r="B6" s="100" t="s">
        <v>71</v>
      </c>
      <c r="C6" s="100" t="s">
        <v>72</v>
      </c>
      <c r="D6" s="100" t="s">
        <v>73</v>
      </c>
      <c r="E6" s="100" t="s">
        <v>74</v>
      </c>
      <c r="F6" s="100" t="s">
        <v>75</v>
      </c>
      <c r="G6" s="100" t="s">
        <v>76</v>
      </c>
      <c r="H6" s="100" t="s">
        <v>8</v>
      </c>
      <c r="I6" s="100"/>
      <c r="J6" s="100"/>
      <c r="K6" s="100" t="s">
        <v>135</v>
      </c>
      <c r="L6" s="100"/>
      <c r="M6" s="100" t="s">
        <v>77</v>
      </c>
      <c r="N6" s="100" t="s">
        <v>78</v>
      </c>
      <c r="O6" s="100"/>
      <c r="P6" s="100" t="s">
        <v>136</v>
      </c>
      <c r="Q6" s="100"/>
      <c r="R6" s="100" t="s">
        <v>137</v>
      </c>
      <c r="S6" s="100" t="s">
        <v>138</v>
      </c>
      <c r="T6" s="100" t="s">
        <v>280</v>
      </c>
      <c r="U6" s="100" t="s">
        <v>139</v>
      </c>
      <c r="V6" s="100" t="s">
        <v>281</v>
      </c>
      <c r="W6" s="100" t="s">
        <v>14</v>
      </c>
      <c r="X6" s="104" t="s">
        <v>282</v>
      </c>
    </row>
    <row r="7" spans="1:24" ht="12.75" customHeight="1">
      <c r="A7" s="105"/>
      <c r="B7" s="106"/>
      <c r="C7" s="106"/>
      <c r="D7" s="107" t="s">
        <v>79</v>
      </c>
      <c r="E7" s="108" t="s">
        <v>80</v>
      </c>
      <c r="F7" s="107" t="s">
        <v>81</v>
      </c>
      <c r="G7" s="106"/>
      <c r="H7" s="106"/>
      <c r="I7" s="108" t="s">
        <v>82</v>
      </c>
      <c r="J7" s="108" t="s">
        <v>140</v>
      </c>
      <c r="K7" s="108" t="s">
        <v>140</v>
      </c>
      <c r="L7" s="108" t="s">
        <v>83</v>
      </c>
      <c r="M7" s="108" t="s">
        <v>84</v>
      </c>
      <c r="N7" s="108" t="s">
        <v>84</v>
      </c>
      <c r="O7" s="108" t="s">
        <v>85</v>
      </c>
      <c r="P7" s="108" t="s">
        <v>86</v>
      </c>
      <c r="Q7" s="108" t="s">
        <v>140</v>
      </c>
      <c r="R7" s="108"/>
      <c r="S7" s="108" t="s">
        <v>84</v>
      </c>
      <c r="T7" s="108" t="s">
        <v>283</v>
      </c>
      <c r="U7" s="108"/>
      <c r="V7" s="108"/>
      <c r="W7" s="106"/>
      <c r="X7" s="109"/>
    </row>
    <row r="8" spans="1:24" ht="12.75" customHeight="1">
      <c r="A8" s="114" t="s">
        <v>87</v>
      </c>
      <c r="B8" s="110">
        <v>470467725</v>
      </c>
      <c r="C8" s="110">
        <v>455975301</v>
      </c>
      <c r="D8" s="110">
        <v>14492424</v>
      </c>
      <c r="E8" s="110">
        <v>2005632</v>
      </c>
      <c r="F8" s="110">
        <v>12486792</v>
      </c>
      <c r="G8" s="110">
        <v>131225487</v>
      </c>
      <c r="H8" s="110">
        <v>10648795</v>
      </c>
      <c r="I8" s="110">
        <v>554340</v>
      </c>
      <c r="J8" s="111">
        <v>200592</v>
      </c>
      <c r="K8" s="111">
        <v>244040</v>
      </c>
      <c r="L8" s="110">
        <v>11920766</v>
      </c>
      <c r="M8" s="110">
        <v>143269</v>
      </c>
      <c r="N8" s="110">
        <v>0</v>
      </c>
      <c r="O8" s="110">
        <v>2607685</v>
      </c>
      <c r="P8" s="110">
        <v>40005</v>
      </c>
      <c r="Q8" s="112">
        <v>4036722</v>
      </c>
      <c r="R8" s="110">
        <v>149346584</v>
      </c>
      <c r="S8" s="110">
        <v>277757</v>
      </c>
      <c r="T8" s="110">
        <v>3769180</v>
      </c>
      <c r="U8" s="110">
        <v>8304414</v>
      </c>
      <c r="V8" s="110">
        <v>1618275</v>
      </c>
      <c r="W8" s="110">
        <v>30651407</v>
      </c>
      <c r="X8" s="113">
        <v>22576064</v>
      </c>
    </row>
    <row r="9" spans="1:24" ht="12.75" customHeight="1">
      <c r="A9" s="114"/>
      <c r="B9" s="115"/>
      <c r="C9" s="115"/>
      <c r="D9" s="115"/>
      <c r="E9" s="115"/>
      <c r="F9" s="115"/>
      <c r="G9" s="115"/>
      <c r="H9" s="115"/>
      <c r="I9" s="115"/>
      <c r="J9" s="115"/>
      <c r="K9" s="115"/>
      <c r="L9" s="115"/>
      <c r="M9" s="115"/>
      <c r="N9" s="115"/>
      <c r="O9" s="115"/>
      <c r="P9" s="115"/>
      <c r="Q9" s="115"/>
      <c r="R9" s="115"/>
      <c r="S9" s="115"/>
      <c r="T9" s="115"/>
      <c r="U9" s="115"/>
      <c r="V9" s="115"/>
      <c r="W9" s="115"/>
      <c r="X9" s="116"/>
    </row>
    <row r="10" spans="1:24" s="117" customFormat="1" ht="12.75" customHeight="1">
      <c r="A10" s="119" t="s">
        <v>284</v>
      </c>
      <c r="B10" s="284">
        <f>SUM(B12:B14)</f>
        <v>449145018</v>
      </c>
      <c r="C10" s="284">
        <f>SUM(C12:C14)</f>
        <v>436249195</v>
      </c>
      <c r="D10" s="284">
        <f>B10-C10</f>
        <v>12895823</v>
      </c>
      <c r="E10" s="284">
        <f>SUM(E12:E14)</f>
        <v>491674</v>
      </c>
      <c r="F10" s="284">
        <f>D10-E10</f>
        <v>12404149</v>
      </c>
      <c r="G10" s="284">
        <f aca="true" t="shared" si="0" ref="G10:X10">SUM(G12:G14)</f>
        <v>131324881</v>
      </c>
      <c r="H10" s="284">
        <f t="shared" si="0"/>
        <v>14683080</v>
      </c>
      <c r="I10" s="284">
        <f t="shared" si="0"/>
        <v>365291</v>
      </c>
      <c r="J10" s="284">
        <f t="shared" si="0"/>
        <v>379950</v>
      </c>
      <c r="K10" s="284">
        <f t="shared" si="0"/>
        <v>227203</v>
      </c>
      <c r="L10" s="284">
        <f t="shared" si="0"/>
        <v>11705979</v>
      </c>
      <c r="M10" s="284">
        <f t="shared" si="0"/>
        <v>129057</v>
      </c>
      <c r="N10" s="284">
        <f t="shared" si="0"/>
        <v>0</v>
      </c>
      <c r="O10" s="284">
        <f t="shared" si="0"/>
        <v>2676802</v>
      </c>
      <c r="P10" s="284">
        <f t="shared" si="0"/>
        <v>36130</v>
      </c>
      <c r="Q10" s="284">
        <f t="shared" si="0"/>
        <v>3185402</v>
      </c>
      <c r="R10" s="284">
        <f t="shared" si="0"/>
        <v>144070121</v>
      </c>
      <c r="S10" s="284">
        <f t="shared" si="0"/>
        <v>294562</v>
      </c>
      <c r="T10" s="284">
        <f t="shared" si="0"/>
        <v>3827898</v>
      </c>
      <c r="U10" s="284">
        <f t="shared" si="0"/>
        <v>8028594</v>
      </c>
      <c r="V10" s="284">
        <f t="shared" si="0"/>
        <v>1496727</v>
      </c>
      <c r="W10" s="284">
        <f t="shared" si="0"/>
        <v>28936381</v>
      </c>
      <c r="X10" s="285">
        <f t="shared" si="0"/>
        <v>18989726</v>
      </c>
    </row>
    <row r="11" spans="1:24" s="117" customFormat="1" ht="12.75" customHeight="1">
      <c r="A11" s="118"/>
      <c r="B11" s="286"/>
      <c r="C11" s="286"/>
      <c r="D11" s="286"/>
      <c r="E11" s="286"/>
      <c r="F11" s="286"/>
      <c r="G11" s="286"/>
      <c r="H11" s="286"/>
      <c r="I11" s="286"/>
      <c r="J11" s="286"/>
      <c r="K11" s="286"/>
      <c r="L11" s="286"/>
      <c r="M11" s="286"/>
      <c r="N11" s="286"/>
      <c r="O11" s="286"/>
      <c r="P11" s="286"/>
      <c r="Q11" s="286"/>
      <c r="R11" s="286"/>
      <c r="S11" s="286"/>
      <c r="T11" s="286"/>
      <c r="U11" s="286"/>
      <c r="V11" s="286"/>
      <c r="W11" s="286"/>
      <c r="X11" s="287"/>
    </row>
    <row r="12" spans="1:24" s="117" customFormat="1" ht="12.75" customHeight="1">
      <c r="A12" s="119" t="s">
        <v>88</v>
      </c>
      <c r="B12" s="284">
        <f>SUM(B16:B28)</f>
        <v>329730943</v>
      </c>
      <c r="C12" s="284">
        <f>SUM(C16:C28)</f>
        <v>320757017</v>
      </c>
      <c r="D12" s="284">
        <f>B12-C12</f>
        <v>8973926</v>
      </c>
      <c r="E12" s="284">
        <f>SUM(E16:E28)</f>
        <v>427134</v>
      </c>
      <c r="F12" s="284">
        <f>D12-E12</f>
        <v>8546792</v>
      </c>
      <c r="G12" s="284">
        <f aca="true" t="shared" si="1" ref="G12:X12">SUM(G16:G28)</f>
        <v>111166254</v>
      </c>
      <c r="H12" s="284">
        <f t="shared" si="1"/>
        <v>10924106</v>
      </c>
      <c r="I12" s="284">
        <f t="shared" si="1"/>
        <v>304260</v>
      </c>
      <c r="J12" s="284">
        <f t="shared" si="1"/>
        <v>316505</v>
      </c>
      <c r="K12" s="284">
        <f t="shared" si="1"/>
        <v>189358</v>
      </c>
      <c r="L12" s="284">
        <f t="shared" si="1"/>
        <v>9461887</v>
      </c>
      <c r="M12" s="284">
        <f t="shared" si="1"/>
        <v>74085</v>
      </c>
      <c r="N12" s="284">
        <f t="shared" si="1"/>
        <v>0</v>
      </c>
      <c r="O12" s="284">
        <f t="shared" si="1"/>
        <v>1843925</v>
      </c>
      <c r="P12" s="284">
        <f t="shared" si="1"/>
        <v>36130</v>
      </c>
      <c r="Q12" s="284">
        <f t="shared" si="1"/>
        <v>2741193</v>
      </c>
      <c r="R12" s="284">
        <f t="shared" si="1"/>
        <v>88273756</v>
      </c>
      <c r="S12" s="284">
        <f t="shared" si="1"/>
        <v>242810</v>
      </c>
      <c r="T12" s="284">
        <f t="shared" si="1"/>
        <v>3192595</v>
      </c>
      <c r="U12" s="284">
        <f t="shared" si="1"/>
        <v>5971129</v>
      </c>
      <c r="V12" s="284">
        <f t="shared" si="1"/>
        <v>1228363</v>
      </c>
      <c r="W12" s="284">
        <f t="shared" si="1"/>
        <v>23290761</v>
      </c>
      <c r="X12" s="285">
        <f t="shared" si="1"/>
        <v>13977629</v>
      </c>
    </row>
    <row r="13" spans="1:24" s="117" customFormat="1" ht="12.75" customHeight="1">
      <c r="A13" s="118"/>
      <c r="B13" s="286"/>
      <c r="C13" s="286"/>
      <c r="D13" s="286"/>
      <c r="E13" s="286"/>
      <c r="F13" s="286"/>
      <c r="G13" s="286"/>
      <c r="H13" s="286"/>
      <c r="I13" s="286"/>
      <c r="J13" s="286"/>
      <c r="K13" s="286"/>
      <c r="L13" s="286"/>
      <c r="M13" s="286"/>
      <c r="N13" s="286"/>
      <c r="O13" s="286"/>
      <c r="P13" s="286"/>
      <c r="Q13" s="286"/>
      <c r="R13" s="286"/>
      <c r="S13" s="286"/>
      <c r="T13" s="286"/>
      <c r="U13" s="286"/>
      <c r="V13" s="286"/>
      <c r="W13" s="286"/>
      <c r="X13" s="287"/>
    </row>
    <row r="14" spans="1:24" s="117" customFormat="1" ht="12.75" customHeight="1">
      <c r="A14" s="119" t="s">
        <v>89</v>
      </c>
      <c r="B14" s="284">
        <f>SUM(B30:B51)</f>
        <v>119414075</v>
      </c>
      <c r="C14" s="284">
        <f>SUM(C30:C51)</f>
        <v>115492178</v>
      </c>
      <c r="D14" s="284">
        <f>B14-C14</f>
        <v>3921897</v>
      </c>
      <c r="E14" s="284">
        <f>SUM(E30:E51)</f>
        <v>64540</v>
      </c>
      <c r="F14" s="284">
        <f>D14-E14</f>
        <v>3857357</v>
      </c>
      <c r="G14" s="284">
        <f aca="true" t="shared" si="2" ref="G14:X14">SUM(G30:G51)</f>
        <v>20158627</v>
      </c>
      <c r="H14" s="284">
        <f t="shared" si="2"/>
        <v>3758974</v>
      </c>
      <c r="I14" s="284">
        <f t="shared" si="2"/>
        <v>61031</v>
      </c>
      <c r="J14" s="284">
        <f t="shared" si="2"/>
        <v>63445</v>
      </c>
      <c r="K14" s="284">
        <f t="shared" si="2"/>
        <v>37845</v>
      </c>
      <c r="L14" s="284">
        <f t="shared" si="2"/>
        <v>2244092</v>
      </c>
      <c r="M14" s="284">
        <f t="shared" si="2"/>
        <v>54972</v>
      </c>
      <c r="N14" s="284">
        <f t="shared" si="2"/>
        <v>0</v>
      </c>
      <c r="O14" s="284">
        <f t="shared" si="2"/>
        <v>832877</v>
      </c>
      <c r="P14" s="284">
        <f t="shared" si="2"/>
        <v>0</v>
      </c>
      <c r="Q14" s="284">
        <f t="shared" si="2"/>
        <v>444209</v>
      </c>
      <c r="R14" s="284">
        <f t="shared" si="2"/>
        <v>55796365</v>
      </c>
      <c r="S14" s="284">
        <f t="shared" si="2"/>
        <v>51752</v>
      </c>
      <c r="T14" s="284">
        <f t="shared" si="2"/>
        <v>635303</v>
      </c>
      <c r="U14" s="284">
        <f t="shared" si="2"/>
        <v>2057465</v>
      </c>
      <c r="V14" s="284">
        <f t="shared" si="2"/>
        <v>268364</v>
      </c>
      <c r="W14" s="284">
        <f t="shared" si="2"/>
        <v>5645620</v>
      </c>
      <c r="X14" s="285">
        <f t="shared" si="2"/>
        <v>5012097</v>
      </c>
    </row>
    <row r="15" spans="1:24" ht="12.75" customHeight="1">
      <c r="A15" s="114"/>
      <c r="B15" s="115"/>
      <c r="C15" s="115"/>
      <c r="D15" s="115"/>
      <c r="E15" s="115"/>
      <c r="F15" s="115"/>
      <c r="G15" s="115"/>
      <c r="H15" s="115"/>
      <c r="I15" s="115"/>
      <c r="J15" s="115"/>
      <c r="K15" s="115"/>
      <c r="L15" s="115"/>
      <c r="M15" s="115"/>
      <c r="N15" s="115"/>
      <c r="O15" s="115"/>
      <c r="P15" s="115"/>
      <c r="Q15" s="115"/>
      <c r="R15" s="115"/>
      <c r="S15" s="115"/>
      <c r="T15" s="115"/>
      <c r="U15" s="115"/>
      <c r="V15" s="115"/>
      <c r="W15" s="115"/>
      <c r="X15" s="116"/>
    </row>
    <row r="16" spans="1:24" ht="12.75" customHeight="1">
      <c r="A16" s="114" t="s">
        <v>90</v>
      </c>
      <c r="B16" s="115">
        <v>75984782</v>
      </c>
      <c r="C16" s="115">
        <v>74096434</v>
      </c>
      <c r="D16" s="115">
        <v>1888348</v>
      </c>
      <c r="E16" s="115">
        <v>261082</v>
      </c>
      <c r="F16" s="115">
        <v>1627266</v>
      </c>
      <c r="G16" s="115">
        <v>35454038</v>
      </c>
      <c r="H16" s="115">
        <v>2589311</v>
      </c>
      <c r="I16" s="115">
        <v>102160</v>
      </c>
      <c r="J16" s="115">
        <v>106336</v>
      </c>
      <c r="K16" s="115">
        <v>63761</v>
      </c>
      <c r="L16" s="115">
        <v>2646791</v>
      </c>
      <c r="M16" s="115">
        <v>4602</v>
      </c>
      <c r="N16" s="115">
        <v>0</v>
      </c>
      <c r="O16" s="115">
        <v>391203</v>
      </c>
      <c r="P16" s="115">
        <v>0</v>
      </c>
      <c r="Q16" s="115">
        <v>1000491</v>
      </c>
      <c r="R16" s="115">
        <v>8635751</v>
      </c>
      <c r="S16" s="115">
        <v>72039</v>
      </c>
      <c r="T16" s="111">
        <v>905014</v>
      </c>
      <c r="U16" s="115">
        <v>1580765</v>
      </c>
      <c r="V16" s="115">
        <v>571050</v>
      </c>
      <c r="W16" s="115">
        <v>5542175</v>
      </c>
      <c r="X16" s="116">
        <v>3073313</v>
      </c>
    </row>
    <row r="17" spans="1:24" ht="12.75" customHeight="1">
      <c r="A17" s="114" t="s">
        <v>91</v>
      </c>
      <c r="B17" s="115">
        <v>30689871</v>
      </c>
      <c r="C17" s="115">
        <v>29164291</v>
      </c>
      <c r="D17" s="115">
        <v>1525580</v>
      </c>
      <c r="E17" s="115">
        <v>11208</v>
      </c>
      <c r="F17" s="115">
        <v>1514372</v>
      </c>
      <c r="G17" s="115">
        <v>11155705</v>
      </c>
      <c r="H17" s="115">
        <v>1072922</v>
      </c>
      <c r="I17" s="115">
        <v>28069</v>
      </c>
      <c r="J17" s="115">
        <v>29219</v>
      </c>
      <c r="K17" s="115">
        <v>17526</v>
      </c>
      <c r="L17" s="111">
        <v>966381</v>
      </c>
      <c r="M17" s="115">
        <v>0</v>
      </c>
      <c r="N17" s="115">
        <v>0</v>
      </c>
      <c r="O17" s="115">
        <v>172417</v>
      </c>
      <c r="P17" s="115">
        <v>0</v>
      </c>
      <c r="Q17" s="115">
        <v>252356</v>
      </c>
      <c r="R17" s="115">
        <v>8039393</v>
      </c>
      <c r="S17" s="115">
        <v>22744</v>
      </c>
      <c r="T17" s="111">
        <v>347861</v>
      </c>
      <c r="U17" s="115">
        <v>446410</v>
      </c>
      <c r="V17" s="115">
        <v>74798</v>
      </c>
      <c r="W17" s="115">
        <v>2174765</v>
      </c>
      <c r="X17" s="116">
        <v>1369185</v>
      </c>
    </row>
    <row r="18" spans="1:24" ht="12.75" customHeight="1">
      <c r="A18" s="114" t="s">
        <v>92</v>
      </c>
      <c r="B18" s="115">
        <v>55953287</v>
      </c>
      <c r="C18" s="115">
        <v>55229945</v>
      </c>
      <c r="D18" s="115">
        <v>723342</v>
      </c>
      <c r="E18" s="115">
        <v>62368</v>
      </c>
      <c r="F18" s="115">
        <v>660974</v>
      </c>
      <c r="G18" s="115">
        <v>14053659</v>
      </c>
      <c r="H18" s="115">
        <v>1734755</v>
      </c>
      <c r="I18" s="115">
        <v>38677</v>
      </c>
      <c r="J18" s="115">
        <v>40219</v>
      </c>
      <c r="K18" s="115">
        <v>24032</v>
      </c>
      <c r="L18" s="115">
        <v>1378541</v>
      </c>
      <c r="M18" s="115">
        <v>14339</v>
      </c>
      <c r="N18" s="115">
        <v>0</v>
      </c>
      <c r="O18" s="115">
        <v>317253</v>
      </c>
      <c r="P18" s="115">
        <v>0</v>
      </c>
      <c r="Q18" s="115">
        <v>322744</v>
      </c>
      <c r="R18" s="115">
        <v>21002264</v>
      </c>
      <c r="S18" s="115">
        <v>35806</v>
      </c>
      <c r="T18" s="111">
        <v>553151</v>
      </c>
      <c r="U18" s="115">
        <v>1100898</v>
      </c>
      <c r="V18" s="115">
        <v>112589</v>
      </c>
      <c r="W18" s="115">
        <v>4179503</v>
      </c>
      <c r="X18" s="116">
        <v>2743712</v>
      </c>
    </row>
    <row r="19" spans="1:24" ht="12.75" customHeight="1">
      <c r="A19" s="114" t="s">
        <v>93</v>
      </c>
      <c r="B19" s="115">
        <v>45878096</v>
      </c>
      <c r="C19" s="115">
        <v>44785571</v>
      </c>
      <c r="D19" s="115">
        <v>1092525</v>
      </c>
      <c r="E19" s="115">
        <v>4023</v>
      </c>
      <c r="F19" s="115">
        <v>1088502</v>
      </c>
      <c r="G19" s="115">
        <v>13363820</v>
      </c>
      <c r="H19" s="115">
        <v>1380321</v>
      </c>
      <c r="I19" s="115">
        <v>34793</v>
      </c>
      <c r="J19" s="115">
        <v>36136</v>
      </c>
      <c r="K19" s="115">
        <v>21491</v>
      </c>
      <c r="L19" s="115">
        <v>1177049</v>
      </c>
      <c r="M19" s="115">
        <v>12220</v>
      </c>
      <c r="N19" s="115">
        <v>0</v>
      </c>
      <c r="O19" s="115">
        <v>231495</v>
      </c>
      <c r="P19" s="115">
        <v>0</v>
      </c>
      <c r="Q19" s="115">
        <v>304484</v>
      </c>
      <c r="R19" s="115">
        <v>13854889</v>
      </c>
      <c r="S19" s="115">
        <v>29935</v>
      </c>
      <c r="T19" s="111">
        <v>500935</v>
      </c>
      <c r="U19" s="115">
        <v>766699</v>
      </c>
      <c r="V19" s="115">
        <v>105323</v>
      </c>
      <c r="W19" s="115">
        <v>3281516</v>
      </c>
      <c r="X19" s="116">
        <v>1870559</v>
      </c>
    </row>
    <row r="20" spans="1:24" ht="12.75" customHeight="1">
      <c r="A20" s="114" t="s">
        <v>94</v>
      </c>
      <c r="B20" s="115">
        <v>13412381</v>
      </c>
      <c r="C20" s="115">
        <v>13129791</v>
      </c>
      <c r="D20" s="115">
        <v>282590</v>
      </c>
      <c r="E20" s="115">
        <v>90</v>
      </c>
      <c r="F20" s="115">
        <v>282500</v>
      </c>
      <c r="G20" s="115">
        <v>4415076</v>
      </c>
      <c r="H20" s="115">
        <v>439061</v>
      </c>
      <c r="I20" s="115">
        <v>11958</v>
      </c>
      <c r="J20" s="115">
        <v>12432</v>
      </c>
      <c r="K20" s="115">
        <v>7422</v>
      </c>
      <c r="L20" s="115">
        <v>435664</v>
      </c>
      <c r="M20" s="115">
        <v>8940</v>
      </c>
      <c r="N20" s="115">
        <v>0</v>
      </c>
      <c r="O20" s="115">
        <v>73573</v>
      </c>
      <c r="P20" s="115">
        <v>0</v>
      </c>
      <c r="Q20" s="115">
        <v>98404</v>
      </c>
      <c r="R20" s="115">
        <v>4754381</v>
      </c>
      <c r="S20" s="115">
        <v>8846</v>
      </c>
      <c r="T20" s="111">
        <v>211283</v>
      </c>
      <c r="U20" s="115">
        <v>276920</v>
      </c>
      <c r="V20" s="115">
        <v>88606</v>
      </c>
      <c r="W20" s="115">
        <v>612359</v>
      </c>
      <c r="X20" s="116">
        <v>545320</v>
      </c>
    </row>
    <row r="21" spans="1:24" ht="12.75" customHeight="1">
      <c r="A21" s="114" t="s">
        <v>95</v>
      </c>
      <c r="B21" s="115">
        <v>14322328</v>
      </c>
      <c r="C21" s="115">
        <v>13785128</v>
      </c>
      <c r="D21" s="115">
        <v>537200</v>
      </c>
      <c r="E21" s="115">
        <v>0</v>
      </c>
      <c r="F21" s="115">
        <v>537200</v>
      </c>
      <c r="G21" s="115">
        <v>4950063</v>
      </c>
      <c r="H21" s="115">
        <v>494613</v>
      </c>
      <c r="I21" s="115">
        <v>13302</v>
      </c>
      <c r="J21" s="115">
        <v>13846</v>
      </c>
      <c r="K21" s="115">
        <v>8302</v>
      </c>
      <c r="L21" s="111">
        <v>415977</v>
      </c>
      <c r="M21" s="115">
        <v>0</v>
      </c>
      <c r="N21" s="115">
        <v>0</v>
      </c>
      <c r="O21" s="115">
        <v>79527</v>
      </c>
      <c r="P21" s="115">
        <v>0</v>
      </c>
      <c r="Q21" s="115">
        <v>112576</v>
      </c>
      <c r="R21" s="115">
        <v>4083995</v>
      </c>
      <c r="S21" s="115">
        <v>10975</v>
      </c>
      <c r="T21" s="111">
        <v>27668</v>
      </c>
      <c r="U21" s="115">
        <v>283160</v>
      </c>
      <c r="V21" s="115">
        <v>29078</v>
      </c>
      <c r="W21" s="115">
        <v>574750</v>
      </c>
      <c r="X21" s="116">
        <v>487723</v>
      </c>
    </row>
    <row r="22" spans="1:24" ht="12.75" customHeight="1">
      <c r="A22" s="114" t="s">
        <v>96</v>
      </c>
      <c r="B22" s="115">
        <v>12129494</v>
      </c>
      <c r="C22" s="115">
        <v>11707626</v>
      </c>
      <c r="D22" s="115">
        <v>421868</v>
      </c>
      <c r="E22" s="115">
        <v>363</v>
      </c>
      <c r="F22" s="115">
        <v>421505</v>
      </c>
      <c r="G22" s="115">
        <v>3535107</v>
      </c>
      <c r="H22" s="115">
        <v>426681</v>
      </c>
      <c r="I22" s="115">
        <v>9934</v>
      </c>
      <c r="J22" s="115">
        <v>10327</v>
      </c>
      <c r="K22" s="115">
        <v>6164</v>
      </c>
      <c r="L22" s="115">
        <v>317782</v>
      </c>
      <c r="M22" s="115">
        <v>9929</v>
      </c>
      <c r="N22" s="115">
        <v>0</v>
      </c>
      <c r="O22" s="115">
        <v>73719</v>
      </c>
      <c r="P22" s="115">
        <v>0</v>
      </c>
      <c r="Q22" s="115">
        <v>72616</v>
      </c>
      <c r="R22" s="115">
        <v>3376766</v>
      </c>
      <c r="S22" s="115">
        <v>7946</v>
      </c>
      <c r="T22" s="111">
        <v>19884</v>
      </c>
      <c r="U22" s="115">
        <v>213357</v>
      </c>
      <c r="V22" s="115">
        <v>54920</v>
      </c>
      <c r="W22" s="115">
        <v>731518</v>
      </c>
      <c r="X22" s="116">
        <v>472338</v>
      </c>
    </row>
    <row r="23" spans="1:24" ht="12.75" customHeight="1">
      <c r="A23" s="114" t="s">
        <v>97</v>
      </c>
      <c r="B23" s="115">
        <v>11265846</v>
      </c>
      <c r="C23" s="115">
        <v>10688245</v>
      </c>
      <c r="D23" s="115">
        <v>577601</v>
      </c>
      <c r="E23" s="115">
        <v>47</v>
      </c>
      <c r="F23" s="115">
        <v>577554</v>
      </c>
      <c r="G23" s="115">
        <v>2601038</v>
      </c>
      <c r="H23" s="115">
        <v>350283</v>
      </c>
      <c r="I23" s="115">
        <v>7333</v>
      </c>
      <c r="J23" s="115">
        <v>7624</v>
      </c>
      <c r="K23" s="115">
        <v>4551</v>
      </c>
      <c r="L23" s="111">
        <v>250407</v>
      </c>
      <c r="M23" s="115">
        <v>9072</v>
      </c>
      <c r="N23" s="115">
        <v>0</v>
      </c>
      <c r="O23" s="115">
        <v>63848</v>
      </c>
      <c r="P23" s="115">
        <v>769</v>
      </c>
      <c r="Q23" s="115">
        <v>62018</v>
      </c>
      <c r="R23" s="115">
        <v>4375892</v>
      </c>
      <c r="S23" s="115">
        <v>5635</v>
      </c>
      <c r="T23" s="115">
        <v>23297</v>
      </c>
      <c r="U23" s="115">
        <v>201758</v>
      </c>
      <c r="V23" s="115">
        <v>20140</v>
      </c>
      <c r="W23" s="115">
        <v>804724</v>
      </c>
      <c r="X23" s="116">
        <v>537703</v>
      </c>
    </row>
    <row r="24" spans="1:24" ht="12.75" customHeight="1">
      <c r="A24" s="114" t="s">
        <v>98</v>
      </c>
      <c r="B24" s="115">
        <v>10794856</v>
      </c>
      <c r="C24" s="115">
        <v>10635469</v>
      </c>
      <c r="D24" s="115">
        <v>159387</v>
      </c>
      <c r="E24" s="115">
        <v>238</v>
      </c>
      <c r="F24" s="115">
        <v>159149</v>
      </c>
      <c r="G24" s="115">
        <v>3086876</v>
      </c>
      <c r="H24" s="115">
        <v>417530</v>
      </c>
      <c r="I24" s="115">
        <v>9117</v>
      </c>
      <c r="J24" s="115">
        <v>9472</v>
      </c>
      <c r="K24" s="115">
        <v>5641</v>
      </c>
      <c r="L24" s="111">
        <v>309632</v>
      </c>
      <c r="M24" s="115">
        <v>0</v>
      </c>
      <c r="N24" s="115">
        <v>0</v>
      </c>
      <c r="O24" s="115">
        <v>86975</v>
      </c>
      <c r="P24" s="115">
        <v>0</v>
      </c>
      <c r="Q24" s="115">
        <v>78271</v>
      </c>
      <c r="R24" s="115">
        <v>3841746</v>
      </c>
      <c r="S24" s="115">
        <v>6472</v>
      </c>
      <c r="T24" s="111">
        <v>129028</v>
      </c>
      <c r="U24" s="115">
        <v>153407</v>
      </c>
      <c r="V24" s="115">
        <v>22616</v>
      </c>
      <c r="W24" s="115">
        <v>616688</v>
      </c>
      <c r="X24" s="116">
        <v>470301</v>
      </c>
    </row>
    <row r="25" spans="1:24" ht="12.75" customHeight="1">
      <c r="A25" s="114" t="s">
        <v>99</v>
      </c>
      <c r="B25" s="115">
        <v>19263114</v>
      </c>
      <c r="C25" s="115">
        <v>18636094</v>
      </c>
      <c r="D25" s="115">
        <v>627020</v>
      </c>
      <c r="E25" s="115">
        <v>11331</v>
      </c>
      <c r="F25" s="115">
        <v>615689</v>
      </c>
      <c r="G25" s="115">
        <v>7561234</v>
      </c>
      <c r="H25" s="115">
        <v>743377</v>
      </c>
      <c r="I25" s="115">
        <v>20484</v>
      </c>
      <c r="J25" s="115">
        <v>21305</v>
      </c>
      <c r="K25" s="115">
        <v>12739</v>
      </c>
      <c r="L25" s="115">
        <v>593091</v>
      </c>
      <c r="M25" s="115">
        <v>13832</v>
      </c>
      <c r="N25" s="115">
        <v>0</v>
      </c>
      <c r="O25" s="115">
        <v>119687</v>
      </c>
      <c r="P25" s="115">
        <v>0</v>
      </c>
      <c r="Q25" s="115">
        <v>166051</v>
      </c>
      <c r="R25" s="115">
        <v>3397740</v>
      </c>
      <c r="S25" s="115">
        <v>18750</v>
      </c>
      <c r="T25" s="111">
        <v>52313</v>
      </c>
      <c r="U25" s="115">
        <v>281453</v>
      </c>
      <c r="V25" s="115">
        <v>54081</v>
      </c>
      <c r="W25" s="115">
        <v>1753619</v>
      </c>
      <c r="X25" s="116">
        <v>769988</v>
      </c>
    </row>
    <row r="26" spans="1:24" ht="12.75" customHeight="1">
      <c r="A26" s="114" t="s">
        <v>100</v>
      </c>
      <c r="B26" s="115">
        <v>16592779</v>
      </c>
      <c r="C26" s="115">
        <v>16136984</v>
      </c>
      <c r="D26" s="115">
        <v>455795</v>
      </c>
      <c r="E26" s="115">
        <v>76294</v>
      </c>
      <c r="F26" s="115">
        <v>379501</v>
      </c>
      <c r="G26" s="115">
        <v>5976477</v>
      </c>
      <c r="H26" s="115">
        <v>559569</v>
      </c>
      <c r="I26" s="115">
        <v>14359</v>
      </c>
      <c r="J26" s="115">
        <v>14949</v>
      </c>
      <c r="K26" s="115">
        <v>8970</v>
      </c>
      <c r="L26" s="115">
        <v>453632</v>
      </c>
      <c r="M26" s="115">
        <v>1151</v>
      </c>
      <c r="N26" s="115">
        <v>0</v>
      </c>
      <c r="O26" s="115">
        <v>87286</v>
      </c>
      <c r="P26" s="115">
        <v>35361</v>
      </c>
      <c r="Q26" s="115">
        <v>163032</v>
      </c>
      <c r="R26" s="115">
        <v>3936428</v>
      </c>
      <c r="S26" s="115">
        <v>9664</v>
      </c>
      <c r="T26" s="111">
        <v>8981</v>
      </c>
      <c r="U26" s="115">
        <v>287120</v>
      </c>
      <c r="V26" s="115">
        <v>33282</v>
      </c>
      <c r="W26" s="115">
        <v>1398961</v>
      </c>
      <c r="X26" s="116">
        <v>748179</v>
      </c>
    </row>
    <row r="27" spans="1:24" ht="12.75" customHeight="1">
      <c r="A27" s="114" t="s">
        <v>101</v>
      </c>
      <c r="B27" s="115">
        <v>11294574</v>
      </c>
      <c r="C27" s="115">
        <v>11019594</v>
      </c>
      <c r="D27" s="115">
        <v>274980</v>
      </c>
      <c r="E27" s="115">
        <v>90</v>
      </c>
      <c r="F27" s="115">
        <v>274890</v>
      </c>
      <c r="G27" s="115">
        <v>1644312</v>
      </c>
      <c r="H27" s="115">
        <v>300892</v>
      </c>
      <c r="I27" s="115">
        <v>4445</v>
      </c>
      <c r="J27" s="115">
        <v>4623</v>
      </c>
      <c r="K27" s="115">
        <v>2766</v>
      </c>
      <c r="L27" s="111">
        <v>190790</v>
      </c>
      <c r="M27" s="115">
        <v>0</v>
      </c>
      <c r="N27" s="115">
        <v>0</v>
      </c>
      <c r="O27" s="115">
        <v>71766</v>
      </c>
      <c r="P27" s="115">
        <v>0</v>
      </c>
      <c r="Q27" s="115">
        <v>30006</v>
      </c>
      <c r="R27" s="115">
        <v>4726104</v>
      </c>
      <c r="S27" s="115">
        <v>5708</v>
      </c>
      <c r="T27" s="111">
        <v>248567</v>
      </c>
      <c r="U27" s="115">
        <v>233976</v>
      </c>
      <c r="V27" s="115">
        <v>15902</v>
      </c>
      <c r="W27" s="115">
        <v>837176</v>
      </c>
      <c r="X27" s="116">
        <v>409360</v>
      </c>
    </row>
    <row r="28" spans="1:24" ht="12.75" customHeight="1">
      <c r="A28" s="114" t="s">
        <v>102</v>
      </c>
      <c r="B28" s="115">
        <v>12149535</v>
      </c>
      <c r="C28" s="115">
        <v>11741845</v>
      </c>
      <c r="D28" s="115">
        <v>407690</v>
      </c>
      <c r="E28" s="115">
        <v>0</v>
      </c>
      <c r="F28" s="115">
        <v>407690</v>
      </c>
      <c r="G28" s="115">
        <v>3368849</v>
      </c>
      <c r="H28" s="115">
        <v>414791</v>
      </c>
      <c r="I28" s="115">
        <v>9629</v>
      </c>
      <c r="J28" s="115">
        <v>10017</v>
      </c>
      <c r="K28" s="115">
        <v>5993</v>
      </c>
      <c r="L28" s="111">
        <v>326150</v>
      </c>
      <c r="M28" s="115">
        <v>0</v>
      </c>
      <c r="N28" s="115">
        <v>0</v>
      </c>
      <c r="O28" s="115">
        <v>75176</v>
      </c>
      <c r="P28" s="115">
        <v>0</v>
      </c>
      <c r="Q28" s="115">
        <v>78144</v>
      </c>
      <c r="R28" s="115">
        <v>4248407</v>
      </c>
      <c r="S28" s="115">
        <v>8290</v>
      </c>
      <c r="T28" s="111">
        <v>164613</v>
      </c>
      <c r="U28" s="115">
        <v>145206</v>
      </c>
      <c r="V28" s="115">
        <v>45978</v>
      </c>
      <c r="W28" s="115">
        <v>783007</v>
      </c>
      <c r="X28" s="116">
        <v>479948</v>
      </c>
    </row>
    <row r="29" spans="1:24" ht="12.75" customHeight="1">
      <c r="A29" s="114"/>
      <c r="B29" s="115"/>
      <c r="C29" s="115"/>
      <c r="D29" s="115"/>
      <c r="E29" s="115"/>
      <c r="F29" s="115"/>
      <c r="G29" s="115"/>
      <c r="H29" s="115"/>
      <c r="I29" s="115"/>
      <c r="J29" s="115"/>
      <c r="K29" s="115"/>
      <c r="L29" s="115"/>
      <c r="M29" s="115"/>
      <c r="N29" s="115"/>
      <c r="O29" s="115"/>
      <c r="P29" s="115"/>
      <c r="Q29" s="115"/>
      <c r="R29" s="115"/>
      <c r="S29" s="115"/>
      <c r="T29" s="115"/>
      <c r="U29" s="115"/>
      <c r="V29" s="115"/>
      <c r="W29" s="115"/>
      <c r="X29" s="116"/>
    </row>
    <row r="30" spans="1:24" ht="12.75" customHeight="1">
      <c r="A30" s="114" t="s">
        <v>103</v>
      </c>
      <c r="B30" s="115">
        <v>4549586</v>
      </c>
      <c r="C30" s="115">
        <v>4310216</v>
      </c>
      <c r="D30" s="115">
        <v>239370</v>
      </c>
      <c r="E30" s="115">
        <v>6343</v>
      </c>
      <c r="F30" s="115">
        <v>233027</v>
      </c>
      <c r="G30" s="115">
        <v>1113117</v>
      </c>
      <c r="H30" s="115">
        <v>182389</v>
      </c>
      <c r="I30" s="115">
        <v>4238</v>
      </c>
      <c r="J30" s="115">
        <v>4415</v>
      </c>
      <c r="K30" s="115">
        <v>2653</v>
      </c>
      <c r="L30" s="115">
        <v>112694</v>
      </c>
      <c r="M30" s="111">
        <v>13188</v>
      </c>
      <c r="N30" s="115">
        <v>0</v>
      </c>
      <c r="O30" s="115">
        <v>32239</v>
      </c>
      <c r="P30" s="115">
        <v>0</v>
      </c>
      <c r="Q30" s="115">
        <v>31520</v>
      </c>
      <c r="R30" s="115">
        <v>1786693</v>
      </c>
      <c r="S30" s="115">
        <v>3298</v>
      </c>
      <c r="T30" s="111">
        <v>0</v>
      </c>
      <c r="U30" s="115">
        <v>55474</v>
      </c>
      <c r="V30" s="115">
        <v>13085</v>
      </c>
      <c r="W30" s="115">
        <v>188507</v>
      </c>
      <c r="X30" s="116">
        <v>175330</v>
      </c>
    </row>
    <row r="31" spans="1:24" ht="12.75" customHeight="1">
      <c r="A31" s="114" t="s">
        <v>104</v>
      </c>
      <c r="B31" s="115">
        <v>3806374</v>
      </c>
      <c r="C31" s="115">
        <v>3668317</v>
      </c>
      <c r="D31" s="115">
        <v>138057</v>
      </c>
      <c r="E31" s="115">
        <v>0</v>
      </c>
      <c r="F31" s="115">
        <v>138057</v>
      </c>
      <c r="G31" s="115">
        <v>959884</v>
      </c>
      <c r="H31" s="115">
        <v>150858</v>
      </c>
      <c r="I31" s="115">
        <v>3554</v>
      </c>
      <c r="J31" s="115">
        <v>3697</v>
      </c>
      <c r="K31" s="115">
        <v>2211</v>
      </c>
      <c r="L31" s="111">
        <v>91864</v>
      </c>
      <c r="M31" s="111">
        <v>0</v>
      </c>
      <c r="N31" s="115">
        <v>0</v>
      </c>
      <c r="O31" s="115">
        <v>24338</v>
      </c>
      <c r="P31" s="115">
        <v>0</v>
      </c>
      <c r="Q31" s="115">
        <v>21660</v>
      </c>
      <c r="R31" s="115">
        <v>1474700</v>
      </c>
      <c r="S31" s="115">
        <v>2296</v>
      </c>
      <c r="T31" s="111">
        <v>1204</v>
      </c>
      <c r="U31" s="115">
        <v>78837</v>
      </c>
      <c r="V31" s="115">
        <v>9196</v>
      </c>
      <c r="W31" s="115">
        <v>129867</v>
      </c>
      <c r="X31" s="116">
        <v>127094</v>
      </c>
    </row>
    <row r="32" spans="1:24" ht="12.75" customHeight="1">
      <c r="A32" s="114" t="s">
        <v>105</v>
      </c>
      <c r="B32" s="115">
        <v>7858793</v>
      </c>
      <c r="C32" s="115">
        <v>7757297</v>
      </c>
      <c r="D32" s="115">
        <v>101496</v>
      </c>
      <c r="E32" s="115">
        <v>0</v>
      </c>
      <c r="F32" s="115">
        <v>101496</v>
      </c>
      <c r="G32" s="115">
        <v>1948461</v>
      </c>
      <c r="H32" s="115">
        <v>244001</v>
      </c>
      <c r="I32" s="115">
        <v>6219</v>
      </c>
      <c r="J32" s="115">
        <v>6472</v>
      </c>
      <c r="K32" s="115">
        <v>3875</v>
      </c>
      <c r="L32" s="111">
        <v>190893</v>
      </c>
      <c r="M32" s="111">
        <v>9662</v>
      </c>
      <c r="N32" s="115">
        <v>0</v>
      </c>
      <c r="O32" s="115">
        <v>40283</v>
      </c>
      <c r="P32" s="115">
        <v>0</v>
      </c>
      <c r="Q32" s="115">
        <v>48163</v>
      </c>
      <c r="R32" s="115">
        <v>2256293</v>
      </c>
      <c r="S32" s="115">
        <v>4044</v>
      </c>
      <c r="T32" s="111">
        <v>90789</v>
      </c>
      <c r="U32" s="115">
        <v>95385</v>
      </c>
      <c r="V32" s="115">
        <v>14038</v>
      </c>
      <c r="W32" s="115">
        <v>630677</v>
      </c>
      <c r="X32" s="116">
        <v>231380</v>
      </c>
    </row>
    <row r="33" spans="1:24" ht="12.75" customHeight="1">
      <c r="A33" s="114" t="s">
        <v>106</v>
      </c>
      <c r="B33" s="115">
        <v>4647594</v>
      </c>
      <c r="C33" s="115">
        <v>4565649</v>
      </c>
      <c r="D33" s="115">
        <v>81945</v>
      </c>
      <c r="E33" s="115">
        <v>0</v>
      </c>
      <c r="F33" s="115">
        <v>81945</v>
      </c>
      <c r="G33" s="115">
        <v>902201</v>
      </c>
      <c r="H33" s="115">
        <v>125666</v>
      </c>
      <c r="I33" s="115">
        <v>1608</v>
      </c>
      <c r="J33" s="115">
        <v>1670</v>
      </c>
      <c r="K33" s="115">
        <v>988</v>
      </c>
      <c r="L33" s="111">
        <v>63616</v>
      </c>
      <c r="M33" s="111">
        <v>0</v>
      </c>
      <c r="N33" s="115">
        <v>0</v>
      </c>
      <c r="O33" s="115">
        <v>31798</v>
      </c>
      <c r="P33" s="115">
        <v>0</v>
      </c>
      <c r="Q33" s="115">
        <v>9984</v>
      </c>
      <c r="R33" s="115">
        <v>2263883</v>
      </c>
      <c r="S33" s="115">
        <v>2128</v>
      </c>
      <c r="T33" s="111">
        <v>3457</v>
      </c>
      <c r="U33" s="115">
        <v>64395</v>
      </c>
      <c r="V33" s="115">
        <v>4932</v>
      </c>
      <c r="W33" s="115">
        <v>201427</v>
      </c>
      <c r="X33" s="116">
        <v>369845</v>
      </c>
    </row>
    <row r="34" spans="1:24" ht="12.75" customHeight="1">
      <c r="A34" s="114" t="s">
        <v>107</v>
      </c>
      <c r="B34" s="115">
        <v>4418781</v>
      </c>
      <c r="C34" s="115">
        <v>4290905</v>
      </c>
      <c r="D34" s="115">
        <v>127876</v>
      </c>
      <c r="E34" s="115">
        <v>9309</v>
      </c>
      <c r="F34" s="115">
        <v>118567</v>
      </c>
      <c r="G34" s="115">
        <v>597323</v>
      </c>
      <c r="H34" s="115">
        <v>126777</v>
      </c>
      <c r="I34" s="115">
        <v>1743</v>
      </c>
      <c r="J34" s="115">
        <v>1812</v>
      </c>
      <c r="K34" s="115">
        <v>1081</v>
      </c>
      <c r="L34" s="111">
        <v>71892</v>
      </c>
      <c r="M34" s="111">
        <v>0</v>
      </c>
      <c r="N34" s="115">
        <v>0</v>
      </c>
      <c r="O34" s="115">
        <v>28368</v>
      </c>
      <c r="P34" s="115">
        <v>0</v>
      </c>
      <c r="Q34" s="115">
        <v>11344</v>
      </c>
      <c r="R34" s="115">
        <v>2347776</v>
      </c>
      <c r="S34" s="115">
        <v>1591</v>
      </c>
      <c r="T34" s="111">
        <v>7263</v>
      </c>
      <c r="U34" s="115">
        <v>52639</v>
      </c>
      <c r="V34" s="115">
        <v>6323</v>
      </c>
      <c r="W34" s="115">
        <v>271889</v>
      </c>
      <c r="X34" s="116">
        <v>161711</v>
      </c>
    </row>
    <row r="35" spans="1:24" ht="12.75" customHeight="1">
      <c r="A35" s="114" t="s">
        <v>108</v>
      </c>
      <c r="B35" s="115">
        <v>5071012</v>
      </c>
      <c r="C35" s="115">
        <v>4871919</v>
      </c>
      <c r="D35" s="115">
        <v>199093</v>
      </c>
      <c r="E35" s="115">
        <v>7452</v>
      </c>
      <c r="F35" s="115">
        <v>191641</v>
      </c>
      <c r="G35" s="115">
        <v>718635</v>
      </c>
      <c r="H35" s="115">
        <v>158693</v>
      </c>
      <c r="I35" s="115">
        <v>2441</v>
      </c>
      <c r="J35" s="115">
        <v>2539</v>
      </c>
      <c r="K35" s="115">
        <v>1520</v>
      </c>
      <c r="L35" s="111">
        <v>82666</v>
      </c>
      <c r="M35" s="111">
        <v>0</v>
      </c>
      <c r="N35" s="115">
        <v>0</v>
      </c>
      <c r="O35" s="115">
        <v>36996</v>
      </c>
      <c r="P35" s="115">
        <v>0</v>
      </c>
      <c r="Q35" s="115">
        <v>15946</v>
      </c>
      <c r="R35" s="115">
        <v>2452827</v>
      </c>
      <c r="S35" s="115">
        <v>1809</v>
      </c>
      <c r="T35" s="111">
        <v>11213</v>
      </c>
      <c r="U35" s="115">
        <v>75604</v>
      </c>
      <c r="V35" s="115">
        <v>6672</v>
      </c>
      <c r="W35" s="115">
        <v>251492</v>
      </c>
      <c r="X35" s="116">
        <v>211984</v>
      </c>
    </row>
    <row r="36" spans="1:24" ht="12.75" customHeight="1">
      <c r="A36" s="114" t="s">
        <v>109</v>
      </c>
      <c r="B36" s="115">
        <v>4632725</v>
      </c>
      <c r="C36" s="115">
        <v>4485230</v>
      </c>
      <c r="D36" s="115">
        <v>147495</v>
      </c>
      <c r="E36" s="115">
        <v>35</v>
      </c>
      <c r="F36" s="115">
        <v>147460</v>
      </c>
      <c r="G36" s="115">
        <v>651621</v>
      </c>
      <c r="H36" s="115">
        <v>120400</v>
      </c>
      <c r="I36" s="115">
        <v>2080</v>
      </c>
      <c r="J36" s="115">
        <v>2162</v>
      </c>
      <c r="K36" s="115">
        <v>1291</v>
      </c>
      <c r="L36" s="115">
        <v>76351</v>
      </c>
      <c r="M36" s="111">
        <v>6512</v>
      </c>
      <c r="N36" s="115">
        <v>0</v>
      </c>
      <c r="O36" s="115">
        <v>25605</v>
      </c>
      <c r="P36" s="115">
        <v>0</v>
      </c>
      <c r="Q36" s="115">
        <v>14763</v>
      </c>
      <c r="R36" s="115">
        <v>2062509</v>
      </c>
      <c r="S36" s="115">
        <v>1306</v>
      </c>
      <c r="T36" s="111">
        <v>97779</v>
      </c>
      <c r="U36" s="115">
        <v>55612</v>
      </c>
      <c r="V36" s="115">
        <v>6456</v>
      </c>
      <c r="W36" s="115">
        <v>434786</v>
      </c>
      <c r="X36" s="116">
        <v>200745</v>
      </c>
    </row>
    <row r="37" spans="1:24" ht="12.75" customHeight="1">
      <c r="A37" s="114" t="s">
        <v>110</v>
      </c>
      <c r="B37" s="115">
        <v>3380945</v>
      </c>
      <c r="C37" s="115">
        <v>3300274</v>
      </c>
      <c r="D37" s="115">
        <v>80671</v>
      </c>
      <c r="E37" s="115">
        <v>0</v>
      </c>
      <c r="F37" s="115">
        <v>80671</v>
      </c>
      <c r="G37" s="115">
        <v>391350</v>
      </c>
      <c r="H37" s="115">
        <v>98817</v>
      </c>
      <c r="I37" s="115">
        <v>1238</v>
      </c>
      <c r="J37" s="115">
        <v>1282</v>
      </c>
      <c r="K37" s="115">
        <v>757</v>
      </c>
      <c r="L37" s="111">
        <v>60425</v>
      </c>
      <c r="M37" s="111">
        <v>0</v>
      </c>
      <c r="N37" s="115">
        <v>0</v>
      </c>
      <c r="O37" s="115">
        <v>24071</v>
      </c>
      <c r="P37" s="115">
        <v>0</v>
      </c>
      <c r="Q37" s="115">
        <v>7706</v>
      </c>
      <c r="R37" s="115">
        <v>1894725</v>
      </c>
      <c r="S37" s="115">
        <v>1127</v>
      </c>
      <c r="T37" s="111">
        <v>3810</v>
      </c>
      <c r="U37" s="115">
        <v>52389</v>
      </c>
      <c r="V37" s="115">
        <v>13398</v>
      </c>
      <c r="W37" s="115">
        <v>81173</v>
      </c>
      <c r="X37" s="116">
        <v>122878</v>
      </c>
    </row>
    <row r="38" spans="1:24" ht="12.75" customHeight="1">
      <c r="A38" s="114" t="s">
        <v>111</v>
      </c>
      <c r="B38" s="115">
        <v>5440693</v>
      </c>
      <c r="C38" s="115">
        <v>5289311</v>
      </c>
      <c r="D38" s="115">
        <v>151382</v>
      </c>
      <c r="E38" s="115">
        <v>0</v>
      </c>
      <c r="F38" s="115">
        <v>151382</v>
      </c>
      <c r="G38" s="115">
        <v>723736</v>
      </c>
      <c r="H38" s="115">
        <v>124502</v>
      </c>
      <c r="I38" s="115">
        <v>2185</v>
      </c>
      <c r="J38" s="115">
        <v>2270</v>
      </c>
      <c r="K38" s="115">
        <v>1349</v>
      </c>
      <c r="L38" s="111">
        <v>98259</v>
      </c>
      <c r="M38" s="115">
        <v>0</v>
      </c>
      <c r="N38" s="115">
        <v>0</v>
      </c>
      <c r="O38" s="115">
        <v>24444</v>
      </c>
      <c r="P38" s="115">
        <v>0</v>
      </c>
      <c r="Q38" s="115">
        <v>13920</v>
      </c>
      <c r="R38" s="115">
        <v>2687603</v>
      </c>
      <c r="S38" s="115">
        <v>1359</v>
      </c>
      <c r="T38" s="115">
        <v>11284</v>
      </c>
      <c r="U38" s="115">
        <v>97118</v>
      </c>
      <c r="V38" s="115">
        <v>28771</v>
      </c>
      <c r="W38" s="115">
        <v>175499</v>
      </c>
      <c r="X38" s="116">
        <v>207619</v>
      </c>
    </row>
    <row r="39" spans="1:24" ht="12.75" customHeight="1">
      <c r="A39" s="114" t="s">
        <v>112</v>
      </c>
      <c r="B39" s="115">
        <v>3525797</v>
      </c>
      <c r="C39" s="115">
        <v>3435030</v>
      </c>
      <c r="D39" s="115">
        <v>90767</v>
      </c>
      <c r="E39" s="115">
        <v>11</v>
      </c>
      <c r="F39" s="115">
        <v>90756</v>
      </c>
      <c r="G39" s="115">
        <v>454342</v>
      </c>
      <c r="H39" s="115">
        <v>98422</v>
      </c>
      <c r="I39" s="115">
        <v>1398</v>
      </c>
      <c r="J39" s="115">
        <v>1453</v>
      </c>
      <c r="K39" s="115">
        <v>866</v>
      </c>
      <c r="L39" s="111">
        <v>53747</v>
      </c>
      <c r="M39" s="111">
        <v>3071</v>
      </c>
      <c r="N39" s="115">
        <v>0</v>
      </c>
      <c r="O39" s="115">
        <v>23434</v>
      </c>
      <c r="P39" s="115">
        <v>0</v>
      </c>
      <c r="Q39" s="115">
        <v>9253</v>
      </c>
      <c r="R39" s="115">
        <v>1836729</v>
      </c>
      <c r="S39" s="115">
        <v>1221</v>
      </c>
      <c r="T39" s="111">
        <v>8843</v>
      </c>
      <c r="U39" s="115">
        <v>59190</v>
      </c>
      <c r="V39" s="115">
        <v>13992</v>
      </c>
      <c r="W39" s="115">
        <v>106948</v>
      </c>
      <c r="X39" s="116">
        <v>170096</v>
      </c>
    </row>
    <row r="40" spans="1:24" ht="12.75" customHeight="1">
      <c r="A40" s="114" t="s">
        <v>113</v>
      </c>
      <c r="B40" s="115">
        <v>5547134</v>
      </c>
      <c r="C40" s="115">
        <v>5425984</v>
      </c>
      <c r="D40" s="115">
        <v>121150</v>
      </c>
      <c r="E40" s="115">
        <v>871</v>
      </c>
      <c r="F40" s="115">
        <v>120279</v>
      </c>
      <c r="G40" s="115">
        <v>616313</v>
      </c>
      <c r="H40" s="115">
        <v>148583</v>
      </c>
      <c r="I40" s="115">
        <v>2057</v>
      </c>
      <c r="J40" s="115">
        <v>2139</v>
      </c>
      <c r="K40" s="115">
        <v>1276</v>
      </c>
      <c r="L40" s="111">
        <v>82121</v>
      </c>
      <c r="M40" s="115">
        <v>0</v>
      </c>
      <c r="N40" s="115">
        <v>0</v>
      </c>
      <c r="O40" s="115">
        <v>37638</v>
      </c>
      <c r="P40" s="115">
        <v>0</v>
      </c>
      <c r="Q40" s="115">
        <v>19315</v>
      </c>
      <c r="R40" s="115">
        <v>2936347</v>
      </c>
      <c r="S40" s="115">
        <v>1675</v>
      </c>
      <c r="T40" s="111">
        <v>24823</v>
      </c>
      <c r="U40" s="115">
        <v>67022</v>
      </c>
      <c r="V40" s="115">
        <v>20813</v>
      </c>
      <c r="W40" s="115">
        <v>588623</v>
      </c>
      <c r="X40" s="116">
        <v>217605</v>
      </c>
    </row>
    <row r="41" spans="1:24" ht="12.75" customHeight="1">
      <c r="A41" s="114" t="s">
        <v>114</v>
      </c>
      <c r="B41" s="115">
        <v>3411227</v>
      </c>
      <c r="C41" s="115">
        <v>3366609</v>
      </c>
      <c r="D41" s="115">
        <v>44618</v>
      </c>
      <c r="E41" s="115">
        <v>0</v>
      </c>
      <c r="F41" s="115">
        <v>44618</v>
      </c>
      <c r="G41" s="115">
        <v>313209</v>
      </c>
      <c r="H41" s="115">
        <v>73059</v>
      </c>
      <c r="I41" s="115">
        <v>745</v>
      </c>
      <c r="J41" s="115">
        <v>772</v>
      </c>
      <c r="K41" s="115">
        <v>456</v>
      </c>
      <c r="L41" s="111">
        <v>35445</v>
      </c>
      <c r="M41" s="111">
        <v>0</v>
      </c>
      <c r="N41" s="115">
        <v>0</v>
      </c>
      <c r="O41" s="115">
        <v>19400</v>
      </c>
      <c r="P41" s="115">
        <v>0</v>
      </c>
      <c r="Q41" s="115">
        <v>4282</v>
      </c>
      <c r="R41" s="115">
        <v>2013744</v>
      </c>
      <c r="S41" s="115">
        <v>832</v>
      </c>
      <c r="T41" s="111">
        <v>4203</v>
      </c>
      <c r="U41" s="115">
        <v>324276</v>
      </c>
      <c r="V41" s="115">
        <v>10762</v>
      </c>
      <c r="W41" s="115">
        <v>127398</v>
      </c>
      <c r="X41" s="116">
        <v>171080</v>
      </c>
    </row>
    <row r="42" spans="1:24" ht="12.75" customHeight="1">
      <c r="A42" s="114" t="s">
        <v>115</v>
      </c>
      <c r="B42" s="115">
        <v>3298750</v>
      </c>
      <c r="C42" s="115">
        <v>3224164</v>
      </c>
      <c r="D42" s="115">
        <v>74586</v>
      </c>
      <c r="E42" s="115">
        <v>0</v>
      </c>
      <c r="F42" s="115">
        <v>74586</v>
      </c>
      <c r="G42" s="115">
        <v>337828</v>
      </c>
      <c r="H42" s="115">
        <v>82228</v>
      </c>
      <c r="I42" s="115">
        <v>1055</v>
      </c>
      <c r="J42" s="115">
        <v>1095</v>
      </c>
      <c r="K42" s="115">
        <v>651</v>
      </c>
      <c r="L42" s="111">
        <v>42859</v>
      </c>
      <c r="M42" s="115">
        <v>0</v>
      </c>
      <c r="N42" s="115">
        <v>0</v>
      </c>
      <c r="O42" s="115">
        <v>21131</v>
      </c>
      <c r="P42" s="115">
        <v>0</v>
      </c>
      <c r="Q42" s="115">
        <v>7176</v>
      </c>
      <c r="R42" s="115">
        <v>1711289</v>
      </c>
      <c r="S42" s="115">
        <v>1038</v>
      </c>
      <c r="T42" s="111">
        <v>100880</v>
      </c>
      <c r="U42" s="115">
        <v>31465</v>
      </c>
      <c r="V42" s="115">
        <v>11297</v>
      </c>
      <c r="W42" s="115">
        <v>62382</v>
      </c>
      <c r="X42" s="116">
        <v>317034</v>
      </c>
    </row>
    <row r="43" spans="1:24" ht="12.75" customHeight="1">
      <c r="A43" s="114" t="s">
        <v>116</v>
      </c>
      <c r="B43" s="115">
        <v>3697796</v>
      </c>
      <c r="C43" s="115">
        <v>3506708</v>
      </c>
      <c r="D43" s="115">
        <v>191088</v>
      </c>
      <c r="E43" s="115">
        <v>0</v>
      </c>
      <c r="F43" s="115">
        <v>191088</v>
      </c>
      <c r="G43" s="115">
        <v>338631</v>
      </c>
      <c r="H43" s="115">
        <v>88043</v>
      </c>
      <c r="I43" s="115">
        <v>1006</v>
      </c>
      <c r="J43" s="115">
        <v>1044</v>
      </c>
      <c r="K43" s="115">
        <v>618</v>
      </c>
      <c r="L43" s="115">
        <v>50596</v>
      </c>
      <c r="M43" s="115">
        <v>1099</v>
      </c>
      <c r="N43" s="115">
        <v>0</v>
      </c>
      <c r="O43" s="115">
        <v>21355</v>
      </c>
      <c r="P43" s="115">
        <v>0</v>
      </c>
      <c r="Q43" s="115">
        <v>5347</v>
      </c>
      <c r="R43" s="115">
        <v>1927557</v>
      </c>
      <c r="S43" s="115">
        <v>1222</v>
      </c>
      <c r="T43" s="111">
        <v>5618</v>
      </c>
      <c r="U43" s="115">
        <v>47852</v>
      </c>
      <c r="V43" s="115">
        <v>13328</v>
      </c>
      <c r="W43" s="115">
        <v>145874</v>
      </c>
      <c r="X43" s="116">
        <v>172330</v>
      </c>
    </row>
    <row r="44" spans="1:24" ht="12.75" customHeight="1">
      <c r="A44" s="114" t="s">
        <v>117</v>
      </c>
      <c r="B44" s="115">
        <v>9447478</v>
      </c>
      <c r="C44" s="115">
        <v>9105946</v>
      </c>
      <c r="D44" s="115">
        <v>341532</v>
      </c>
      <c r="E44" s="115">
        <v>4849</v>
      </c>
      <c r="F44" s="115">
        <v>336683</v>
      </c>
      <c r="G44" s="115">
        <v>2226547</v>
      </c>
      <c r="H44" s="115">
        <v>390063</v>
      </c>
      <c r="I44" s="115">
        <v>6388</v>
      </c>
      <c r="J44" s="115">
        <v>6647</v>
      </c>
      <c r="K44" s="115">
        <v>3981</v>
      </c>
      <c r="L44" s="111">
        <v>232032</v>
      </c>
      <c r="M44" s="115">
        <v>0</v>
      </c>
      <c r="N44" s="115">
        <v>0</v>
      </c>
      <c r="O44" s="115">
        <v>88634</v>
      </c>
      <c r="P44" s="115">
        <v>0</v>
      </c>
      <c r="Q44" s="115">
        <v>57410</v>
      </c>
      <c r="R44" s="115">
        <v>3709183</v>
      </c>
      <c r="S44" s="115">
        <v>5375</v>
      </c>
      <c r="T44" s="111">
        <v>102264</v>
      </c>
      <c r="U44" s="115">
        <v>134705</v>
      </c>
      <c r="V44" s="115">
        <v>19668</v>
      </c>
      <c r="W44" s="115">
        <v>360282</v>
      </c>
      <c r="X44" s="116">
        <v>422598</v>
      </c>
    </row>
    <row r="45" spans="1:24" ht="12.75" customHeight="1">
      <c r="A45" s="114" t="s">
        <v>118</v>
      </c>
      <c r="B45" s="115">
        <v>7699860</v>
      </c>
      <c r="C45" s="115">
        <v>7634334</v>
      </c>
      <c r="D45" s="115">
        <v>65526</v>
      </c>
      <c r="E45" s="115">
        <v>0</v>
      </c>
      <c r="F45" s="115">
        <v>65526</v>
      </c>
      <c r="G45" s="115">
        <v>1235135</v>
      </c>
      <c r="H45" s="115">
        <v>299313</v>
      </c>
      <c r="I45" s="115">
        <v>3928</v>
      </c>
      <c r="J45" s="115">
        <v>4086</v>
      </c>
      <c r="K45" s="115">
        <v>2443</v>
      </c>
      <c r="L45" s="115">
        <v>156507</v>
      </c>
      <c r="M45" s="115">
        <v>11533</v>
      </c>
      <c r="N45" s="115">
        <v>0</v>
      </c>
      <c r="O45" s="115">
        <v>72516</v>
      </c>
      <c r="P45" s="115">
        <v>0</v>
      </c>
      <c r="Q45" s="115">
        <v>23571</v>
      </c>
      <c r="R45" s="115">
        <v>4100834</v>
      </c>
      <c r="S45" s="115">
        <v>4790</v>
      </c>
      <c r="T45" s="111">
        <v>29005</v>
      </c>
      <c r="U45" s="115">
        <v>119722</v>
      </c>
      <c r="V45" s="115">
        <v>14428</v>
      </c>
      <c r="W45" s="115">
        <v>236032</v>
      </c>
      <c r="X45" s="116">
        <v>269755</v>
      </c>
    </row>
    <row r="46" spans="1:24" ht="12.75" customHeight="1">
      <c r="A46" s="114" t="s">
        <v>119</v>
      </c>
      <c r="B46" s="115">
        <v>5793413</v>
      </c>
      <c r="C46" s="115">
        <v>5486831</v>
      </c>
      <c r="D46" s="115">
        <v>306582</v>
      </c>
      <c r="E46" s="115">
        <v>8250</v>
      </c>
      <c r="F46" s="115">
        <v>298332</v>
      </c>
      <c r="G46" s="115">
        <v>1028567</v>
      </c>
      <c r="H46" s="115">
        <v>165000</v>
      </c>
      <c r="I46" s="115">
        <v>2453</v>
      </c>
      <c r="J46" s="115">
        <v>2547</v>
      </c>
      <c r="K46" s="115">
        <v>1511</v>
      </c>
      <c r="L46" s="111">
        <v>96307</v>
      </c>
      <c r="M46" s="111">
        <v>0</v>
      </c>
      <c r="N46" s="115">
        <v>0</v>
      </c>
      <c r="O46" s="115">
        <v>39748</v>
      </c>
      <c r="P46" s="115">
        <v>0</v>
      </c>
      <c r="Q46" s="115">
        <v>17184</v>
      </c>
      <c r="R46" s="115">
        <v>2744640</v>
      </c>
      <c r="S46" s="115">
        <v>2028</v>
      </c>
      <c r="T46" s="111">
        <v>60308</v>
      </c>
      <c r="U46" s="115">
        <v>96529</v>
      </c>
      <c r="V46" s="115">
        <v>7270</v>
      </c>
      <c r="W46" s="115">
        <v>212177</v>
      </c>
      <c r="X46" s="116">
        <v>172524</v>
      </c>
    </row>
    <row r="47" spans="1:24" ht="12.75" customHeight="1">
      <c r="A47" s="114" t="s">
        <v>120</v>
      </c>
      <c r="B47" s="115">
        <v>7391545</v>
      </c>
      <c r="C47" s="115">
        <v>7078358</v>
      </c>
      <c r="D47" s="115">
        <v>313187</v>
      </c>
      <c r="E47" s="115">
        <v>272</v>
      </c>
      <c r="F47" s="115">
        <v>312915</v>
      </c>
      <c r="G47" s="115">
        <v>1171561</v>
      </c>
      <c r="H47" s="115">
        <v>247213</v>
      </c>
      <c r="I47" s="115">
        <v>3895</v>
      </c>
      <c r="J47" s="115">
        <v>4048</v>
      </c>
      <c r="K47" s="115">
        <v>2414</v>
      </c>
      <c r="L47" s="111">
        <v>141917</v>
      </c>
      <c r="M47" s="115">
        <v>0</v>
      </c>
      <c r="N47" s="115">
        <v>0</v>
      </c>
      <c r="O47" s="115">
        <v>57547</v>
      </c>
      <c r="P47" s="115">
        <v>0</v>
      </c>
      <c r="Q47" s="115">
        <v>29931</v>
      </c>
      <c r="R47" s="115">
        <v>3685194</v>
      </c>
      <c r="S47" s="115">
        <v>3114</v>
      </c>
      <c r="T47" s="111">
        <v>48331</v>
      </c>
      <c r="U47" s="115">
        <v>120873</v>
      </c>
      <c r="V47" s="115">
        <v>12218</v>
      </c>
      <c r="W47" s="115">
        <v>361844</v>
      </c>
      <c r="X47" s="116">
        <v>305468</v>
      </c>
    </row>
    <row r="48" spans="1:24" ht="12.75" customHeight="1">
      <c r="A48" s="114" t="s">
        <v>121</v>
      </c>
      <c r="B48" s="115">
        <v>5250369</v>
      </c>
      <c r="C48" s="115">
        <v>4942019</v>
      </c>
      <c r="D48" s="115">
        <v>308350</v>
      </c>
      <c r="E48" s="115">
        <v>0</v>
      </c>
      <c r="F48" s="115">
        <v>308350</v>
      </c>
      <c r="G48" s="115">
        <v>661119</v>
      </c>
      <c r="H48" s="115">
        <v>165042</v>
      </c>
      <c r="I48" s="115">
        <v>1799</v>
      </c>
      <c r="J48" s="115">
        <v>1874</v>
      </c>
      <c r="K48" s="115">
        <v>1124</v>
      </c>
      <c r="L48" s="111">
        <v>75904</v>
      </c>
      <c r="M48" s="115">
        <v>0</v>
      </c>
      <c r="N48" s="115">
        <v>0</v>
      </c>
      <c r="O48" s="115">
        <v>44601</v>
      </c>
      <c r="P48" s="115">
        <v>0</v>
      </c>
      <c r="Q48" s="115">
        <v>13856</v>
      </c>
      <c r="R48" s="115">
        <v>2967622</v>
      </c>
      <c r="S48" s="115">
        <v>2249</v>
      </c>
      <c r="T48" s="111">
        <v>3784</v>
      </c>
      <c r="U48" s="115">
        <v>99797</v>
      </c>
      <c r="V48" s="115">
        <v>6370</v>
      </c>
      <c r="W48" s="115">
        <v>162596</v>
      </c>
      <c r="X48" s="116">
        <v>146230</v>
      </c>
    </row>
    <row r="49" spans="1:24" ht="12.75" customHeight="1">
      <c r="A49" s="114" t="s">
        <v>122</v>
      </c>
      <c r="B49" s="115">
        <v>3507988</v>
      </c>
      <c r="C49" s="115">
        <v>3366382</v>
      </c>
      <c r="D49" s="115">
        <v>141606</v>
      </c>
      <c r="E49" s="115">
        <v>0</v>
      </c>
      <c r="F49" s="115">
        <v>141606</v>
      </c>
      <c r="G49" s="115">
        <v>827367</v>
      </c>
      <c r="H49" s="115">
        <v>115585</v>
      </c>
      <c r="I49" s="115">
        <v>1734</v>
      </c>
      <c r="J49" s="115">
        <v>1801</v>
      </c>
      <c r="K49" s="115">
        <v>1071</v>
      </c>
      <c r="L49" s="111">
        <v>86984</v>
      </c>
      <c r="M49" s="111">
        <v>0</v>
      </c>
      <c r="N49" s="115">
        <v>0</v>
      </c>
      <c r="O49" s="115">
        <v>26401</v>
      </c>
      <c r="P49" s="115">
        <v>0</v>
      </c>
      <c r="Q49" s="115">
        <v>14913</v>
      </c>
      <c r="R49" s="115">
        <v>1441383</v>
      </c>
      <c r="S49" s="115">
        <v>1679</v>
      </c>
      <c r="T49" s="111">
        <v>135</v>
      </c>
      <c r="U49" s="115">
        <v>66475</v>
      </c>
      <c r="V49" s="115">
        <v>5764</v>
      </c>
      <c r="W49" s="115">
        <v>74018</v>
      </c>
      <c r="X49" s="116">
        <v>117853</v>
      </c>
    </row>
    <row r="50" spans="1:24" ht="12.75" customHeight="1">
      <c r="A50" s="114" t="s">
        <v>141</v>
      </c>
      <c r="B50" s="115">
        <v>9673850</v>
      </c>
      <c r="C50" s="115">
        <v>9274900</v>
      </c>
      <c r="D50" s="115">
        <v>398950</v>
      </c>
      <c r="E50" s="115">
        <v>8115</v>
      </c>
      <c r="F50" s="115">
        <v>390835</v>
      </c>
      <c r="G50" s="115">
        <v>1816370</v>
      </c>
      <c r="H50" s="115">
        <v>311872</v>
      </c>
      <c r="I50" s="115">
        <v>5659</v>
      </c>
      <c r="J50" s="115">
        <v>5875</v>
      </c>
      <c r="K50" s="115">
        <v>3490</v>
      </c>
      <c r="L50" s="111">
        <v>204195</v>
      </c>
      <c r="M50" s="115">
        <v>9907</v>
      </c>
      <c r="N50" s="115">
        <v>0</v>
      </c>
      <c r="O50" s="115">
        <v>59761</v>
      </c>
      <c r="P50" s="115">
        <v>0</v>
      </c>
      <c r="Q50" s="115">
        <v>45417</v>
      </c>
      <c r="R50" s="115">
        <v>4444664</v>
      </c>
      <c r="S50" s="115">
        <v>4484</v>
      </c>
      <c r="T50" s="111">
        <v>16261</v>
      </c>
      <c r="U50" s="115">
        <v>164727</v>
      </c>
      <c r="V50" s="115">
        <v>16849</v>
      </c>
      <c r="W50" s="115">
        <v>360885</v>
      </c>
      <c r="X50" s="116">
        <v>424108</v>
      </c>
    </row>
    <row r="51" spans="1:24" ht="12.75" customHeight="1" thickBot="1">
      <c r="A51" s="120" t="s">
        <v>142</v>
      </c>
      <c r="B51" s="288">
        <v>7362365</v>
      </c>
      <c r="C51" s="288">
        <v>7105795</v>
      </c>
      <c r="D51" s="288">
        <v>256570</v>
      </c>
      <c r="E51" s="288">
        <v>19033</v>
      </c>
      <c r="F51" s="288">
        <v>237537</v>
      </c>
      <c r="G51" s="288">
        <v>1125310</v>
      </c>
      <c r="H51" s="288">
        <v>242448</v>
      </c>
      <c r="I51" s="288">
        <v>3608</v>
      </c>
      <c r="J51" s="288">
        <v>3745</v>
      </c>
      <c r="K51" s="288">
        <v>2219</v>
      </c>
      <c r="L51" s="288">
        <v>136818</v>
      </c>
      <c r="M51" s="289">
        <v>0</v>
      </c>
      <c r="N51" s="288">
        <v>0</v>
      </c>
      <c r="O51" s="288">
        <v>52569</v>
      </c>
      <c r="P51" s="288">
        <v>0</v>
      </c>
      <c r="Q51" s="288">
        <v>21548</v>
      </c>
      <c r="R51" s="288">
        <v>3050170</v>
      </c>
      <c r="S51" s="288">
        <v>3087</v>
      </c>
      <c r="T51" s="289">
        <v>4049</v>
      </c>
      <c r="U51" s="288">
        <v>97379</v>
      </c>
      <c r="V51" s="288">
        <v>12734</v>
      </c>
      <c r="W51" s="288">
        <v>481244</v>
      </c>
      <c r="X51" s="290">
        <v>296830</v>
      </c>
    </row>
    <row r="52" spans="1:24" ht="11.25">
      <c r="A52" s="90" t="s">
        <v>143</v>
      </c>
      <c r="T52" s="91"/>
      <c r="W52" s="91"/>
      <c r="X52" s="91"/>
    </row>
    <row r="53" spans="23:24" ht="11.25">
      <c r="W53" s="91"/>
      <c r="X53" s="91"/>
    </row>
    <row r="54" spans="23:24" ht="11.25">
      <c r="W54" s="91"/>
      <c r="X54" s="91"/>
    </row>
    <row r="55" spans="23:24" ht="11.25">
      <c r="W55" s="91"/>
      <c r="X55" s="91"/>
    </row>
    <row r="56" spans="23:24" ht="11.25">
      <c r="W56" s="91"/>
      <c r="X56" s="91"/>
    </row>
  </sheetData>
  <printOptions horizontalCentered="1"/>
  <pageMargins left="0.1968503937007874" right="0.1968503937007874" top="0.3937007874015748" bottom="0.1968503937007874" header="0.5118110236220472" footer="0.5118110236220472"/>
  <pageSetup fitToHeight="1" fitToWidth="1" horizontalDpi="600" verticalDpi="600" orientation="landscape" paperSize="8" scale="83"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T50"/>
  <sheetViews>
    <sheetView workbookViewId="0" topLeftCell="A1">
      <pane xSplit="1" ySplit="13" topLeftCell="B14" activePane="bottomRight" state="frozen"/>
      <selection pane="topLeft" activeCell="B10" sqref="B10"/>
      <selection pane="topRight" activeCell="B10" sqref="B10"/>
      <selection pane="bottomLeft" activeCell="B10" sqref="B10"/>
      <selection pane="bottomRight" activeCell="A1" sqref="A1"/>
    </sheetView>
  </sheetViews>
  <sheetFormatPr defaultColWidth="9.00390625" defaultRowHeight="13.5"/>
  <cols>
    <col min="1" max="1" width="15.75390625" style="122" customWidth="1"/>
    <col min="2" max="4" width="10.875" style="122" customWidth="1"/>
    <col min="5" max="20" width="10.875" style="90" customWidth="1"/>
    <col min="21" max="16384" width="9.00390625" style="122" customWidth="1"/>
  </cols>
  <sheetData>
    <row r="2" ht="14.25">
      <c r="A2" s="121" t="s">
        <v>321</v>
      </c>
    </row>
    <row r="3" spans="1:20" ht="12" thickBot="1">
      <c r="A3" s="123"/>
      <c r="B3" s="123"/>
      <c r="C3" s="123"/>
      <c r="D3" s="123"/>
      <c r="E3" s="91"/>
      <c r="F3" s="91"/>
      <c r="G3" s="91"/>
      <c r="H3" s="91"/>
      <c r="I3" s="91"/>
      <c r="J3" s="91"/>
      <c r="K3" s="91"/>
      <c r="L3" s="91"/>
      <c r="M3" s="91"/>
      <c r="N3" s="91"/>
      <c r="O3" s="91"/>
      <c r="P3" s="91"/>
      <c r="Q3" s="91"/>
      <c r="R3" s="91"/>
      <c r="S3" s="91"/>
      <c r="T3" s="92" t="s">
        <v>123</v>
      </c>
    </row>
    <row r="4" spans="1:20" ht="14.25" customHeight="1" thickTop="1">
      <c r="A4" s="124"/>
      <c r="B4" s="125" t="s">
        <v>144</v>
      </c>
      <c r="C4" s="126"/>
      <c r="D4" s="127"/>
      <c r="E4" s="127"/>
      <c r="F4" s="127"/>
      <c r="G4" s="127"/>
      <c r="H4" s="128" t="s">
        <v>124</v>
      </c>
      <c r="I4" s="127"/>
      <c r="J4" s="127"/>
      <c r="K4" s="127"/>
      <c r="L4" s="127"/>
      <c r="M4" s="127"/>
      <c r="N4" s="127"/>
      <c r="O4" s="127"/>
      <c r="P4" s="127"/>
      <c r="Q4" s="127"/>
      <c r="R4" s="127"/>
      <c r="S4" s="127"/>
      <c r="T4" s="127"/>
    </row>
    <row r="5" spans="1:20" s="90" customFormat="1" ht="27" customHeight="1">
      <c r="A5" s="129" t="s">
        <v>60</v>
      </c>
      <c r="B5" s="130" t="s">
        <v>145</v>
      </c>
      <c r="C5" s="130" t="s">
        <v>146</v>
      </c>
      <c r="D5" s="130" t="s">
        <v>17</v>
      </c>
      <c r="E5" s="130" t="s">
        <v>18</v>
      </c>
      <c r="F5" s="130" t="s">
        <v>19</v>
      </c>
      <c r="G5" s="130" t="s">
        <v>125</v>
      </c>
      <c r="H5" s="130" t="s">
        <v>22</v>
      </c>
      <c r="I5" s="130" t="s">
        <v>23</v>
      </c>
      <c r="J5" s="130" t="s">
        <v>24</v>
      </c>
      <c r="K5" s="130" t="s">
        <v>126</v>
      </c>
      <c r="L5" s="130" t="s">
        <v>26</v>
      </c>
      <c r="M5" s="131" t="s">
        <v>27</v>
      </c>
      <c r="N5" s="130" t="s">
        <v>28</v>
      </c>
      <c r="O5" s="130" t="s">
        <v>29</v>
      </c>
      <c r="P5" s="130" t="s">
        <v>127</v>
      </c>
      <c r="Q5" s="130" t="s">
        <v>31</v>
      </c>
      <c r="R5" s="130" t="s">
        <v>32</v>
      </c>
      <c r="S5" s="130" t="s">
        <v>33</v>
      </c>
      <c r="T5" s="132" t="s">
        <v>34</v>
      </c>
    </row>
    <row r="6" spans="1:20" s="90" customFormat="1" ht="12.75" customHeight="1">
      <c r="A6" s="114" t="s">
        <v>87</v>
      </c>
      <c r="B6" s="110">
        <v>5269885</v>
      </c>
      <c r="C6" s="110">
        <v>224519</v>
      </c>
      <c r="D6" s="110">
        <v>16366692</v>
      </c>
      <c r="E6" s="110">
        <v>12563167</v>
      </c>
      <c r="F6" s="110">
        <v>15125802</v>
      </c>
      <c r="G6" s="110">
        <v>42752278</v>
      </c>
      <c r="H6" s="110">
        <v>5968808</v>
      </c>
      <c r="I6" s="110">
        <v>58916240</v>
      </c>
      <c r="J6" s="110">
        <v>98711951</v>
      </c>
      <c r="K6" s="110">
        <v>39822672</v>
      </c>
      <c r="L6" s="110">
        <v>2054073</v>
      </c>
      <c r="M6" s="110">
        <v>21871781</v>
      </c>
      <c r="N6" s="110">
        <v>14707027</v>
      </c>
      <c r="O6" s="110">
        <v>71170858</v>
      </c>
      <c r="P6" s="110">
        <v>17223175</v>
      </c>
      <c r="Q6" s="110">
        <v>51209357</v>
      </c>
      <c r="R6" s="110">
        <v>1678248</v>
      </c>
      <c r="S6" s="110">
        <v>72457580</v>
      </c>
      <c r="T6" s="113">
        <v>183531</v>
      </c>
    </row>
    <row r="7" spans="1:20" s="90" customFormat="1" ht="12.75" customHeight="1">
      <c r="A7" s="114"/>
      <c r="B7" s="115"/>
      <c r="C7" s="115"/>
      <c r="D7" s="115"/>
      <c r="E7" s="115"/>
      <c r="F7" s="115"/>
      <c r="G7" s="115"/>
      <c r="H7" s="115"/>
      <c r="I7" s="115"/>
      <c r="J7" s="115"/>
      <c r="K7" s="115"/>
      <c r="L7" s="115"/>
      <c r="M7" s="115"/>
      <c r="N7" s="115"/>
      <c r="O7" s="115"/>
      <c r="P7" s="115"/>
      <c r="Q7" s="115"/>
      <c r="R7" s="115"/>
      <c r="S7" s="115"/>
      <c r="T7" s="116"/>
    </row>
    <row r="8" spans="1:20" s="117" customFormat="1" ht="12.75" customHeight="1">
      <c r="A8" s="119" t="s">
        <v>285</v>
      </c>
      <c r="B8" s="284">
        <f aca="true" t="shared" si="0" ref="B8:T8">SUM(B10:B12)</f>
        <v>2689224</v>
      </c>
      <c r="C8" s="284">
        <f t="shared" si="0"/>
        <v>207822</v>
      </c>
      <c r="D8" s="284">
        <f t="shared" si="0"/>
        <v>10295959</v>
      </c>
      <c r="E8" s="284">
        <f t="shared" si="0"/>
        <v>12418556</v>
      </c>
      <c r="F8" s="284">
        <f t="shared" si="0"/>
        <v>15132573</v>
      </c>
      <c r="G8" s="284">
        <f t="shared" si="0"/>
        <v>38043100</v>
      </c>
      <c r="H8" s="284">
        <f t="shared" si="0"/>
        <v>5606640</v>
      </c>
      <c r="I8" s="284">
        <f t="shared" si="0"/>
        <v>54799532</v>
      </c>
      <c r="J8" s="284">
        <f t="shared" si="0"/>
        <v>98166437</v>
      </c>
      <c r="K8" s="284">
        <f t="shared" si="0"/>
        <v>38355378</v>
      </c>
      <c r="L8" s="284">
        <f t="shared" si="0"/>
        <v>1897624</v>
      </c>
      <c r="M8" s="284">
        <f t="shared" si="0"/>
        <v>20390074</v>
      </c>
      <c r="N8" s="284">
        <f t="shared" si="0"/>
        <v>14458160</v>
      </c>
      <c r="O8" s="284">
        <f t="shared" si="0"/>
        <v>57313436</v>
      </c>
      <c r="P8" s="284">
        <f t="shared" si="0"/>
        <v>17442550</v>
      </c>
      <c r="Q8" s="284">
        <f t="shared" si="0"/>
        <v>51647606</v>
      </c>
      <c r="R8" s="284">
        <f t="shared" si="0"/>
        <v>3579728</v>
      </c>
      <c r="S8" s="284">
        <f t="shared" si="0"/>
        <v>72410120</v>
      </c>
      <c r="T8" s="285">
        <f t="shared" si="0"/>
        <v>181910</v>
      </c>
    </row>
    <row r="9" spans="1:20" s="117" customFormat="1" ht="12.75" customHeight="1">
      <c r="A9" s="119"/>
      <c r="B9" s="284"/>
      <c r="C9" s="284"/>
      <c r="D9" s="284"/>
      <c r="E9" s="284"/>
      <c r="F9" s="284"/>
      <c r="G9" s="284"/>
      <c r="H9" s="284"/>
      <c r="I9" s="284"/>
      <c r="J9" s="284"/>
      <c r="K9" s="284"/>
      <c r="L9" s="284"/>
      <c r="M9" s="284"/>
      <c r="N9" s="284"/>
      <c r="O9" s="284"/>
      <c r="P9" s="284"/>
      <c r="Q9" s="284"/>
      <c r="R9" s="284"/>
      <c r="S9" s="284"/>
      <c r="T9" s="285"/>
    </row>
    <row r="10" spans="1:20" s="117" customFormat="1" ht="12.75" customHeight="1">
      <c r="A10" s="119" t="s">
        <v>88</v>
      </c>
      <c r="B10" s="284">
        <f aca="true" t="shared" si="1" ref="B10:T10">SUM(B14:B26)</f>
        <v>2258604</v>
      </c>
      <c r="C10" s="284">
        <f t="shared" si="1"/>
        <v>162547</v>
      </c>
      <c r="D10" s="284">
        <f t="shared" si="1"/>
        <v>6971009</v>
      </c>
      <c r="E10" s="284">
        <f t="shared" si="1"/>
        <v>8594899</v>
      </c>
      <c r="F10" s="284">
        <f t="shared" si="1"/>
        <v>11999138</v>
      </c>
      <c r="G10" s="284">
        <f t="shared" si="1"/>
        <v>26510000</v>
      </c>
      <c r="H10" s="284">
        <f t="shared" si="1"/>
        <v>3505651</v>
      </c>
      <c r="I10" s="284">
        <f t="shared" si="1"/>
        <v>38131762</v>
      </c>
      <c r="J10" s="284">
        <f t="shared" si="1"/>
        <v>77180683</v>
      </c>
      <c r="K10" s="284">
        <f t="shared" si="1"/>
        <v>28230392</v>
      </c>
      <c r="L10" s="284">
        <f t="shared" si="1"/>
        <v>1520305</v>
      </c>
      <c r="M10" s="284">
        <f t="shared" si="1"/>
        <v>11833427</v>
      </c>
      <c r="N10" s="284">
        <f t="shared" si="1"/>
        <v>11491426</v>
      </c>
      <c r="O10" s="284">
        <f t="shared" si="1"/>
        <v>44909659</v>
      </c>
      <c r="P10" s="284">
        <f t="shared" si="1"/>
        <v>12625552</v>
      </c>
      <c r="Q10" s="284">
        <f t="shared" si="1"/>
        <v>38531341</v>
      </c>
      <c r="R10" s="284">
        <f t="shared" si="1"/>
        <v>1613900</v>
      </c>
      <c r="S10" s="284">
        <f t="shared" si="1"/>
        <v>51001009</v>
      </c>
      <c r="T10" s="285">
        <f t="shared" si="1"/>
        <v>181910</v>
      </c>
    </row>
    <row r="11" spans="1:20" s="117" customFormat="1" ht="12.75" customHeight="1">
      <c r="A11" s="119"/>
      <c r="B11" s="284"/>
      <c r="C11" s="284"/>
      <c r="D11" s="284"/>
      <c r="E11" s="284"/>
      <c r="F11" s="284"/>
      <c r="G11" s="284"/>
      <c r="H11" s="284"/>
      <c r="I11" s="284"/>
      <c r="J11" s="284"/>
      <c r="K11" s="284"/>
      <c r="L11" s="284"/>
      <c r="M11" s="284"/>
      <c r="N11" s="284"/>
      <c r="O11" s="284"/>
      <c r="P11" s="284"/>
      <c r="Q11" s="284"/>
      <c r="R11" s="284"/>
      <c r="S11" s="284"/>
      <c r="T11" s="285"/>
    </row>
    <row r="12" spans="1:20" s="117" customFormat="1" ht="12.75" customHeight="1">
      <c r="A12" s="119" t="s">
        <v>89</v>
      </c>
      <c r="B12" s="284">
        <f aca="true" t="shared" si="2" ref="B12:T12">SUM(B28:B49)</f>
        <v>430620</v>
      </c>
      <c r="C12" s="284">
        <f t="shared" si="2"/>
        <v>45275</v>
      </c>
      <c r="D12" s="284">
        <f t="shared" si="2"/>
        <v>3324950</v>
      </c>
      <c r="E12" s="284">
        <f t="shared" si="2"/>
        <v>3823657</v>
      </c>
      <c r="F12" s="284">
        <f t="shared" si="2"/>
        <v>3133435</v>
      </c>
      <c r="G12" s="284">
        <f t="shared" si="2"/>
        <v>11533100</v>
      </c>
      <c r="H12" s="284">
        <f t="shared" si="2"/>
        <v>2100989</v>
      </c>
      <c r="I12" s="284">
        <f t="shared" si="2"/>
        <v>16667770</v>
      </c>
      <c r="J12" s="284">
        <f t="shared" si="2"/>
        <v>20985754</v>
      </c>
      <c r="K12" s="284">
        <f t="shared" si="2"/>
        <v>10124986</v>
      </c>
      <c r="L12" s="284">
        <f t="shared" si="2"/>
        <v>377319</v>
      </c>
      <c r="M12" s="284">
        <f t="shared" si="2"/>
        <v>8556647</v>
      </c>
      <c r="N12" s="284">
        <f t="shared" si="2"/>
        <v>2966734</v>
      </c>
      <c r="O12" s="284">
        <f t="shared" si="2"/>
        <v>12403777</v>
      </c>
      <c r="P12" s="284">
        <f t="shared" si="2"/>
        <v>4816998</v>
      </c>
      <c r="Q12" s="284">
        <f t="shared" si="2"/>
        <v>13116265</v>
      </c>
      <c r="R12" s="284">
        <f t="shared" si="2"/>
        <v>1965828</v>
      </c>
      <c r="S12" s="284">
        <f t="shared" si="2"/>
        <v>21409111</v>
      </c>
      <c r="T12" s="285">
        <f t="shared" si="2"/>
        <v>0</v>
      </c>
    </row>
    <row r="13" spans="1:20" s="90" customFormat="1" ht="12.75" customHeight="1">
      <c r="A13" s="114"/>
      <c r="B13" s="115"/>
      <c r="C13" s="115"/>
      <c r="D13" s="115"/>
      <c r="E13" s="115"/>
      <c r="F13" s="115"/>
      <c r="G13" s="115"/>
      <c r="H13" s="115"/>
      <c r="I13" s="115"/>
      <c r="J13" s="115"/>
      <c r="K13" s="115"/>
      <c r="L13" s="115"/>
      <c r="M13" s="115"/>
      <c r="N13" s="115"/>
      <c r="O13" s="115"/>
      <c r="P13" s="115"/>
      <c r="Q13" s="115"/>
      <c r="R13" s="115"/>
      <c r="S13" s="115"/>
      <c r="T13" s="116"/>
    </row>
    <row r="14" spans="1:20" s="90" customFormat="1" ht="12.75" customHeight="1">
      <c r="A14" s="114" t="s">
        <v>90</v>
      </c>
      <c r="B14" s="115">
        <v>496560</v>
      </c>
      <c r="C14" s="115">
        <v>11899</v>
      </c>
      <c r="D14" s="115">
        <v>659966</v>
      </c>
      <c r="E14" s="115">
        <v>2319227</v>
      </c>
      <c r="F14" s="115">
        <v>4115030</v>
      </c>
      <c r="G14" s="115">
        <v>5643300</v>
      </c>
      <c r="H14" s="115">
        <v>673756</v>
      </c>
      <c r="I14" s="115">
        <v>7373981</v>
      </c>
      <c r="J14" s="115">
        <v>18280544</v>
      </c>
      <c r="K14" s="115">
        <v>6607017</v>
      </c>
      <c r="L14" s="115">
        <v>541939</v>
      </c>
      <c r="M14" s="115">
        <v>1418575</v>
      </c>
      <c r="N14" s="115">
        <v>3170928</v>
      </c>
      <c r="O14" s="115">
        <v>13437653</v>
      </c>
      <c r="P14" s="115">
        <v>2550688</v>
      </c>
      <c r="Q14" s="115">
        <v>7911363</v>
      </c>
      <c r="R14" s="115">
        <v>134536</v>
      </c>
      <c r="S14" s="115">
        <v>11995454</v>
      </c>
      <c r="T14" s="291">
        <v>0</v>
      </c>
    </row>
    <row r="15" spans="1:20" s="90" customFormat="1" ht="12.75" customHeight="1">
      <c r="A15" s="114" t="s">
        <v>91</v>
      </c>
      <c r="B15" s="115">
        <v>54008</v>
      </c>
      <c r="C15" s="115">
        <v>278</v>
      </c>
      <c r="D15" s="115">
        <v>864280</v>
      </c>
      <c r="E15" s="115">
        <v>673656</v>
      </c>
      <c r="F15" s="115">
        <v>652398</v>
      </c>
      <c r="G15" s="115">
        <v>2275500</v>
      </c>
      <c r="H15" s="115">
        <v>318316</v>
      </c>
      <c r="I15" s="115">
        <v>3353040</v>
      </c>
      <c r="J15" s="115">
        <v>8107755</v>
      </c>
      <c r="K15" s="115">
        <v>3555515</v>
      </c>
      <c r="L15" s="115">
        <v>210166</v>
      </c>
      <c r="M15" s="115">
        <v>616771</v>
      </c>
      <c r="N15" s="115">
        <v>874661</v>
      </c>
      <c r="O15" s="115">
        <v>3747063</v>
      </c>
      <c r="P15" s="115">
        <v>978125</v>
      </c>
      <c r="Q15" s="115">
        <v>3161749</v>
      </c>
      <c r="R15" s="115">
        <v>21640</v>
      </c>
      <c r="S15" s="115">
        <v>4219490</v>
      </c>
      <c r="T15" s="291">
        <v>0</v>
      </c>
    </row>
    <row r="16" spans="1:20" s="90" customFormat="1" ht="12.75" customHeight="1">
      <c r="A16" s="114" t="s">
        <v>92</v>
      </c>
      <c r="B16" s="115">
        <v>170815</v>
      </c>
      <c r="C16" s="115">
        <v>71371</v>
      </c>
      <c r="D16" s="115">
        <v>1195071</v>
      </c>
      <c r="E16" s="115">
        <v>588880</v>
      </c>
      <c r="F16" s="115">
        <v>1443108</v>
      </c>
      <c r="G16" s="115">
        <v>4831900</v>
      </c>
      <c r="H16" s="115">
        <v>409217</v>
      </c>
      <c r="I16" s="115">
        <v>6922366</v>
      </c>
      <c r="J16" s="115">
        <v>13602762</v>
      </c>
      <c r="K16" s="115">
        <v>4554794</v>
      </c>
      <c r="L16" s="115">
        <v>122260</v>
      </c>
      <c r="M16" s="115">
        <v>3014464</v>
      </c>
      <c r="N16" s="115">
        <v>1493188</v>
      </c>
      <c r="O16" s="115">
        <v>6447330</v>
      </c>
      <c r="P16" s="115">
        <v>2233940</v>
      </c>
      <c r="Q16" s="115">
        <v>7901257</v>
      </c>
      <c r="R16" s="115">
        <v>275231</v>
      </c>
      <c r="S16" s="115">
        <v>8253136</v>
      </c>
      <c r="T16" s="116">
        <v>0</v>
      </c>
    </row>
    <row r="17" spans="1:20" s="90" customFormat="1" ht="12.75" customHeight="1">
      <c r="A17" s="114" t="s">
        <v>93</v>
      </c>
      <c r="B17" s="115">
        <v>113900</v>
      </c>
      <c r="C17" s="115">
        <v>24071</v>
      </c>
      <c r="D17" s="115">
        <v>1549513</v>
      </c>
      <c r="E17" s="115">
        <v>1946910</v>
      </c>
      <c r="F17" s="115">
        <v>1926237</v>
      </c>
      <c r="G17" s="115">
        <v>3345800</v>
      </c>
      <c r="H17" s="115">
        <v>396108</v>
      </c>
      <c r="I17" s="115">
        <v>6479169</v>
      </c>
      <c r="J17" s="115">
        <v>10270821</v>
      </c>
      <c r="K17" s="115">
        <v>3849560</v>
      </c>
      <c r="L17" s="115">
        <v>86192</v>
      </c>
      <c r="M17" s="115">
        <v>1541924</v>
      </c>
      <c r="N17" s="115">
        <v>1719197</v>
      </c>
      <c r="O17" s="115">
        <v>5328982</v>
      </c>
      <c r="P17" s="115">
        <v>1727824</v>
      </c>
      <c r="Q17" s="115">
        <v>6203679</v>
      </c>
      <c r="R17" s="111">
        <v>66519</v>
      </c>
      <c r="S17" s="115">
        <v>6950975</v>
      </c>
      <c r="T17" s="291">
        <v>164621</v>
      </c>
    </row>
    <row r="18" spans="1:20" s="90" customFormat="1" ht="12.75" customHeight="1">
      <c r="A18" s="114" t="s">
        <v>94</v>
      </c>
      <c r="B18" s="115">
        <v>93993</v>
      </c>
      <c r="C18" s="115">
        <v>339</v>
      </c>
      <c r="D18" s="115">
        <v>125202</v>
      </c>
      <c r="E18" s="115">
        <v>188191</v>
      </c>
      <c r="F18" s="115">
        <v>345511</v>
      </c>
      <c r="G18" s="115">
        <v>658900</v>
      </c>
      <c r="H18" s="115">
        <v>194566</v>
      </c>
      <c r="I18" s="115">
        <v>1578349</v>
      </c>
      <c r="J18" s="115">
        <v>3260605</v>
      </c>
      <c r="K18" s="115">
        <v>1609158</v>
      </c>
      <c r="L18" s="115">
        <v>76842</v>
      </c>
      <c r="M18" s="115">
        <v>706134</v>
      </c>
      <c r="N18" s="115">
        <v>416995</v>
      </c>
      <c r="O18" s="115">
        <v>1257394</v>
      </c>
      <c r="P18" s="115">
        <v>635244</v>
      </c>
      <c r="Q18" s="115">
        <v>1163186</v>
      </c>
      <c r="R18" s="111">
        <v>13817</v>
      </c>
      <c r="S18" s="115">
        <v>2217501</v>
      </c>
      <c r="T18" s="291">
        <v>0</v>
      </c>
    </row>
    <row r="19" spans="1:20" s="90" customFormat="1" ht="12.75" customHeight="1">
      <c r="A19" s="114" t="s">
        <v>95</v>
      </c>
      <c r="B19" s="115">
        <v>392453</v>
      </c>
      <c r="C19" s="115">
        <v>9894</v>
      </c>
      <c r="D19" s="115">
        <v>147287</v>
      </c>
      <c r="E19" s="115">
        <v>134442</v>
      </c>
      <c r="F19" s="115">
        <v>904797</v>
      </c>
      <c r="G19" s="115">
        <v>1147900</v>
      </c>
      <c r="H19" s="115">
        <v>188194</v>
      </c>
      <c r="I19" s="115">
        <v>1257342</v>
      </c>
      <c r="J19" s="115">
        <v>2865080</v>
      </c>
      <c r="K19" s="115">
        <v>1657917</v>
      </c>
      <c r="L19" s="115">
        <v>28416</v>
      </c>
      <c r="M19" s="115">
        <v>819340</v>
      </c>
      <c r="N19" s="115">
        <v>1129361</v>
      </c>
      <c r="O19" s="115">
        <v>1529318</v>
      </c>
      <c r="P19" s="115">
        <v>579547</v>
      </c>
      <c r="Q19" s="115">
        <v>1266058</v>
      </c>
      <c r="R19" s="115">
        <v>8490</v>
      </c>
      <c r="S19" s="115">
        <v>2456065</v>
      </c>
      <c r="T19" s="291">
        <v>0</v>
      </c>
    </row>
    <row r="20" spans="1:20" s="90" customFormat="1" ht="12.75" customHeight="1">
      <c r="A20" s="114" t="s">
        <v>96</v>
      </c>
      <c r="B20" s="115">
        <v>332906</v>
      </c>
      <c r="C20" s="115">
        <v>1130</v>
      </c>
      <c r="D20" s="115">
        <v>323893</v>
      </c>
      <c r="E20" s="115">
        <v>227206</v>
      </c>
      <c r="F20" s="115">
        <v>519771</v>
      </c>
      <c r="G20" s="115">
        <v>1385600</v>
      </c>
      <c r="H20" s="115">
        <v>176116</v>
      </c>
      <c r="I20" s="115">
        <v>1354145</v>
      </c>
      <c r="J20" s="115">
        <v>3151554</v>
      </c>
      <c r="K20" s="115">
        <v>634681</v>
      </c>
      <c r="L20" s="115">
        <v>87992</v>
      </c>
      <c r="M20" s="115">
        <v>408371</v>
      </c>
      <c r="N20" s="115">
        <v>504383</v>
      </c>
      <c r="O20" s="115">
        <v>1245876</v>
      </c>
      <c r="P20" s="115">
        <v>575677</v>
      </c>
      <c r="Q20" s="115">
        <v>1318422</v>
      </c>
      <c r="R20" s="115">
        <v>190889</v>
      </c>
      <c r="S20" s="115">
        <v>2059520</v>
      </c>
      <c r="T20" s="291">
        <v>0</v>
      </c>
    </row>
    <row r="21" spans="1:20" s="90" customFormat="1" ht="12.75" customHeight="1">
      <c r="A21" s="114" t="s">
        <v>97</v>
      </c>
      <c r="B21" s="115">
        <v>33420</v>
      </c>
      <c r="C21" s="115">
        <v>560</v>
      </c>
      <c r="D21" s="115">
        <v>371000</v>
      </c>
      <c r="E21" s="115">
        <v>372234</v>
      </c>
      <c r="F21" s="115">
        <v>183040</v>
      </c>
      <c r="G21" s="115">
        <v>979500</v>
      </c>
      <c r="H21" s="115">
        <v>188552</v>
      </c>
      <c r="I21" s="115">
        <v>1481757</v>
      </c>
      <c r="J21" s="115">
        <v>2142338</v>
      </c>
      <c r="K21" s="115">
        <v>503468</v>
      </c>
      <c r="L21" s="115">
        <v>42409</v>
      </c>
      <c r="M21" s="115">
        <v>426400</v>
      </c>
      <c r="N21" s="115">
        <v>281667</v>
      </c>
      <c r="O21" s="115">
        <v>1811218</v>
      </c>
      <c r="P21" s="115">
        <v>401790</v>
      </c>
      <c r="Q21" s="115">
        <v>1108483</v>
      </c>
      <c r="R21" s="115">
        <v>192162</v>
      </c>
      <c r="S21" s="115">
        <v>2090712</v>
      </c>
      <c r="T21" s="291">
        <v>17289</v>
      </c>
    </row>
    <row r="22" spans="1:20" s="90" customFormat="1" ht="12.75" customHeight="1">
      <c r="A22" s="114" t="s">
        <v>98</v>
      </c>
      <c r="B22" s="115">
        <v>51044</v>
      </c>
      <c r="C22" s="115">
        <v>8342</v>
      </c>
      <c r="D22" s="115">
        <v>272083</v>
      </c>
      <c r="E22" s="115">
        <v>247622</v>
      </c>
      <c r="F22" s="115">
        <v>207893</v>
      </c>
      <c r="G22" s="115">
        <v>764100</v>
      </c>
      <c r="H22" s="115">
        <v>177928</v>
      </c>
      <c r="I22" s="115">
        <v>1452234</v>
      </c>
      <c r="J22" s="115">
        <v>2700860</v>
      </c>
      <c r="K22" s="115">
        <v>989220</v>
      </c>
      <c r="L22" s="115">
        <v>125834</v>
      </c>
      <c r="M22" s="115">
        <v>578873</v>
      </c>
      <c r="N22" s="115">
        <v>308848</v>
      </c>
      <c r="O22" s="115">
        <v>1272151</v>
      </c>
      <c r="P22" s="115">
        <v>602006</v>
      </c>
      <c r="Q22" s="115">
        <v>873590</v>
      </c>
      <c r="R22" s="111">
        <v>0</v>
      </c>
      <c r="S22" s="115">
        <v>1553925</v>
      </c>
      <c r="T22" s="116">
        <v>0</v>
      </c>
    </row>
    <row r="23" spans="1:20" s="90" customFormat="1" ht="12.75" customHeight="1">
      <c r="A23" s="114" t="s">
        <v>99</v>
      </c>
      <c r="B23" s="115">
        <v>95923</v>
      </c>
      <c r="C23" s="115">
        <v>2352</v>
      </c>
      <c r="D23" s="115">
        <v>412245</v>
      </c>
      <c r="E23" s="115">
        <v>683252</v>
      </c>
      <c r="F23" s="115">
        <v>483298</v>
      </c>
      <c r="G23" s="115">
        <v>2006300</v>
      </c>
      <c r="H23" s="115">
        <v>250690</v>
      </c>
      <c r="I23" s="115">
        <v>2529416</v>
      </c>
      <c r="J23" s="115">
        <v>4277543</v>
      </c>
      <c r="K23" s="115">
        <v>963915</v>
      </c>
      <c r="L23" s="115">
        <v>54308</v>
      </c>
      <c r="M23" s="115">
        <v>536417</v>
      </c>
      <c r="N23" s="115">
        <v>426838</v>
      </c>
      <c r="O23" s="115">
        <v>3522936</v>
      </c>
      <c r="P23" s="115">
        <v>687140</v>
      </c>
      <c r="Q23" s="115">
        <v>2917876</v>
      </c>
      <c r="R23" s="115">
        <v>79027</v>
      </c>
      <c r="S23" s="115">
        <v>2389988</v>
      </c>
      <c r="T23" s="291">
        <v>0</v>
      </c>
    </row>
    <row r="24" spans="1:20" s="90" customFormat="1" ht="12.75" customHeight="1">
      <c r="A24" s="114" t="s">
        <v>100</v>
      </c>
      <c r="B24" s="115">
        <v>309620</v>
      </c>
      <c r="C24" s="115">
        <v>984</v>
      </c>
      <c r="D24" s="111">
        <v>2000</v>
      </c>
      <c r="E24" s="115">
        <v>643754</v>
      </c>
      <c r="F24" s="115">
        <v>572520</v>
      </c>
      <c r="G24" s="115">
        <v>1326500</v>
      </c>
      <c r="H24" s="115">
        <v>185476</v>
      </c>
      <c r="I24" s="115">
        <v>1570406</v>
      </c>
      <c r="J24" s="115">
        <v>3243747</v>
      </c>
      <c r="K24" s="115">
        <v>1429099</v>
      </c>
      <c r="L24" s="115">
        <v>33104</v>
      </c>
      <c r="M24" s="115">
        <v>397457</v>
      </c>
      <c r="N24" s="115">
        <v>440996</v>
      </c>
      <c r="O24" s="115">
        <v>2846610</v>
      </c>
      <c r="P24" s="115">
        <v>731989</v>
      </c>
      <c r="Q24" s="115">
        <v>1919458</v>
      </c>
      <c r="R24" s="115">
        <v>415487</v>
      </c>
      <c r="S24" s="115">
        <v>2923155</v>
      </c>
      <c r="T24" s="291">
        <v>0</v>
      </c>
    </row>
    <row r="25" spans="1:20" s="90" customFormat="1" ht="12.75" customHeight="1">
      <c r="A25" s="114" t="s">
        <v>101</v>
      </c>
      <c r="B25" s="115">
        <v>26605</v>
      </c>
      <c r="C25" s="115">
        <v>533</v>
      </c>
      <c r="D25" s="115">
        <v>666114</v>
      </c>
      <c r="E25" s="115">
        <v>202026</v>
      </c>
      <c r="F25" s="115">
        <v>414603</v>
      </c>
      <c r="G25" s="115">
        <v>1258300</v>
      </c>
      <c r="H25" s="115">
        <v>169914</v>
      </c>
      <c r="I25" s="115">
        <v>1343361</v>
      </c>
      <c r="J25" s="115">
        <v>2188240</v>
      </c>
      <c r="K25" s="115">
        <v>865735</v>
      </c>
      <c r="L25" s="115">
        <v>54076</v>
      </c>
      <c r="M25" s="115">
        <v>1061805</v>
      </c>
      <c r="N25" s="115">
        <v>553369</v>
      </c>
      <c r="O25" s="115">
        <v>1030816</v>
      </c>
      <c r="P25" s="115">
        <v>463259</v>
      </c>
      <c r="Q25" s="115">
        <v>1617120</v>
      </c>
      <c r="R25" s="115">
        <v>122145</v>
      </c>
      <c r="S25" s="115">
        <v>1549754</v>
      </c>
      <c r="T25" s="291">
        <v>0</v>
      </c>
    </row>
    <row r="26" spans="1:20" s="90" customFormat="1" ht="12.75" customHeight="1">
      <c r="A26" s="114" t="s">
        <v>102</v>
      </c>
      <c r="B26" s="115">
        <v>87357</v>
      </c>
      <c r="C26" s="115">
        <v>30794</v>
      </c>
      <c r="D26" s="115">
        <v>382355</v>
      </c>
      <c r="E26" s="115">
        <v>367499</v>
      </c>
      <c r="F26" s="115">
        <v>230932</v>
      </c>
      <c r="G26" s="115">
        <v>886400</v>
      </c>
      <c r="H26" s="115">
        <v>176818</v>
      </c>
      <c r="I26" s="115">
        <v>1436196</v>
      </c>
      <c r="J26" s="115">
        <v>3088834</v>
      </c>
      <c r="K26" s="115">
        <v>1010313</v>
      </c>
      <c r="L26" s="115">
        <v>56767</v>
      </c>
      <c r="M26" s="115">
        <v>306896</v>
      </c>
      <c r="N26" s="115">
        <v>170995</v>
      </c>
      <c r="O26" s="115">
        <v>1432312</v>
      </c>
      <c r="P26" s="115">
        <v>458323</v>
      </c>
      <c r="Q26" s="115">
        <v>1169100</v>
      </c>
      <c r="R26" s="115">
        <v>93957</v>
      </c>
      <c r="S26" s="115">
        <v>2341334</v>
      </c>
      <c r="T26" s="291">
        <v>0</v>
      </c>
    </row>
    <row r="27" spans="1:20" s="90" customFormat="1" ht="12.75" customHeight="1">
      <c r="A27" s="114"/>
      <c r="B27" s="115"/>
      <c r="C27" s="115"/>
      <c r="D27" s="115"/>
      <c r="E27" s="115"/>
      <c r="F27" s="115"/>
      <c r="G27" s="115"/>
      <c r="H27" s="115"/>
      <c r="I27" s="115"/>
      <c r="J27" s="115"/>
      <c r="K27" s="115"/>
      <c r="L27" s="115"/>
      <c r="M27" s="115"/>
      <c r="N27" s="115"/>
      <c r="O27" s="115"/>
      <c r="P27" s="115"/>
      <c r="Q27" s="115"/>
      <c r="R27" s="115"/>
      <c r="S27" s="115"/>
      <c r="T27" s="116"/>
    </row>
    <row r="28" spans="1:20" s="90" customFormat="1" ht="12.75" customHeight="1">
      <c r="A28" s="114" t="s">
        <v>103</v>
      </c>
      <c r="B28" s="115">
        <v>5329</v>
      </c>
      <c r="C28" s="115">
        <v>939</v>
      </c>
      <c r="D28" s="115">
        <v>27435</v>
      </c>
      <c r="E28" s="115">
        <v>224458</v>
      </c>
      <c r="F28" s="115">
        <v>168885</v>
      </c>
      <c r="G28" s="115">
        <v>403700</v>
      </c>
      <c r="H28" s="115">
        <v>102326</v>
      </c>
      <c r="I28" s="115">
        <v>638564</v>
      </c>
      <c r="J28" s="115">
        <v>900207</v>
      </c>
      <c r="K28" s="115">
        <v>338640</v>
      </c>
      <c r="L28" s="115">
        <v>16128</v>
      </c>
      <c r="M28" s="115">
        <v>173405</v>
      </c>
      <c r="N28" s="115">
        <v>139165</v>
      </c>
      <c r="O28" s="115">
        <v>570958</v>
      </c>
      <c r="P28" s="115">
        <v>119584</v>
      </c>
      <c r="Q28" s="115">
        <v>545221</v>
      </c>
      <c r="R28" s="115">
        <v>87088</v>
      </c>
      <c r="S28" s="115">
        <v>678930</v>
      </c>
      <c r="T28" s="291">
        <v>0</v>
      </c>
    </row>
    <row r="29" spans="1:20" s="90" customFormat="1" ht="12.75" customHeight="1">
      <c r="A29" s="114" t="s">
        <v>104</v>
      </c>
      <c r="B29" s="115">
        <v>1793</v>
      </c>
      <c r="C29" s="115">
        <v>350</v>
      </c>
      <c r="D29" s="115">
        <v>124618</v>
      </c>
      <c r="E29" s="115">
        <v>221500</v>
      </c>
      <c r="F29" s="115">
        <v>25553</v>
      </c>
      <c r="G29" s="115">
        <v>351300</v>
      </c>
      <c r="H29" s="115">
        <v>91750</v>
      </c>
      <c r="I29" s="115">
        <v>538478</v>
      </c>
      <c r="J29" s="115">
        <v>834245</v>
      </c>
      <c r="K29" s="115">
        <v>243395</v>
      </c>
      <c r="L29" s="115">
        <v>42645</v>
      </c>
      <c r="M29" s="115">
        <v>158136</v>
      </c>
      <c r="N29" s="115">
        <v>71455</v>
      </c>
      <c r="O29" s="115">
        <v>532472</v>
      </c>
      <c r="P29" s="115">
        <v>57178</v>
      </c>
      <c r="Q29" s="115">
        <v>382844</v>
      </c>
      <c r="R29" s="115">
        <v>36294</v>
      </c>
      <c r="S29" s="115">
        <v>679425</v>
      </c>
      <c r="T29" s="291">
        <v>0</v>
      </c>
    </row>
    <row r="30" spans="1:20" s="90" customFormat="1" ht="12.75" customHeight="1">
      <c r="A30" s="114" t="s">
        <v>105</v>
      </c>
      <c r="B30" s="115">
        <v>8500</v>
      </c>
      <c r="C30" s="115">
        <v>50</v>
      </c>
      <c r="D30" s="115">
        <v>437899</v>
      </c>
      <c r="E30" s="115">
        <v>93526</v>
      </c>
      <c r="F30" s="115">
        <v>195583</v>
      </c>
      <c r="G30" s="115">
        <v>1302600</v>
      </c>
      <c r="H30" s="115">
        <v>120198</v>
      </c>
      <c r="I30" s="115">
        <v>791315</v>
      </c>
      <c r="J30" s="115">
        <v>1546322</v>
      </c>
      <c r="K30" s="115">
        <v>310323</v>
      </c>
      <c r="L30" s="115">
        <v>18891</v>
      </c>
      <c r="M30" s="115">
        <v>648526</v>
      </c>
      <c r="N30" s="115">
        <v>201490</v>
      </c>
      <c r="O30" s="115">
        <v>1900786</v>
      </c>
      <c r="P30" s="115">
        <v>340519</v>
      </c>
      <c r="Q30" s="115">
        <v>828654</v>
      </c>
      <c r="R30" s="115">
        <v>140167</v>
      </c>
      <c r="S30" s="115">
        <v>910106</v>
      </c>
      <c r="T30" s="116">
        <v>0</v>
      </c>
    </row>
    <row r="31" spans="1:20" s="90" customFormat="1" ht="12.75" customHeight="1">
      <c r="A31" s="114" t="s">
        <v>106</v>
      </c>
      <c r="B31" s="115">
        <v>31948</v>
      </c>
      <c r="C31" s="115">
        <v>0</v>
      </c>
      <c r="D31" s="115">
        <v>3197</v>
      </c>
      <c r="E31" s="115">
        <v>54307</v>
      </c>
      <c r="F31" s="115">
        <v>87044</v>
      </c>
      <c r="G31" s="115">
        <v>423500</v>
      </c>
      <c r="H31" s="115">
        <v>93581</v>
      </c>
      <c r="I31" s="115">
        <v>562566</v>
      </c>
      <c r="J31" s="115">
        <v>672097</v>
      </c>
      <c r="K31" s="115">
        <v>496685</v>
      </c>
      <c r="L31" s="115">
        <v>6303</v>
      </c>
      <c r="M31" s="115">
        <v>557003</v>
      </c>
      <c r="N31" s="115">
        <v>107364</v>
      </c>
      <c r="O31" s="115">
        <v>419685</v>
      </c>
      <c r="P31" s="115">
        <v>185478</v>
      </c>
      <c r="Q31" s="115">
        <v>403042</v>
      </c>
      <c r="R31" s="115">
        <v>112271</v>
      </c>
      <c r="S31" s="115">
        <v>949574</v>
      </c>
      <c r="T31" s="291">
        <v>0</v>
      </c>
    </row>
    <row r="32" spans="1:20" s="90" customFormat="1" ht="12.75" customHeight="1">
      <c r="A32" s="114" t="s">
        <v>107</v>
      </c>
      <c r="B32" s="115">
        <v>14319</v>
      </c>
      <c r="C32" s="115">
        <v>4032</v>
      </c>
      <c r="D32" s="115">
        <v>63764</v>
      </c>
      <c r="E32" s="115">
        <v>89049</v>
      </c>
      <c r="F32" s="115">
        <v>59085</v>
      </c>
      <c r="G32" s="115">
        <v>499000</v>
      </c>
      <c r="H32" s="115">
        <v>93499</v>
      </c>
      <c r="I32" s="115">
        <v>822677</v>
      </c>
      <c r="J32" s="115">
        <v>841497</v>
      </c>
      <c r="K32" s="115">
        <v>506151</v>
      </c>
      <c r="L32" s="115">
        <v>10260</v>
      </c>
      <c r="M32" s="115">
        <v>163192</v>
      </c>
      <c r="N32" s="115">
        <v>107680</v>
      </c>
      <c r="O32" s="115">
        <v>206360</v>
      </c>
      <c r="P32" s="115">
        <v>228978</v>
      </c>
      <c r="Q32" s="115">
        <v>438584</v>
      </c>
      <c r="R32" s="115">
        <v>57625</v>
      </c>
      <c r="S32" s="115">
        <v>814402</v>
      </c>
      <c r="T32" s="291">
        <v>0</v>
      </c>
    </row>
    <row r="33" spans="1:20" s="90" customFormat="1" ht="12.75" customHeight="1">
      <c r="A33" s="114" t="s">
        <v>108</v>
      </c>
      <c r="B33" s="115">
        <v>3098</v>
      </c>
      <c r="C33" s="115">
        <v>260</v>
      </c>
      <c r="D33" s="115">
        <v>365996</v>
      </c>
      <c r="E33" s="115">
        <v>200835</v>
      </c>
      <c r="F33" s="115">
        <v>83286</v>
      </c>
      <c r="G33" s="115">
        <v>386500</v>
      </c>
      <c r="H33" s="115">
        <v>100173</v>
      </c>
      <c r="I33" s="115">
        <v>914473</v>
      </c>
      <c r="J33" s="115">
        <v>747780</v>
      </c>
      <c r="K33" s="115">
        <v>293374</v>
      </c>
      <c r="L33" s="115">
        <v>13399</v>
      </c>
      <c r="M33" s="115">
        <v>371453</v>
      </c>
      <c r="N33" s="115">
        <v>185224</v>
      </c>
      <c r="O33" s="115">
        <v>456056</v>
      </c>
      <c r="P33" s="115">
        <v>206967</v>
      </c>
      <c r="Q33" s="115">
        <v>380548</v>
      </c>
      <c r="R33" s="115">
        <v>87732</v>
      </c>
      <c r="S33" s="115">
        <v>1114740</v>
      </c>
      <c r="T33" s="291">
        <v>0</v>
      </c>
    </row>
    <row r="34" spans="1:20" s="90" customFormat="1" ht="12.75" customHeight="1">
      <c r="A34" s="114" t="s">
        <v>109</v>
      </c>
      <c r="B34" s="115">
        <v>54240</v>
      </c>
      <c r="C34" s="115">
        <v>100</v>
      </c>
      <c r="D34" s="115">
        <v>123051</v>
      </c>
      <c r="E34" s="115">
        <v>132613</v>
      </c>
      <c r="F34" s="115">
        <v>63043</v>
      </c>
      <c r="G34" s="115">
        <v>499700</v>
      </c>
      <c r="H34" s="115">
        <v>96167</v>
      </c>
      <c r="I34" s="115">
        <v>578905</v>
      </c>
      <c r="J34" s="115">
        <v>886636</v>
      </c>
      <c r="K34" s="115">
        <v>273975</v>
      </c>
      <c r="L34" s="115">
        <v>10234</v>
      </c>
      <c r="M34" s="115">
        <v>289346</v>
      </c>
      <c r="N34" s="115">
        <v>34315</v>
      </c>
      <c r="O34" s="115">
        <v>708872</v>
      </c>
      <c r="P34" s="115">
        <v>195298</v>
      </c>
      <c r="Q34" s="115">
        <v>423258</v>
      </c>
      <c r="R34" s="111">
        <v>84383</v>
      </c>
      <c r="S34" s="115">
        <v>903841</v>
      </c>
      <c r="T34" s="291">
        <v>0</v>
      </c>
    </row>
    <row r="35" spans="1:20" s="90" customFormat="1" ht="12.75" customHeight="1">
      <c r="A35" s="114" t="s">
        <v>110</v>
      </c>
      <c r="B35" s="115">
        <v>2432</v>
      </c>
      <c r="C35" s="115">
        <v>1839</v>
      </c>
      <c r="D35" s="115">
        <v>167973</v>
      </c>
      <c r="E35" s="115">
        <v>74397</v>
      </c>
      <c r="F35" s="115">
        <v>158258</v>
      </c>
      <c r="G35" s="115">
        <v>220900</v>
      </c>
      <c r="H35" s="115">
        <v>82748</v>
      </c>
      <c r="I35" s="115">
        <v>492636</v>
      </c>
      <c r="J35" s="115">
        <v>500472</v>
      </c>
      <c r="K35" s="115">
        <v>495668</v>
      </c>
      <c r="L35" s="115">
        <v>7654</v>
      </c>
      <c r="M35" s="115">
        <v>313434</v>
      </c>
      <c r="N35" s="115">
        <v>100426</v>
      </c>
      <c r="O35" s="115">
        <v>264566</v>
      </c>
      <c r="P35" s="115">
        <v>148692</v>
      </c>
      <c r="Q35" s="115">
        <v>345642</v>
      </c>
      <c r="R35" s="111">
        <v>4322</v>
      </c>
      <c r="S35" s="115">
        <v>544014</v>
      </c>
      <c r="T35" s="291">
        <v>0</v>
      </c>
    </row>
    <row r="36" spans="1:20" s="90" customFormat="1" ht="12.75" customHeight="1">
      <c r="A36" s="114" t="s">
        <v>111</v>
      </c>
      <c r="B36" s="115">
        <v>50550</v>
      </c>
      <c r="C36" s="115">
        <v>17435</v>
      </c>
      <c r="D36" s="115">
        <v>151001</v>
      </c>
      <c r="E36" s="115">
        <v>123548</v>
      </c>
      <c r="F36" s="115">
        <v>585141</v>
      </c>
      <c r="G36" s="115">
        <v>313100</v>
      </c>
      <c r="H36" s="115">
        <v>90022</v>
      </c>
      <c r="I36" s="115">
        <v>740267</v>
      </c>
      <c r="J36" s="115">
        <v>877982</v>
      </c>
      <c r="K36" s="115">
        <v>488368</v>
      </c>
      <c r="L36" s="115">
        <v>6578</v>
      </c>
      <c r="M36" s="115">
        <v>752771</v>
      </c>
      <c r="N36" s="115">
        <v>149469</v>
      </c>
      <c r="O36" s="115">
        <v>454542</v>
      </c>
      <c r="P36" s="115">
        <v>226121</v>
      </c>
      <c r="Q36" s="115">
        <v>565212</v>
      </c>
      <c r="R36" s="115">
        <v>31776</v>
      </c>
      <c r="S36" s="115">
        <v>906203</v>
      </c>
      <c r="T36" s="291">
        <v>0</v>
      </c>
    </row>
    <row r="37" spans="1:20" s="90" customFormat="1" ht="12.75" customHeight="1">
      <c r="A37" s="114" t="s">
        <v>112</v>
      </c>
      <c r="B37" s="115">
        <v>34356</v>
      </c>
      <c r="C37" s="115">
        <v>3223</v>
      </c>
      <c r="D37" s="115">
        <v>177817</v>
      </c>
      <c r="E37" s="115">
        <v>125301</v>
      </c>
      <c r="F37" s="115">
        <v>57195</v>
      </c>
      <c r="G37" s="115">
        <v>284900</v>
      </c>
      <c r="H37" s="115">
        <v>84926</v>
      </c>
      <c r="I37" s="115">
        <v>724901</v>
      </c>
      <c r="J37" s="115">
        <v>566666</v>
      </c>
      <c r="K37" s="115">
        <v>211325</v>
      </c>
      <c r="L37" s="115">
        <v>13687</v>
      </c>
      <c r="M37" s="115">
        <v>304352</v>
      </c>
      <c r="N37" s="115">
        <v>70150</v>
      </c>
      <c r="O37" s="115">
        <v>296214</v>
      </c>
      <c r="P37" s="115">
        <v>138597</v>
      </c>
      <c r="Q37" s="115">
        <v>272524</v>
      </c>
      <c r="R37" s="115">
        <v>65419</v>
      </c>
      <c r="S37" s="115">
        <v>686269</v>
      </c>
      <c r="T37" s="291">
        <v>0</v>
      </c>
    </row>
    <row r="38" spans="1:20" s="90" customFormat="1" ht="12.75" customHeight="1">
      <c r="A38" s="114" t="s">
        <v>113</v>
      </c>
      <c r="B38" s="111">
        <v>11409</v>
      </c>
      <c r="C38" s="111">
        <v>0</v>
      </c>
      <c r="D38" s="115">
        <v>22211</v>
      </c>
      <c r="E38" s="115">
        <v>139637</v>
      </c>
      <c r="F38" s="115">
        <v>44627</v>
      </c>
      <c r="G38" s="115">
        <v>562900</v>
      </c>
      <c r="H38" s="115">
        <v>74242</v>
      </c>
      <c r="I38" s="115">
        <v>636872</v>
      </c>
      <c r="J38" s="115">
        <v>893419</v>
      </c>
      <c r="K38" s="115">
        <v>700164</v>
      </c>
      <c r="L38" s="115">
        <v>7552</v>
      </c>
      <c r="M38" s="115">
        <v>377844</v>
      </c>
      <c r="N38" s="115">
        <v>47201</v>
      </c>
      <c r="O38" s="115">
        <v>457318</v>
      </c>
      <c r="P38" s="115">
        <v>213984</v>
      </c>
      <c r="Q38" s="115">
        <v>518389</v>
      </c>
      <c r="R38" s="115">
        <v>567296</v>
      </c>
      <c r="S38" s="115">
        <v>931703</v>
      </c>
      <c r="T38" s="291">
        <v>0</v>
      </c>
    </row>
    <row r="39" spans="1:20" s="90" customFormat="1" ht="12.75" customHeight="1">
      <c r="A39" s="114" t="s">
        <v>114</v>
      </c>
      <c r="B39" s="115">
        <v>3599</v>
      </c>
      <c r="C39" s="115">
        <v>0</v>
      </c>
      <c r="D39" s="115">
        <v>7570</v>
      </c>
      <c r="E39" s="115">
        <v>47209</v>
      </c>
      <c r="F39" s="115">
        <v>32086</v>
      </c>
      <c r="G39" s="115">
        <v>221100</v>
      </c>
      <c r="H39" s="115">
        <v>72318</v>
      </c>
      <c r="I39" s="115">
        <v>622311</v>
      </c>
      <c r="J39" s="115">
        <v>420928</v>
      </c>
      <c r="K39" s="115">
        <v>556274</v>
      </c>
      <c r="L39" s="115">
        <v>5252</v>
      </c>
      <c r="M39" s="115">
        <v>232556</v>
      </c>
      <c r="N39" s="115">
        <v>92239</v>
      </c>
      <c r="O39" s="115">
        <v>351680</v>
      </c>
      <c r="P39" s="115">
        <v>102647</v>
      </c>
      <c r="Q39" s="115">
        <v>290824</v>
      </c>
      <c r="R39" s="115">
        <v>67078</v>
      </c>
      <c r="S39" s="115">
        <v>552502</v>
      </c>
      <c r="T39" s="291">
        <v>0</v>
      </c>
    </row>
    <row r="40" spans="1:20" s="90" customFormat="1" ht="12.75" customHeight="1">
      <c r="A40" s="114" t="s">
        <v>115</v>
      </c>
      <c r="B40" s="115">
        <v>2611</v>
      </c>
      <c r="C40" s="115">
        <v>30</v>
      </c>
      <c r="D40" s="115">
        <v>94298</v>
      </c>
      <c r="E40" s="115">
        <v>87386</v>
      </c>
      <c r="F40" s="115">
        <v>35317</v>
      </c>
      <c r="G40" s="115">
        <v>349700</v>
      </c>
      <c r="H40" s="115">
        <v>77229</v>
      </c>
      <c r="I40" s="115">
        <v>605537</v>
      </c>
      <c r="J40" s="115">
        <v>482681</v>
      </c>
      <c r="K40" s="115">
        <v>205146</v>
      </c>
      <c r="L40" s="115">
        <v>11146</v>
      </c>
      <c r="M40" s="115">
        <v>675684</v>
      </c>
      <c r="N40" s="115">
        <v>8621</v>
      </c>
      <c r="O40" s="115">
        <v>188750</v>
      </c>
      <c r="P40" s="115">
        <v>124614</v>
      </c>
      <c r="Q40" s="115">
        <v>252429</v>
      </c>
      <c r="R40" s="115">
        <v>21292</v>
      </c>
      <c r="S40" s="115">
        <v>571035</v>
      </c>
      <c r="T40" s="291">
        <v>0</v>
      </c>
    </row>
    <row r="41" spans="1:20" s="90" customFormat="1" ht="12.75" customHeight="1">
      <c r="A41" s="114" t="s">
        <v>116</v>
      </c>
      <c r="B41" s="111">
        <v>3478</v>
      </c>
      <c r="C41" s="111">
        <v>2000</v>
      </c>
      <c r="D41" s="115">
        <v>292788</v>
      </c>
      <c r="E41" s="115">
        <v>131305</v>
      </c>
      <c r="F41" s="115">
        <v>196405</v>
      </c>
      <c r="G41" s="115">
        <v>250300</v>
      </c>
      <c r="H41" s="115">
        <v>74738</v>
      </c>
      <c r="I41" s="115">
        <v>599246</v>
      </c>
      <c r="J41" s="115">
        <v>569161</v>
      </c>
      <c r="K41" s="115">
        <v>423362</v>
      </c>
      <c r="L41" s="115">
        <v>12263</v>
      </c>
      <c r="M41" s="115">
        <v>349622</v>
      </c>
      <c r="N41" s="115">
        <v>38456</v>
      </c>
      <c r="O41" s="115">
        <v>230238</v>
      </c>
      <c r="P41" s="115">
        <v>148637</v>
      </c>
      <c r="Q41" s="115">
        <v>309537</v>
      </c>
      <c r="R41" s="115">
        <v>164641</v>
      </c>
      <c r="S41" s="115">
        <v>586807</v>
      </c>
      <c r="T41" s="291">
        <v>0</v>
      </c>
    </row>
    <row r="42" spans="1:20" s="90" customFormat="1" ht="12.75" customHeight="1">
      <c r="A42" s="114" t="s">
        <v>117</v>
      </c>
      <c r="B42" s="115">
        <v>31489</v>
      </c>
      <c r="C42" s="115">
        <v>1428</v>
      </c>
      <c r="D42" s="115">
        <v>288537</v>
      </c>
      <c r="E42" s="115">
        <v>303825</v>
      </c>
      <c r="F42" s="115">
        <v>175522</v>
      </c>
      <c r="G42" s="115">
        <v>880900</v>
      </c>
      <c r="H42" s="115">
        <v>134618</v>
      </c>
      <c r="I42" s="115">
        <v>1551378</v>
      </c>
      <c r="J42" s="115">
        <v>2137412</v>
      </c>
      <c r="K42" s="115">
        <v>904400</v>
      </c>
      <c r="L42" s="115">
        <v>41619</v>
      </c>
      <c r="M42" s="115">
        <v>357655</v>
      </c>
      <c r="N42" s="115">
        <v>273288</v>
      </c>
      <c r="O42" s="115">
        <v>872906</v>
      </c>
      <c r="P42" s="115">
        <v>330655</v>
      </c>
      <c r="Q42" s="115">
        <v>983121</v>
      </c>
      <c r="R42" s="115">
        <v>69066</v>
      </c>
      <c r="S42" s="115">
        <v>1449828</v>
      </c>
      <c r="T42" s="291">
        <v>0</v>
      </c>
    </row>
    <row r="43" spans="1:20" s="90" customFormat="1" ht="12.75" customHeight="1">
      <c r="A43" s="114" t="s">
        <v>118</v>
      </c>
      <c r="B43" s="115">
        <v>67341</v>
      </c>
      <c r="C43" s="115">
        <v>2202</v>
      </c>
      <c r="D43" s="115">
        <v>78820</v>
      </c>
      <c r="E43" s="115">
        <v>69682</v>
      </c>
      <c r="F43" s="115">
        <v>265817</v>
      </c>
      <c r="G43" s="115">
        <v>632400</v>
      </c>
      <c r="H43" s="115">
        <v>112882</v>
      </c>
      <c r="I43" s="115">
        <v>1036271</v>
      </c>
      <c r="J43" s="115">
        <v>1342293</v>
      </c>
      <c r="K43" s="115">
        <v>1306228</v>
      </c>
      <c r="L43" s="115">
        <v>26648</v>
      </c>
      <c r="M43" s="115">
        <v>435942</v>
      </c>
      <c r="N43" s="115">
        <v>293667</v>
      </c>
      <c r="O43" s="115">
        <v>728735</v>
      </c>
      <c r="P43" s="115">
        <v>339844</v>
      </c>
      <c r="Q43" s="115">
        <v>769294</v>
      </c>
      <c r="R43" s="115">
        <v>47931</v>
      </c>
      <c r="S43" s="115">
        <v>1194599</v>
      </c>
      <c r="T43" s="291">
        <v>0</v>
      </c>
    </row>
    <row r="44" spans="1:20" s="90" customFormat="1" ht="12.75" customHeight="1">
      <c r="A44" s="114" t="s">
        <v>119</v>
      </c>
      <c r="B44" s="111">
        <v>19904</v>
      </c>
      <c r="C44" s="111">
        <v>1500</v>
      </c>
      <c r="D44" s="115">
        <v>57489</v>
      </c>
      <c r="E44" s="115">
        <v>336808</v>
      </c>
      <c r="F44" s="115">
        <v>68819</v>
      </c>
      <c r="G44" s="115">
        <v>660100</v>
      </c>
      <c r="H44" s="115">
        <v>94291</v>
      </c>
      <c r="I44" s="115">
        <v>729246</v>
      </c>
      <c r="J44" s="115">
        <v>992022</v>
      </c>
      <c r="K44" s="115">
        <v>528979</v>
      </c>
      <c r="L44" s="115">
        <v>25063</v>
      </c>
      <c r="M44" s="115">
        <v>191808</v>
      </c>
      <c r="N44" s="115">
        <v>237577</v>
      </c>
      <c r="O44" s="115">
        <v>780751</v>
      </c>
      <c r="P44" s="115">
        <v>220464</v>
      </c>
      <c r="Q44" s="115">
        <v>396019</v>
      </c>
      <c r="R44" s="115">
        <v>52479</v>
      </c>
      <c r="S44" s="115">
        <v>1238132</v>
      </c>
      <c r="T44" s="291">
        <v>0</v>
      </c>
    </row>
    <row r="45" spans="1:20" s="90" customFormat="1" ht="12.75" customHeight="1">
      <c r="A45" s="114" t="s">
        <v>120</v>
      </c>
      <c r="B45" s="115">
        <v>20118</v>
      </c>
      <c r="C45" s="115">
        <v>2099</v>
      </c>
      <c r="D45" s="115">
        <v>181077</v>
      </c>
      <c r="E45" s="115">
        <v>345332</v>
      </c>
      <c r="F45" s="115">
        <v>134851</v>
      </c>
      <c r="G45" s="115">
        <v>512500</v>
      </c>
      <c r="H45" s="115">
        <v>102989</v>
      </c>
      <c r="I45" s="115">
        <v>826337</v>
      </c>
      <c r="J45" s="115">
        <v>1446292</v>
      </c>
      <c r="K45" s="115">
        <v>550230</v>
      </c>
      <c r="L45" s="115">
        <v>36571</v>
      </c>
      <c r="M45" s="115">
        <v>331673</v>
      </c>
      <c r="N45" s="115">
        <v>236106</v>
      </c>
      <c r="O45" s="115">
        <v>766144</v>
      </c>
      <c r="P45" s="115">
        <v>326555</v>
      </c>
      <c r="Q45" s="115">
        <v>608905</v>
      </c>
      <c r="R45" s="115">
        <v>111118</v>
      </c>
      <c r="S45" s="115">
        <v>1735438</v>
      </c>
      <c r="T45" s="291">
        <v>0</v>
      </c>
    </row>
    <row r="46" spans="1:20" s="90" customFormat="1" ht="12.75" customHeight="1">
      <c r="A46" s="114" t="s">
        <v>121</v>
      </c>
      <c r="B46" s="111">
        <v>7594</v>
      </c>
      <c r="C46" s="111">
        <v>61</v>
      </c>
      <c r="D46" s="115">
        <v>227046</v>
      </c>
      <c r="E46" s="115">
        <v>160022</v>
      </c>
      <c r="F46" s="115">
        <v>105179</v>
      </c>
      <c r="G46" s="115">
        <v>396500</v>
      </c>
      <c r="H46" s="115">
        <v>91275</v>
      </c>
      <c r="I46" s="115">
        <v>591336</v>
      </c>
      <c r="J46" s="115">
        <v>905405</v>
      </c>
      <c r="K46" s="115">
        <v>290960</v>
      </c>
      <c r="L46" s="115">
        <v>23311</v>
      </c>
      <c r="M46" s="115">
        <v>547182</v>
      </c>
      <c r="N46" s="115">
        <v>101984</v>
      </c>
      <c r="O46" s="115">
        <v>297965</v>
      </c>
      <c r="P46" s="115">
        <v>196804</v>
      </c>
      <c r="Q46" s="115">
        <v>536371</v>
      </c>
      <c r="R46" s="115">
        <v>136864</v>
      </c>
      <c r="S46" s="115">
        <v>1222562</v>
      </c>
      <c r="T46" s="291">
        <v>0</v>
      </c>
    </row>
    <row r="47" spans="1:20" s="90" customFormat="1" ht="12.75" customHeight="1">
      <c r="A47" s="114" t="s">
        <v>122</v>
      </c>
      <c r="B47" s="115">
        <v>30255</v>
      </c>
      <c r="C47" s="115">
        <v>571</v>
      </c>
      <c r="D47" s="115">
        <v>247191</v>
      </c>
      <c r="E47" s="115">
        <v>141613</v>
      </c>
      <c r="F47" s="115">
        <v>30995</v>
      </c>
      <c r="G47" s="115">
        <v>274200</v>
      </c>
      <c r="H47" s="115">
        <v>62775</v>
      </c>
      <c r="I47" s="115">
        <v>487384</v>
      </c>
      <c r="J47" s="115">
        <v>586374</v>
      </c>
      <c r="K47" s="115">
        <v>147208</v>
      </c>
      <c r="L47" s="115">
        <v>7133</v>
      </c>
      <c r="M47" s="115">
        <v>262644</v>
      </c>
      <c r="N47" s="115">
        <v>61843</v>
      </c>
      <c r="O47" s="115">
        <v>318528</v>
      </c>
      <c r="P47" s="115">
        <v>178424</v>
      </c>
      <c r="Q47" s="115">
        <v>579366</v>
      </c>
      <c r="R47" s="111">
        <v>0</v>
      </c>
      <c r="S47" s="115">
        <v>674703</v>
      </c>
      <c r="T47" s="291">
        <v>0</v>
      </c>
    </row>
    <row r="48" spans="1:20" s="90" customFormat="1" ht="12.75" customHeight="1">
      <c r="A48" s="114" t="s">
        <v>141</v>
      </c>
      <c r="B48" s="115">
        <v>17950</v>
      </c>
      <c r="C48" s="115">
        <v>6073</v>
      </c>
      <c r="D48" s="115">
        <v>96497</v>
      </c>
      <c r="E48" s="115">
        <v>312329</v>
      </c>
      <c r="F48" s="115">
        <v>347577</v>
      </c>
      <c r="G48" s="115">
        <v>998900</v>
      </c>
      <c r="H48" s="115">
        <v>144500</v>
      </c>
      <c r="I48" s="115">
        <v>1535458</v>
      </c>
      <c r="J48" s="115">
        <v>1639107</v>
      </c>
      <c r="K48" s="115">
        <v>497986</v>
      </c>
      <c r="L48" s="115">
        <v>22396</v>
      </c>
      <c r="M48" s="115">
        <v>688075</v>
      </c>
      <c r="N48" s="115">
        <v>127986</v>
      </c>
      <c r="O48" s="115">
        <v>994460</v>
      </c>
      <c r="P48" s="115">
        <v>478009</v>
      </c>
      <c r="Q48" s="115">
        <v>1410325</v>
      </c>
      <c r="R48" s="115">
        <v>18993</v>
      </c>
      <c r="S48" s="115">
        <v>1717605</v>
      </c>
      <c r="T48" s="291">
        <v>0</v>
      </c>
    </row>
    <row r="49" spans="1:20" s="90" customFormat="1" ht="12.75" customHeight="1" thickBot="1">
      <c r="A49" s="120" t="s">
        <v>147</v>
      </c>
      <c r="B49" s="288">
        <v>8307</v>
      </c>
      <c r="C49" s="288">
        <v>1083</v>
      </c>
      <c r="D49" s="288">
        <v>88675</v>
      </c>
      <c r="E49" s="288">
        <v>408975</v>
      </c>
      <c r="F49" s="288">
        <v>213167</v>
      </c>
      <c r="G49" s="288">
        <v>1108400</v>
      </c>
      <c r="H49" s="288">
        <v>103742</v>
      </c>
      <c r="I49" s="288">
        <v>641612</v>
      </c>
      <c r="J49" s="288">
        <v>1196756</v>
      </c>
      <c r="K49" s="288">
        <v>356145</v>
      </c>
      <c r="L49" s="288">
        <v>12586</v>
      </c>
      <c r="M49" s="288">
        <v>374344</v>
      </c>
      <c r="N49" s="288">
        <v>281028</v>
      </c>
      <c r="O49" s="288">
        <v>605791</v>
      </c>
      <c r="P49" s="288">
        <v>308949</v>
      </c>
      <c r="Q49" s="288">
        <v>1876156</v>
      </c>
      <c r="R49" s="288">
        <v>1993</v>
      </c>
      <c r="S49" s="288">
        <v>1346693</v>
      </c>
      <c r="T49" s="292">
        <v>0</v>
      </c>
    </row>
    <row r="50" s="90" customFormat="1" ht="12.75" customHeight="1">
      <c r="A50" s="133" t="s">
        <v>143</v>
      </c>
    </row>
    <row r="51" ht="12.75" customHeight="1"/>
  </sheetData>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8" scale="94" r:id="rId1"/>
  <headerFooter alignWithMargins="0">
    <oddHeader>&amp;R&amp;D  &amp;T</oddHeader>
  </headerFooter>
</worksheet>
</file>

<file path=xl/worksheets/sheet6.xml><?xml version="1.0" encoding="utf-8"?>
<worksheet xmlns="http://schemas.openxmlformats.org/spreadsheetml/2006/main" xmlns:r="http://schemas.openxmlformats.org/officeDocument/2006/relationships">
  <dimension ref="B1:J36"/>
  <sheetViews>
    <sheetView workbookViewId="0" topLeftCell="A1">
      <selection activeCell="A1" sqref="A1"/>
    </sheetView>
  </sheetViews>
  <sheetFormatPr defaultColWidth="9.00390625" defaultRowHeight="13.5"/>
  <cols>
    <col min="1" max="1" width="2.50390625" style="136" customWidth="1"/>
    <col min="2" max="2" width="16.625" style="136" customWidth="1"/>
    <col min="3" max="3" width="11.50390625" style="136" customWidth="1"/>
    <col min="4" max="4" width="10.875" style="136" customWidth="1"/>
    <col min="5" max="5" width="11.50390625" style="136" customWidth="1"/>
    <col min="6" max="6" width="2.625" style="136" customWidth="1"/>
    <col min="7" max="7" width="14.625" style="136" customWidth="1"/>
    <col min="8" max="10" width="10.625" style="136" customWidth="1"/>
    <col min="11" max="16384" width="9.00390625" style="136" customWidth="1"/>
  </cols>
  <sheetData>
    <row r="1" spans="2:7" ht="14.25">
      <c r="B1" s="134" t="s">
        <v>322</v>
      </c>
      <c r="C1" s="135"/>
      <c r="D1" s="135"/>
      <c r="E1" s="135"/>
      <c r="F1" s="135"/>
      <c r="G1" s="135"/>
    </row>
    <row r="2" ht="12.75" thickBot="1">
      <c r="J2" s="137" t="s">
        <v>128</v>
      </c>
    </row>
    <row r="3" spans="2:10" ht="18" customHeight="1" thickTop="1">
      <c r="B3" s="138" t="s">
        <v>148</v>
      </c>
      <c r="C3" s="139" t="s">
        <v>149</v>
      </c>
      <c r="D3" s="139"/>
      <c r="E3" s="139"/>
      <c r="F3" s="140" t="s">
        <v>148</v>
      </c>
      <c r="G3" s="140"/>
      <c r="H3" s="140" t="s">
        <v>150</v>
      </c>
      <c r="I3" s="140"/>
      <c r="J3" s="141"/>
    </row>
    <row r="4" spans="2:10" ht="18" customHeight="1">
      <c r="B4" s="142"/>
      <c r="C4" s="293" t="s">
        <v>286</v>
      </c>
      <c r="D4" s="293" t="s">
        <v>287</v>
      </c>
      <c r="E4" s="293" t="s">
        <v>173</v>
      </c>
      <c r="F4" s="143"/>
      <c r="G4" s="144"/>
      <c r="H4" s="293" t="s">
        <v>151</v>
      </c>
      <c r="I4" s="293" t="s">
        <v>87</v>
      </c>
      <c r="J4" s="294" t="s">
        <v>174</v>
      </c>
    </row>
    <row r="5" spans="2:10" s="149" customFormat="1" ht="12">
      <c r="B5" s="146" t="s">
        <v>47</v>
      </c>
      <c r="C5" s="295">
        <v>97243905</v>
      </c>
      <c r="D5" s="295">
        <v>99356342</v>
      </c>
      <c r="E5" s="295">
        <v>103501454.905</v>
      </c>
      <c r="F5" s="145" t="s">
        <v>152</v>
      </c>
      <c r="G5" s="146"/>
      <c r="H5" s="147">
        <v>129263792</v>
      </c>
      <c r="I5" s="148">
        <v>131225487</v>
      </c>
      <c r="J5" s="296">
        <f>J7+J15</f>
        <v>131324881</v>
      </c>
    </row>
    <row r="6" spans="2:10" ht="12">
      <c r="B6" s="151"/>
      <c r="C6" s="297"/>
      <c r="D6" s="297"/>
      <c r="E6" s="298"/>
      <c r="F6" s="150"/>
      <c r="G6" s="151"/>
      <c r="H6" s="152"/>
      <c r="I6" s="153"/>
      <c r="J6" s="299"/>
    </row>
    <row r="7" spans="2:10" ht="12">
      <c r="B7" s="151" t="s">
        <v>153</v>
      </c>
      <c r="C7" s="297">
        <v>21247643</v>
      </c>
      <c r="D7" s="297">
        <v>21078471</v>
      </c>
      <c r="E7" s="300">
        <v>22959874.523</v>
      </c>
      <c r="F7" s="154" t="s">
        <v>154</v>
      </c>
      <c r="G7" s="151"/>
      <c r="H7" s="152">
        <v>120215950</v>
      </c>
      <c r="I7" s="153">
        <v>122074932</v>
      </c>
      <c r="J7" s="299">
        <f>SUM(J8:J13)</f>
        <v>122624132</v>
      </c>
    </row>
    <row r="8" spans="2:10" ht="12">
      <c r="B8" s="151" t="s">
        <v>155</v>
      </c>
      <c r="C8" s="297">
        <v>22672445</v>
      </c>
      <c r="D8" s="297">
        <v>24841521</v>
      </c>
      <c r="E8" s="300">
        <v>27166137.149</v>
      </c>
      <c r="F8" s="150"/>
      <c r="G8" s="151" t="s">
        <v>156</v>
      </c>
      <c r="H8" s="152">
        <v>45867673</v>
      </c>
      <c r="I8" s="153">
        <v>46534744</v>
      </c>
      <c r="J8" s="299">
        <v>50162453</v>
      </c>
    </row>
    <row r="9" spans="2:10" ht="12">
      <c r="B9" s="151" t="s">
        <v>66</v>
      </c>
      <c r="C9" s="297">
        <v>12058836</v>
      </c>
      <c r="D9" s="297">
        <v>12466069</v>
      </c>
      <c r="E9" s="300">
        <v>13439369.887</v>
      </c>
      <c r="F9" s="150"/>
      <c r="G9" s="151" t="s">
        <v>157</v>
      </c>
      <c r="H9" s="152">
        <v>64941545</v>
      </c>
      <c r="I9" s="153">
        <v>66349894</v>
      </c>
      <c r="J9" s="299">
        <v>63065474</v>
      </c>
    </row>
    <row r="10" spans="2:10" ht="12">
      <c r="B10" s="274" t="s">
        <v>158</v>
      </c>
      <c r="C10" s="297">
        <v>3409276</v>
      </c>
      <c r="D10" s="297">
        <v>2951907</v>
      </c>
      <c r="E10" s="300">
        <v>3034355.804</v>
      </c>
      <c r="F10" s="150"/>
      <c r="G10" s="151" t="s">
        <v>159</v>
      </c>
      <c r="H10" s="152">
        <v>2152474</v>
      </c>
      <c r="I10" s="153">
        <v>2207623</v>
      </c>
      <c r="J10" s="299">
        <v>2266063</v>
      </c>
    </row>
    <row r="11" spans="2:10" ht="12">
      <c r="B11" s="151" t="s">
        <v>160</v>
      </c>
      <c r="C11" s="297">
        <v>2348862</v>
      </c>
      <c r="D11" s="297">
        <v>2272060</v>
      </c>
      <c r="E11" s="300">
        <v>2315085.167</v>
      </c>
      <c r="F11" s="150"/>
      <c r="G11" s="151" t="s">
        <v>161</v>
      </c>
      <c r="H11" s="152">
        <v>7216287</v>
      </c>
      <c r="I11" s="153">
        <v>6976517</v>
      </c>
      <c r="J11" s="299">
        <v>7109852</v>
      </c>
    </row>
    <row r="12" spans="2:10" ht="12">
      <c r="B12" s="151" t="s">
        <v>162</v>
      </c>
      <c r="C12" s="297">
        <v>213538</v>
      </c>
      <c r="D12" s="297">
        <v>204020</v>
      </c>
      <c r="E12" s="300">
        <v>186785.814</v>
      </c>
      <c r="F12" s="150"/>
      <c r="G12" s="151" t="s">
        <v>163</v>
      </c>
      <c r="H12" s="152">
        <v>5094</v>
      </c>
      <c r="I12" s="153">
        <v>5417</v>
      </c>
      <c r="J12" s="299">
        <v>5666</v>
      </c>
    </row>
    <row r="13" spans="2:10" ht="12">
      <c r="B13" s="151" t="s">
        <v>164</v>
      </c>
      <c r="C13" s="301">
        <v>18008786</v>
      </c>
      <c r="D13" s="301">
        <v>18391988</v>
      </c>
      <c r="E13" s="300">
        <v>18048325.731</v>
      </c>
      <c r="F13" s="150"/>
      <c r="G13" s="151" t="s">
        <v>165</v>
      </c>
      <c r="H13" s="152">
        <v>32877</v>
      </c>
      <c r="I13" s="153">
        <v>737</v>
      </c>
      <c r="J13" s="299">
        <v>14624</v>
      </c>
    </row>
    <row r="14" spans="2:10" ht="12">
      <c r="B14" s="151" t="s">
        <v>166</v>
      </c>
      <c r="C14" s="301">
        <v>5739</v>
      </c>
      <c r="D14" s="301">
        <v>5821</v>
      </c>
      <c r="E14" s="300">
        <v>5860</v>
      </c>
      <c r="F14" s="150"/>
      <c r="G14" s="151"/>
      <c r="H14" s="152"/>
      <c r="I14" s="153"/>
      <c r="J14" s="299"/>
    </row>
    <row r="15" spans="2:10" ht="12">
      <c r="B15" s="151" t="s">
        <v>167</v>
      </c>
      <c r="C15" s="297">
        <v>3978903</v>
      </c>
      <c r="D15" s="302">
        <v>3975414</v>
      </c>
      <c r="E15" s="302">
        <v>3978003.9</v>
      </c>
      <c r="F15" s="154" t="s">
        <v>168</v>
      </c>
      <c r="G15" s="151"/>
      <c r="H15" s="152">
        <v>9047842</v>
      </c>
      <c r="I15" s="153">
        <v>9150555</v>
      </c>
      <c r="J15" s="299">
        <v>8700749</v>
      </c>
    </row>
    <row r="16" spans="2:10" ht="12">
      <c r="B16" s="151" t="s">
        <v>169</v>
      </c>
      <c r="C16" s="297">
        <v>13257504</v>
      </c>
      <c r="D16" s="297">
        <v>13129185</v>
      </c>
      <c r="E16" s="300">
        <v>12283188.381</v>
      </c>
      <c r="F16" s="150"/>
      <c r="G16" s="151"/>
      <c r="H16" s="152"/>
      <c r="I16" s="152"/>
      <c r="J16" s="303"/>
    </row>
    <row r="17" spans="2:10" ht="12">
      <c r="B17" s="151" t="s">
        <v>170</v>
      </c>
      <c r="C17" s="297">
        <v>41338</v>
      </c>
      <c r="D17" s="297">
        <v>39468</v>
      </c>
      <c r="E17" s="300">
        <v>39132.5</v>
      </c>
      <c r="F17" s="150"/>
      <c r="G17" s="151"/>
      <c r="H17" s="152"/>
      <c r="I17" s="152"/>
      <c r="J17" s="303"/>
    </row>
    <row r="18" spans="2:10" ht="12">
      <c r="B18" s="151" t="s">
        <v>171</v>
      </c>
      <c r="C18" s="297">
        <v>0</v>
      </c>
      <c r="D18" s="302">
        <v>0</v>
      </c>
      <c r="E18" s="302">
        <v>44876.444</v>
      </c>
      <c r="F18" s="150"/>
      <c r="G18" s="151"/>
      <c r="H18" s="155"/>
      <c r="I18" s="155"/>
      <c r="J18" s="304"/>
    </row>
    <row r="19" spans="2:10" ht="12">
      <c r="B19" s="151" t="s">
        <v>172</v>
      </c>
      <c r="C19" s="305">
        <v>1036</v>
      </c>
      <c r="D19" s="305">
        <v>418</v>
      </c>
      <c r="E19" s="300">
        <v>459.605</v>
      </c>
      <c r="F19" s="150"/>
      <c r="G19" s="151"/>
      <c r="H19" s="155"/>
      <c r="I19" s="155"/>
      <c r="J19" s="304"/>
    </row>
    <row r="20" spans="2:10" ht="14.25" thickBot="1">
      <c r="B20" s="156"/>
      <c r="C20" s="306"/>
      <c r="D20" s="306"/>
      <c r="E20" s="157"/>
      <c r="F20" s="158"/>
      <c r="G20" s="156"/>
      <c r="H20" s="159"/>
      <c r="I20" s="159"/>
      <c r="J20" s="307"/>
    </row>
    <row r="21" ht="12">
      <c r="B21" s="136" t="s">
        <v>175</v>
      </c>
    </row>
    <row r="22" ht="12">
      <c r="E22" s="160"/>
    </row>
    <row r="23" ht="12">
      <c r="E23" s="161"/>
    </row>
    <row r="24" ht="12">
      <c r="E24" s="161"/>
    </row>
    <row r="25" spans="5:9" ht="12">
      <c r="E25" s="161"/>
      <c r="I25" s="135"/>
    </row>
    <row r="26" ht="12">
      <c r="E26" s="161"/>
    </row>
    <row r="27" ht="12">
      <c r="E27" s="161"/>
    </row>
    <row r="28" ht="12">
      <c r="E28" s="161"/>
    </row>
    <row r="29" ht="12">
      <c r="E29" s="161"/>
    </row>
    <row r="30" ht="12">
      <c r="E30" s="161"/>
    </row>
    <row r="31" ht="12">
      <c r="E31" s="161"/>
    </row>
    <row r="32" ht="12">
      <c r="E32" s="161"/>
    </row>
    <row r="33" ht="12">
      <c r="E33" s="161"/>
    </row>
    <row r="34" ht="12">
      <c r="E34" s="161"/>
    </row>
    <row r="35" ht="12">
      <c r="E35" s="161"/>
    </row>
    <row r="36" ht="12">
      <c r="E36" s="161"/>
    </row>
  </sheetData>
  <printOptions/>
  <pageMargins left="0.16" right="0.16" top="1" bottom="1" header="0.512" footer="0.512"/>
  <pageSetup horizontalDpi="600" verticalDpi="600" orientation="portrait" paperSize="9" r:id="rId1"/>
  <headerFooter alignWithMargins="0">
    <oddHeader>&amp;R&amp;D  &amp;T</oddHeader>
  </headerFooter>
</worksheet>
</file>

<file path=xl/worksheets/sheet7.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9.00390625" defaultRowHeight="13.5"/>
  <cols>
    <col min="1" max="1" width="14.375" style="190" customWidth="1"/>
    <col min="2" max="9" width="12.625" style="190" customWidth="1"/>
    <col min="10" max="10" width="9.625" style="190" customWidth="1"/>
    <col min="11" max="11" width="7.25390625" style="190" bestFit="1" customWidth="1"/>
    <col min="12" max="12" width="6.75390625" style="190" bestFit="1" customWidth="1"/>
    <col min="13" max="13" width="7.625" style="190" bestFit="1" customWidth="1"/>
    <col min="14" max="14" width="6.75390625" style="190" bestFit="1" customWidth="1"/>
    <col min="15" max="24" width="7.625" style="190" bestFit="1" customWidth="1"/>
    <col min="25" max="25" width="8.875" style="190" customWidth="1"/>
    <col min="26" max="16384" width="9.00390625" style="190" customWidth="1"/>
  </cols>
  <sheetData>
    <row r="1" s="162" customFormat="1" ht="12"/>
    <row r="2" spans="1:23" s="162" customFormat="1" ht="14.25">
      <c r="A2" s="163" t="s">
        <v>323</v>
      </c>
      <c r="B2" s="164"/>
      <c r="C2" s="164"/>
      <c r="D2" s="164"/>
      <c r="E2" s="164"/>
      <c r="F2" s="164"/>
      <c r="G2" s="164"/>
      <c r="H2" s="164"/>
      <c r="I2" s="164"/>
      <c r="J2" s="164"/>
      <c r="K2" s="164"/>
      <c r="L2" s="164"/>
      <c r="M2" s="164"/>
      <c r="N2" s="165"/>
      <c r="O2" s="165"/>
      <c r="P2" s="165"/>
      <c r="Q2" s="165"/>
      <c r="R2" s="165"/>
      <c r="S2" s="165"/>
      <c r="T2" s="165"/>
      <c r="U2" s="165"/>
      <c r="V2" s="165"/>
      <c r="W2" s="165"/>
    </row>
    <row r="3" spans="1:25" s="162" customFormat="1" ht="12.75" thickBot="1">
      <c r="A3" s="166"/>
      <c r="B3" s="166"/>
      <c r="C3" s="166"/>
      <c r="D3" s="166"/>
      <c r="E3" s="166"/>
      <c r="F3" s="166"/>
      <c r="G3" s="166"/>
      <c r="H3" s="166"/>
      <c r="I3" s="166"/>
      <c r="J3" s="166"/>
      <c r="K3" s="166"/>
      <c r="L3" s="166"/>
      <c r="M3" s="166"/>
      <c r="N3" s="166"/>
      <c r="O3" s="166"/>
      <c r="P3" s="166"/>
      <c r="Q3" s="166"/>
      <c r="R3" s="166"/>
      <c r="T3" s="166"/>
      <c r="U3" s="166"/>
      <c r="V3" s="166"/>
      <c r="W3" s="166"/>
      <c r="X3" s="166"/>
      <c r="Y3" s="167" t="s">
        <v>176</v>
      </c>
    </row>
    <row r="4" spans="1:25" s="162" customFormat="1" ht="15" customHeight="1" thickTop="1">
      <c r="A4" s="168"/>
      <c r="B4" s="169" t="s">
        <v>177</v>
      </c>
      <c r="C4" s="169"/>
      <c r="D4" s="169"/>
      <c r="E4" s="169"/>
      <c r="F4" s="169"/>
      <c r="G4" s="169"/>
      <c r="H4" s="169"/>
      <c r="I4" s="169"/>
      <c r="J4" s="94"/>
      <c r="K4" s="169" t="s">
        <v>178</v>
      </c>
      <c r="L4" s="169"/>
      <c r="M4" s="169"/>
      <c r="N4" s="169"/>
      <c r="O4" s="169"/>
      <c r="P4" s="169"/>
      <c r="Q4" s="169"/>
      <c r="R4" s="170"/>
      <c r="S4" s="169" t="s">
        <v>179</v>
      </c>
      <c r="T4" s="169"/>
      <c r="U4" s="169"/>
      <c r="V4" s="169"/>
      <c r="W4" s="169"/>
      <c r="X4" s="169"/>
      <c r="Y4" s="171"/>
    </row>
    <row r="5" spans="1:25" s="162" customFormat="1" ht="15" customHeight="1">
      <c r="A5" s="172" t="s">
        <v>180</v>
      </c>
      <c r="B5" s="173" t="s">
        <v>181</v>
      </c>
      <c r="C5" s="173"/>
      <c r="D5" s="173"/>
      <c r="E5" s="173" t="s">
        <v>182</v>
      </c>
      <c r="F5" s="173"/>
      <c r="G5" s="173"/>
      <c r="H5" s="174" t="s">
        <v>183</v>
      </c>
      <c r="I5" s="174" t="s">
        <v>184</v>
      </c>
      <c r="J5" s="100" t="s">
        <v>180</v>
      </c>
      <c r="K5" s="173" t="s">
        <v>181</v>
      </c>
      <c r="L5" s="173"/>
      <c r="M5" s="173"/>
      <c r="N5" s="173" t="s">
        <v>185</v>
      </c>
      <c r="O5" s="173"/>
      <c r="P5" s="173"/>
      <c r="Q5" s="174" t="s">
        <v>186</v>
      </c>
      <c r="R5" s="175" t="s">
        <v>187</v>
      </c>
      <c r="S5" s="173" t="s">
        <v>181</v>
      </c>
      <c r="T5" s="173"/>
      <c r="U5" s="173"/>
      <c r="V5" s="173" t="s">
        <v>185</v>
      </c>
      <c r="W5" s="173"/>
      <c r="X5" s="173"/>
      <c r="Y5" s="176" t="s">
        <v>186</v>
      </c>
    </row>
    <row r="6" spans="1:25" s="162" customFormat="1" ht="15" customHeight="1">
      <c r="A6" s="177"/>
      <c r="B6" s="178" t="s">
        <v>188</v>
      </c>
      <c r="C6" s="178" t="s">
        <v>189</v>
      </c>
      <c r="D6" s="178" t="s">
        <v>190</v>
      </c>
      <c r="E6" s="178" t="s">
        <v>191</v>
      </c>
      <c r="F6" s="178" t="s">
        <v>192</v>
      </c>
      <c r="G6" s="178" t="s">
        <v>190</v>
      </c>
      <c r="H6" s="179"/>
      <c r="I6" s="180"/>
      <c r="J6" s="108"/>
      <c r="K6" s="108" t="s">
        <v>193</v>
      </c>
      <c r="L6" s="108" t="s">
        <v>194</v>
      </c>
      <c r="M6" s="108" t="s">
        <v>195</v>
      </c>
      <c r="N6" s="108" t="s">
        <v>6</v>
      </c>
      <c r="O6" s="108" t="s">
        <v>192</v>
      </c>
      <c r="P6" s="108" t="s">
        <v>195</v>
      </c>
      <c r="Q6" s="181"/>
      <c r="R6" s="106"/>
      <c r="S6" s="108" t="s">
        <v>193</v>
      </c>
      <c r="T6" s="108" t="s">
        <v>194</v>
      </c>
      <c r="U6" s="108" t="s">
        <v>195</v>
      </c>
      <c r="V6" s="108" t="s">
        <v>6</v>
      </c>
      <c r="W6" s="108" t="s">
        <v>192</v>
      </c>
      <c r="X6" s="108" t="s">
        <v>195</v>
      </c>
      <c r="Y6" s="182"/>
    </row>
    <row r="7" spans="1:25" s="162" customFormat="1" ht="15" customHeight="1">
      <c r="A7" s="308" t="s">
        <v>327</v>
      </c>
      <c r="B7" s="183">
        <v>147116891</v>
      </c>
      <c r="C7" s="183">
        <v>90510277</v>
      </c>
      <c r="D7" s="183">
        <v>237627168</v>
      </c>
      <c r="E7" s="183">
        <v>111834779</v>
      </c>
      <c r="F7" s="183">
        <v>137932997</v>
      </c>
      <c r="G7" s="183">
        <v>249767776</v>
      </c>
      <c r="H7" s="183">
        <v>487394944</v>
      </c>
      <c r="I7" s="183">
        <v>1235493</v>
      </c>
      <c r="J7" s="184">
        <v>13</v>
      </c>
      <c r="K7" s="185">
        <v>119075</v>
      </c>
      <c r="L7" s="185">
        <v>73258</v>
      </c>
      <c r="M7" s="185">
        <v>192334</v>
      </c>
      <c r="N7" s="185">
        <v>90518</v>
      </c>
      <c r="O7" s="185">
        <v>111642</v>
      </c>
      <c r="P7" s="185">
        <v>202160</v>
      </c>
      <c r="Q7" s="185">
        <v>394494</v>
      </c>
      <c r="R7" s="185">
        <v>378242</v>
      </c>
      <c r="S7" s="185">
        <v>388949</v>
      </c>
      <c r="T7" s="185">
        <v>239292</v>
      </c>
      <c r="U7" s="185">
        <v>628241</v>
      </c>
      <c r="V7" s="185">
        <v>295670</v>
      </c>
      <c r="W7" s="185">
        <v>364669</v>
      </c>
      <c r="X7" s="185">
        <v>660339</v>
      </c>
      <c r="Y7" s="186">
        <v>1288580</v>
      </c>
    </row>
    <row r="8" spans="1:25" s="162" customFormat="1" ht="15" customHeight="1">
      <c r="A8" s="308" t="s">
        <v>328</v>
      </c>
      <c r="B8" s="183">
        <v>122282479</v>
      </c>
      <c r="C8" s="183">
        <v>88792524</v>
      </c>
      <c r="D8" s="183">
        <v>211075003</v>
      </c>
      <c r="E8" s="183">
        <v>96369713</v>
      </c>
      <c r="F8" s="183">
        <v>134562504</v>
      </c>
      <c r="G8" s="183">
        <v>230932217</v>
      </c>
      <c r="H8" s="183">
        <v>442007220</v>
      </c>
      <c r="I8" s="183">
        <v>1230813</v>
      </c>
      <c r="J8" s="184">
        <v>14</v>
      </c>
      <c r="K8" s="185">
        <v>99351</v>
      </c>
      <c r="L8" s="185">
        <v>72141</v>
      </c>
      <c r="M8" s="185">
        <v>171492</v>
      </c>
      <c r="N8" s="185">
        <v>78298</v>
      </c>
      <c r="O8" s="185">
        <v>109328</v>
      </c>
      <c r="P8" s="185">
        <v>187626</v>
      </c>
      <c r="Q8" s="185">
        <v>359118</v>
      </c>
      <c r="R8" s="185">
        <v>381047</v>
      </c>
      <c r="S8" s="185">
        <v>320912</v>
      </c>
      <c r="T8" s="185">
        <v>233022</v>
      </c>
      <c r="U8" s="185">
        <v>553934</v>
      </c>
      <c r="V8" s="185">
        <v>252908</v>
      </c>
      <c r="W8" s="185">
        <v>353139</v>
      </c>
      <c r="X8" s="185">
        <v>606047</v>
      </c>
      <c r="Y8" s="186">
        <v>1159981</v>
      </c>
    </row>
    <row r="9" spans="1:25" s="162" customFormat="1" ht="15" customHeight="1">
      <c r="A9" s="308" t="s">
        <v>329</v>
      </c>
      <c r="B9" s="187">
        <v>117395579</v>
      </c>
      <c r="C9" s="187">
        <v>84874241</v>
      </c>
      <c r="D9" s="183">
        <v>202269819</v>
      </c>
      <c r="E9" s="183">
        <v>96000695</v>
      </c>
      <c r="F9" s="183">
        <v>130015504</v>
      </c>
      <c r="G9" s="183">
        <v>226016199</v>
      </c>
      <c r="H9" s="183">
        <v>428286018</v>
      </c>
      <c r="I9" s="183">
        <v>1224899</v>
      </c>
      <c r="J9" s="184">
        <v>15</v>
      </c>
      <c r="K9" s="188">
        <v>95841</v>
      </c>
      <c r="L9" s="188">
        <v>69291</v>
      </c>
      <c r="M9" s="185">
        <v>165132</v>
      </c>
      <c r="N9" s="185">
        <v>78374</v>
      </c>
      <c r="O9" s="185">
        <v>106144</v>
      </c>
      <c r="P9" s="185">
        <v>184518</v>
      </c>
      <c r="Q9" s="185">
        <v>349650</v>
      </c>
      <c r="R9" s="185">
        <v>383000</v>
      </c>
      <c r="S9" s="185">
        <v>320912</v>
      </c>
      <c r="T9" s="185">
        <v>233022</v>
      </c>
      <c r="U9" s="185">
        <v>553934</v>
      </c>
      <c r="V9" s="185">
        <v>250655</v>
      </c>
      <c r="W9" s="185">
        <v>339466</v>
      </c>
      <c r="X9" s="185">
        <v>590121</v>
      </c>
      <c r="Y9" s="186">
        <v>1144055</v>
      </c>
    </row>
    <row r="10" spans="1:25" s="189" customFormat="1" ht="15" customHeight="1">
      <c r="A10" s="308" t="s">
        <v>151</v>
      </c>
      <c r="B10" s="187">
        <v>120830985</v>
      </c>
      <c r="C10" s="187">
        <v>84086719</v>
      </c>
      <c r="D10" s="183">
        <v>204917704</v>
      </c>
      <c r="E10" s="183">
        <v>97479960</v>
      </c>
      <c r="F10" s="183">
        <v>130552300</v>
      </c>
      <c r="G10" s="183">
        <v>228032260</v>
      </c>
      <c r="H10" s="183">
        <v>432949964</v>
      </c>
      <c r="I10" s="183">
        <v>1223731</v>
      </c>
      <c r="J10" s="184">
        <v>16</v>
      </c>
      <c r="K10" s="188">
        <v>98740</v>
      </c>
      <c r="L10" s="188">
        <v>68713</v>
      </c>
      <c r="M10" s="185">
        <v>167453</v>
      </c>
      <c r="N10" s="185">
        <v>79658</v>
      </c>
      <c r="O10" s="185">
        <v>106684</v>
      </c>
      <c r="P10" s="185">
        <v>186342</v>
      </c>
      <c r="Q10" s="185">
        <v>353795</v>
      </c>
      <c r="R10" s="185">
        <v>385032</v>
      </c>
      <c r="S10" s="185">
        <v>313821</v>
      </c>
      <c r="T10" s="185">
        <v>218389</v>
      </c>
      <c r="U10" s="185">
        <v>532210</v>
      </c>
      <c r="V10" s="185">
        <v>253174</v>
      </c>
      <c r="W10" s="185">
        <v>339069</v>
      </c>
      <c r="X10" s="185">
        <v>592242</v>
      </c>
      <c r="Y10" s="186">
        <v>1124452</v>
      </c>
    </row>
    <row r="11" spans="1:25" s="189" customFormat="1" ht="15" customHeight="1" thickBot="1">
      <c r="A11" s="309" t="s">
        <v>196</v>
      </c>
      <c r="B11" s="310">
        <v>118772234</v>
      </c>
      <c r="C11" s="310">
        <v>88570524</v>
      </c>
      <c r="D11" s="311">
        <f>B11+C11-1</f>
        <v>207342757</v>
      </c>
      <c r="E11" s="311">
        <v>99447669</v>
      </c>
      <c r="F11" s="311">
        <v>132434839</v>
      </c>
      <c r="G11" s="311">
        <f>E11+F11</f>
        <v>231882508</v>
      </c>
      <c r="H11" s="311">
        <f>D11+G11</f>
        <v>439225265</v>
      </c>
      <c r="I11" s="311">
        <v>1213493</v>
      </c>
      <c r="J11" s="312">
        <v>17</v>
      </c>
      <c r="K11" s="313">
        <v>97876</v>
      </c>
      <c r="L11" s="313">
        <v>72988</v>
      </c>
      <c r="M11" s="314">
        <f>K11+L11</f>
        <v>170864</v>
      </c>
      <c r="N11" s="314">
        <v>81952</v>
      </c>
      <c r="O11" s="314">
        <v>109135</v>
      </c>
      <c r="P11" s="314">
        <f>N11+O11</f>
        <v>191087</v>
      </c>
      <c r="Q11" s="314">
        <f>M11+P11</f>
        <v>361951</v>
      </c>
      <c r="R11" s="314">
        <v>386993</v>
      </c>
      <c r="S11" s="314">
        <v>306911</v>
      </c>
      <c r="T11" s="314">
        <v>228869</v>
      </c>
      <c r="U11" s="314">
        <f>S11+T11-1</f>
        <v>535779</v>
      </c>
      <c r="V11" s="314">
        <v>256975</v>
      </c>
      <c r="W11" s="314">
        <v>342215</v>
      </c>
      <c r="X11" s="314">
        <f>V11+W11</f>
        <v>599190</v>
      </c>
      <c r="Y11" s="315">
        <f>X11+U11+1</f>
        <v>1134970</v>
      </c>
    </row>
    <row r="12" s="162" customFormat="1" ht="12">
      <c r="A12" s="90" t="s">
        <v>197</v>
      </c>
    </row>
    <row r="13" s="162" customFormat="1" ht="12">
      <c r="A13" s="90" t="s">
        <v>198</v>
      </c>
    </row>
    <row r="14" s="162" customFormat="1" ht="12">
      <c r="A14" s="90" t="s">
        <v>199</v>
      </c>
    </row>
    <row r="15" s="162" customFormat="1" ht="12">
      <c r="A15" s="90" t="s">
        <v>200</v>
      </c>
    </row>
    <row r="16" s="162" customFormat="1" ht="12"/>
  </sheetData>
  <printOptions/>
  <pageMargins left="0.75" right="0.75" top="1" bottom="1" header="0.512" footer="0.512"/>
  <pageSetup horizontalDpi="600" verticalDpi="600" orientation="landscape" paperSize="9" r:id="rId1"/>
  <headerFooter alignWithMargins="0">
    <oddHeader>&amp;R&amp;D　　&amp;T</oddHeader>
  </headerFooter>
</worksheet>
</file>

<file path=xl/worksheets/sheet8.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9.00390625" defaultRowHeight="13.5"/>
  <cols>
    <col min="1" max="1" width="2.625" style="190" customWidth="1"/>
    <col min="2" max="2" width="12.625" style="190" customWidth="1"/>
    <col min="3" max="5" width="11.625" style="190" customWidth="1"/>
    <col min="6" max="6" width="13.75390625" style="190" customWidth="1"/>
    <col min="7" max="9" width="11.625" style="190" customWidth="1"/>
    <col min="10" max="10" width="10.25390625" style="190" bestFit="1" customWidth="1"/>
    <col min="11" max="16384" width="9.00390625" style="190" customWidth="1"/>
  </cols>
  <sheetData>
    <row r="2" spans="1:5" ht="14.25">
      <c r="A2" s="162"/>
      <c r="B2" s="191" t="s">
        <v>324</v>
      </c>
      <c r="C2" s="162"/>
      <c r="D2" s="162"/>
      <c r="E2" s="162"/>
    </row>
    <row r="3" spans="2:9" ht="12.75" thickBot="1">
      <c r="B3" s="192"/>
      <c r="C3" s="192"/>
      <c r="D3" s="192"/>
      <c r="E3" s="192"/>
      <c r="F3" s="192"/>
      <c r="G3" s="192"/>
      <c r="H3" s="192"/>
      <c r="I3" s="193" t="s">
        <v>128</v>
      </c>
    </row>
    <row r="4" spans="1:9" ht="15" customHeight="1" thickTop="1">
      <c r="A4" s="192"/>
      <c r="B4" s="194" t="s">
        <v>201</v>
      </c>
      <c r="C4" s="195"/>
      <c r="D4" s="195"/>
      <c r="E4" s="195"/>
      <c r="F4" s="196" t="s">
        <v>208</v>
      </c>
      <c r="G4" s="196"/>
      <c r="H4" s="196"/>
      <c r="I4" s="197"/>
    </row>
    <row r="5" spans="1:9" ht="15" customHeight="1">
      <c r="A5" s="192"/>
      <c r="B5" s="198" t="s">
        <v>202</v>
      </c>
      <c r="C5" s="316" t="s">
        <v>203</v>
      </c>
      <c r="D5" s="316" t="s">
        <v>204</v>
      </c>
      <c r="E5" s="317" t="s">
        <v>209</v>
      </c>
      <c r="F5" s="199" t="s">
        <v>202</v>
      </c>
      <c r="G5" s="316" t="s">
        <v>203</v>
      </c>
      <c r="H5" s="316" t="s">
        <v>204</v>
      </c>
      <c r="I5" s="318" t="s">
        <v>209</v>
      </c>
    </row>
    <row r="6" spans="1:9" ht="15" customHeight="1">
      <c r="A6" s="200"/>
      <c r="B6" s="201" t="s">
        <v>47</v>
      </c>
      <c r="C6" s="202">
        <v>103145877</v>
      </c>
      <c r="D6" s="202">
        <v>84622818</v>
      </c>
      <c r="E6" s="202">
        <v>77253911</v>
      </c>
      <c r="F6" s="203" t="s">
        <v>47</v>
      </c>
      <c r="G6" s="204">
        <v>99668300</v>
      </c>
      <c r="H6" s="204">
        <v>72550100</v>
      </c>
      <c r="I6" s="319">
        <f>SUM(I8:I10)</f>
        <v>70048900</v>
      </c>
    </row>
    <row r="7" spans="1:9" ht="9" customHeight="1">
      <c r="A7" s="205"/>
      <c r="B7" s="206"/>
      <c r="C7" s="207"/>
      <c r="D7" s="207"/>
      <c r="E7" s="202"/>
      <c r="F7" s="208"/>
      <c r="G7" s="209"/>
      <c r="H7" s="209"/>
      <c r="I7" s="319"/>
    </row>
    <row r="8" spans="1:9" ht="15" customHeight="1">
      <c r="A8" s="205"/>
      <c r="B8" s="206" t="s">
        <v>205</v>
      </c>
      <c r="C8" s="207">
        <v>63433100</v>
      </c>
      <c r="D8" s="207">
        <v>52832600</v>
      </c>
      <c r="E8" s="202">
        <v>46666500</v>
      </c>
      <c r="F8" s="208" t="s">
        <v>205</v>
      </c>
      <c r="G8" s="209">
        <v>30537900</v>
      </c>
      <c r="H8" s="209">
        <v>25036000</v>
      </c>
      <c r="I8" s="319">
        <v>22875600</v>
      </c>
    </row>
    <row r="9" spans="1:9" ht="15" customHeight="1">
      <c r="A9" s="205"/>
      <c r="B9" s="206" t="s">
        <v>206</v>
      </c>
      <c r="C9" s="207">
        <v>4793000</v>
      </c>
      <c r="D9" s="207">
        <v>5473000</v>
      </c>
      <c r="E9" s="202">
        <v>4703000</v>
      </c>
      <c r="F9" s="208" t="s">
        <v>206</v>
      </c>
      <c r="G9" s="209">
        <v>25835900</v>
      </c>
      <c r="H9" s="209">
        <v>24785600</v>
      </c>
      <c r="I9" s="319">
        <v>26948700</v>
      </c>
    </row>
    <row r="10" spans="1:9" ht="15" customHeight="1" thickBot="1">
      <c r="A10" s="205"/>
      <c r="B10" s="210" t="s">
        <v>210</v>
      </c>
      <c r="C10" s="211">
        <v>34919777</v>
      </c>
      <c r="D10" s="211">
        <v>26317218</v>
      </c>
      <c r="E10" s="320">
        <v>25884411</v>
      </c>
      <c r="F10" s="212" t="s">
        <v>207</v>
      </c>
      <c r="G10" s="213">
        <v>43294500</v>
      </c>
      <c r="H10" s="213">
        <v>22728500</v>
      </c>
      <c r="I10" s="321">
        <v>20224600</v>
      </c>
    </row>
    <row r="11" ht="15" customHeight="1">
      <c r="B11" s="190" t="s">
        <v>211</v>
      </c>
    </row>
    <row r="12" ht="12">
      <c r="B12" s="190" t="s">
        <v>288</v>
      </c>
    </row>
    <row r="13" ht="12">
      <c r="B13" s="190" t="s">
        <v>212</v>
      </c>
    </row>
  </sheetData>
  <printOptions/>
  <pageMargins left="0.33" right="0.28" top="1" bottom="1" header="0.512" footer="0.512"/>
  <pageSetup horizontalDpi="600" verticalDpi="600" orientation="portrait" paperSize="9"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dimension ref="A1:L31"/>
  <sheetViews>
    <sheetView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00390625" defaultRowHeight="13.5"/>
  <cols>
    <col min="1" max="2" width="2.125" style="216" customWidth="1"/>
    <col min="3" max="3" width="13.125" style="216" customWidth="1"/>
    <col min="4" max="4" width="12.25390625" style="216" customWidth="1"/>
    <col min="5" max="5" width="11.625" style="216" customWidth="1"/>
    <col min="6" max="12" width="10.625" style="216" customWidth="1"/>
    <col min="13" max="16384" width="9.00390625" style="216" customWidth="1"/>
  </cols>
  <sheetData>
    <row r="1" spans="1:10" ht="18" customHeight="1">
      <c r="A1" s="214" t="s">
        <v>325</v>
      </c>
      <c r="B1" s="215"/>
      <c r="C1" s="215"/>
      <c r="D1" s="215"/>
      <c r="E1" s="215"/>
      <c r="F1" s="215"/>
      <c r="G1" s="215"/>
      <c r="H1" s="215"/>
      <c r="I1" s="215"/>
      <c r="J1" s="215"/>
    </row>
    <row r="2" spans="1:12" ht="15" customHeight="1" thickBot="1">
      <c r="A2" s="215"/>
      <c r="B2" s="215"/>
      <c r="C2" s="215"/>
      <c r="D2" s="215"/>
      <c r="E2" s="215"/>
      <c r="F2" s="217"/>
      <c r="G2" s="215"/>
      <c r="H2" s="215"/>
      <c r="I2" s="215"/>
      <c r="J2" s="215"/>
      <c r="K2" s="347" t="s">
        <v>289</v>
      </c>
      <c r="L2" s="347"/>
    </row>
    <row r="3" spans="1:12" s="221" customFormat="1" ht="27" customHeight="1" thickTop="1">
      <c r="A3" s="348" t="s">
        <v>290</v>
      </c>
      <c r="B3" s="348"/>
      <c r="C3" s="349"/>
      <c r="D3" s="218" t="s">
        <v>213</v>
      </c>
      <c r="E3" s="218" t="s">
        <v>214</v>
      </c>
      <c r="F3" s="218" t="s">
        <v>215</v>
      </c>
      <c r="G3" s="218" t="s">
        <v>216</v>
      </c>
      <c r="H3" s="218" t="s">
        <v>217</v>
      </c>
      <c r="I3" s="218" t="s">
        <v>218</v>
      </c>
      <c r="J3" s="218" t="s">
        <v>219</v>
      </c>
      <c r="K3" s="219" t="s">
        <v>220</v>
      </c>
      <c r="L3" s="220" t="s">
        <v>221</v>
      </c>
    </row>
    <row r="4" spans="1:12" s="229" customFormat="1" ht="15" customHeight="1">
      <c r="A4" s="222" t="s">
        <v>291</v>
      </c>
      <c r="B4" s="223"/>
      <c r="C4" s="224"/>
      <c r="D4" s="225"/>
      <c r="E4" s="226"/>
      <c r="F4" s="226"/>
      <c r="G4" s="226"/>
      <c r="H4" s="226"/>
      <c r="I4" s="226"/>
      <c r="J4" s="226"/>
      <c r="K4" s="227"/>
      <c r="L4" s="228"/>
    </row>
    <row r="5" spans="1:12" s="229" customFormat="1" ht="15" customHeight="1">
      <c r="A5" s="230"/>
      <c r="B5" s="230" t="s">
        <v>292</v>
      </c>
      <c r="C5" s="231"/>
      <c r="D5" s="225"/>
      <c r="E5" s="225"/>
      <c r="F5" s="225"/>
      <c r="G5" s="225"/>
      <c r="H5" s="225"/>
      <c r="I5" s="225"/>
      <c r="J5" s="225"/>
      <c r="K5" s="225"/>
      <c r="L5" s="322"/>
    </row>
    <row r="6" spans="1:12" s="229" customFormat="1" ht="15" customHeight="1">
      <c r="A6" s="232"/>
      <c r="B6" s="232"/>
      <c r="C6" s="233" t="s">
        <v>222</v>
      </c>
      <c r="D6" s="323">
        <f aca="true" t="shared" si="0" ref="D6:L6">D10+D14+D18</f>
        <v>76815</v>
      </c>
      <c r="E6" s="324">
        <f t="shared" si="0"/>
        <v>25678</v>
      </c>
      <c r="F6" s="324">
        <f t="shared" si="0"/>
        <v>9793</v>
      </c>
      <c r="G6" s="324">
        <f t="shared" si="0"/>
        <v>11162</v>
      </c>
      <c r="H6" s="324">
        <f t="shared" si="0"/>
        <v>8753</v>
      </c>
      <c r="I6" s="324">
        <f t="shared" si="0"/>
        <v>5183</v>
      </c>
      <c r="J6" s="324">
        <f t="shared" si="0"/>
        <v>5565</v>
      </c>
      <c r="K6" s="325">
        <f t="shared" si="0"/>
        <v>6343</v>
      </c>
      <c r="L6" s="326">
        <f t="shared" si="0"/>
        <v>4338</v>
      </c>
    </row>
    <row r="7" spans="1:12" s="229" customFormat="1" ht="15" customHeight="1">
      <c r="A7" s="232"/>
      <c r="B7" s="232"/>
      <c r="C7" s="233" t="s">
        <v>223</v>
      </c>
      <c r="D7" s="323">
        <f>D11+D15+D19</f>
        <v>287506012</v>
      </c>
      <c r="E7" s="323">
        <v>110635538</v>
      </c>
      <c r="F7" s="324">
        <f>F11+F15+F19</f>
        <v>35052470</v>
      </c>
      <c r="G7" s="324">
        <f>G11+G15+G19</f>
        <v>37334826</v>
      </c>
      <c r="H7" s="324">
        <v>31980323</v>
      </c>
      <c r="I7" s="324">
        <f>I11+I15+I19</f>
        <v>17183005</v>
      </c>
      <c r="J7" s="324">
        <f>J11+J15+J19</f>
        <v>19443164</v>
      </c>
      <c r="K7" s="325">
        <v>22466426</v>
      </c>
      <c r="L7" s="326">
        <v>13410260</v>
      </c>
    </row>
    <row r="8" spans="1:12" s="229" customFormat="1" ht="15" customHeight="1">
      <c r="A8" s="232"/>
      <c r="B8" s="232"/>
      <c r="C8" s="233" t="s">
        <v>224</v>
      </c>
      <c r="D8" s="323">
        <f>D12+D16+D20</f>
        <v>12789108</v>
      </c>
      <c r="E8" s="324">
        <f>E12+E16+E20</f>
        <v>5571515</v>
      </c>
      <c r="F8" s="324">
        <f>F12+F16+F20</f>
        <v>1455184</v>
      </c>
      <c r="G8" s="324">
        <v>1386097</v>
      </c>
      <c r="H8" s="324">
        <f>H12+H16+H20</f>
        <v>1502363</v>
      </c>
      <c r="I8" s="324">
        <f>I12+I16+I20</f>
        <v>720133</v>
      </c>
      <c r="J8" s="324">
        <v>706723</v>
      </c>
      <c r="K8" s="324">
        <f>K12+K16+K20</f>
        <v>975243</v>
      </c>
      <c r="L8" s="327">
        <f>L12+L16+L20</f>
        <v>471850</v>
      </c>
    </row>
    <row r="9" spans="1:12" s="229" customFormat="1" ht="15" customHeight="1">
      <c r="A9" s="232"/>
      <c r="B9" s="230" t="s">
        <v>233</v>
      </c>
      <c r="C9" s="231"/>
      <c r="D9" s="323"/>
      <c r="E9" s="324"/>
      <c r="F9" s="324"/>
      <c r="G9" s="324"/>
      <c r="H9" s="324"/>
      <c r="I9" s="324"/>
      <c r="J9" s="324"/>
      <c r="K9" s="324"/>
      <c r="L9" s="327"/>
    </row>
    <row r="10" spans="1:12" s="229" customFormat="1" ht="15" customHeight="1">
      <c r="A10" s="232"/>
      <c r="B10" s="232"/>
      <c r="C10" s="233" t="s">
        <v>222</v>
      </c>
      <c r="D10" s="323">
        <f>SUM(E10:L10)</f>
        <v>15840</v>
      </c>
      <c r="E10" s="324">
        <v>4894</v>
      </c>
      <c r="F10" s="324">
        <v>2197</v>
      </c>
      <c r="G10" s="324">
        <v>2253</v>
      </c>
      <c r="H10" s="324">
        <v>1654</v>
      </c>
      <c r="I10" s="324">
        <v>1279</v>
      </c>
      <c r="J10" s="324">
        <v>1191</v>
      </c>
      <c r="K10" s="324">
        <v>1482</v>
      </c>
      <c r="L10" s="327">
        <v>890</v>
      </c>
    </row>
    <row r="11" spans="1:12" s="229" customFormat="1" ht="15" customHeight="1">
      <c r="A11" s="232"/>
      <c r="B11" s="232"/>
      <c r="C11" s="233" t="s">
        <v>223</v>
      </c>
      <c r="D11" s="323">
        <v>53544905</v>
      </c>
      <c r="E11" s="324">
        <v>18133484</v>
      </c>
      <c r="F11" s="324">
        <v>7220168</v>
      </c>
      <c r="G11" s="324">
        <v>7002207</v>
      </c>
      <c r="H11" s="324">
        <v>5162968</v>
      </c>
      <c r="I11" s="324">
        <v>4296775</v>
      </c>
      <c r="J11" s="324">
        <v>3765198</v>
      </c>
      <c r="K11" s="324">
        <v>5396851</v>
      </c>
      <c r="L11" s="327">
        <v>2567255</v>
      </c>
    </row>
    <row r="12" spans="1:12" s="229" customFormat="1" ht="15" customHeight="1">
      <c r="A12" s="232"/>
      <c r="B12" s="232"/>
      <c r="C12" s="233" t="s">
        <v>224</v>
      </c>
      <c r="D12" s="323">
        <f>SUM(E12:L12)</f>
        <v>3783222</v>
      </c>
      <c r="E12" s="324">
        <v>1476947</v>
      </c>
      <c r="F12" s="324">
        <v>467483</v>
      </c>
      <c r="G12" s="324">
        <v>450325</v>
      </c>
      <c r="H12" s="324">
        <v>354939</v>
      </c>
      <c r="I12" s="324">
        <v>298139</v>
      </c>
      <c r="J12" s="324">
        <v>226289</v>
      </c>
      <c r="K12" s="324">
        <v>369312</v>
      </c>
      <c r="L12" s="327">
        <v>139788</v>
      </c>
    </row>
    <row r="13" spans="1:12" s="229" customFormat="1" ht="15" customHeight="1">
      <c r="A13" s="232"/>
      <c r="B13" s="230" t="s">
        <v>293</v>
      </c>
      <c r="C13" s="231"/>
      <c r="D13" s="323"/>
      <c r="E13" s="324"/>
      <c r="F13" s="324"/>
      <c r="G13" s="324"/>
      <c r="H13" s="324"/>
      <c r="I13" s="324"/>
      <c r="J13" s="324"/>
      <c r="K13" s="324"/>
      <c r="L13" s="327"/>
    </row>
    <row r="14" spans="1:12" s="229" customFormat="1" ht="15" customHeight="1">
      <c r="A14" s="232"/>
      <c r="B14" s="232"/>
      <c r="C14" s="233" t="s">
        <v>222</v>
      </c>
      <c r="D14" s="323">
        <f>SUM(E14:L14)</f>
        <v>3703</v>
      </c>
      <c r="E14" s="324">
        <v>605</v>
      </c>
      <c r="F14" s="324">
        <v>290</v>
      </c>
      <c r="G14" s="324">
        <v>981</v>
      </c>
      <c r="H14" s="324">
        <v>556</v>
      </c>
      <c r="I14" s="324">
        <v>255</v>
      </c>
      <c r="J14" s="324">
        <v>336</v>
      </c>
      <c r="K14" s="324">
        <v>515</v>
      </c>
      <c r="L14" s="327">
        <v>165</v>
      </c>
    </row>
    <row r="15" spans="1:12" s="229" customFormat="1" ht="15" customHeight="1">
      <c r="A15" s="232"/>
      <c r="B15" s="232"/>
      <c r="C15" s="233" t="s">
        <v>223</v>
      </c>
      <c r="D15" s="323">
        <v>10057305</v>
      </c>
      <c r="E15" s="324">
        <v>1608403</v>
      </c>
      <c r="F15" s="324">
        <v>684905</v>
      </c>
      <c r="G15" s="324">
        <v>2758916</v>
      </c>
      <c r="H15" s="324">
        <v>1532211</v>
      </c>
      <c r="I15" s="324">
        <v>724613</v>
      </c>
      <c r="J15" s="324">
        <v>835861</v>
      </c>
      <c r="K15" s="324">
        <v>1433822</v>
      </c>
      <c r="L15" s="327">
        <v>478575</v>
      </c>
    </row>
    <row r="16" spans="1:12" s="229" customFormat="1" ht="15" customHeight="1">
      <c r="A16" s="232"/>
      <c r="B16" s="232"/>
      <c r="C16" s="233" t="s">
        <v>224</v>
      </c>
      <c r="D16" s="323">
        <v>342319</v>
      </c>
      <c r="E16" s="324">
        <v>62432</v>
      </c>
      <c r="F16" s="324">
        <v>17314</v>
      </c>
      <c r="G16" s="324">
        <v>80657</v>
      </c>
      <c r="H16" s="324">
        <v>46574</v>
      </c>
      <c r="I16" s="324">
        <v>19489</v>
      </c>
      <c r="J16" s="324">
        <v>24080</v>
      </c>
      <c r="K16" s="324">
        <v>68324</v>
      </c>
      <c r="L16" s="327">
        <v>23450</v>
      </c>
    </row>
    <row r="17" spans="1:12" s="229" customFormat="1" ht="15" customHeight="1">
      <c r="A17" s="232"/>
      <c r="B17" s="230" t="s">
        <v>294</v>
      </c>
      <c r="C17" s="231"/>
      <c r="D17" s="323"/>
      <c r="E17" s="324"/>
      <c r="F17" s="324"/>
      <c r="G17" s="324"/>
      <c r="H17" s="324"/>
      <c r="I17" s="324"/>
      <c r="J17" s="324"/>
      <c r="K17" s="324"/>
      <c r="L17" s="327"/>
    </row>
    <row r="18" spans="1:12" s="229" customFormat="1" ht="15" customHeight="1">
      <c r="A18" s="232"/>
      <c r="B18" s="232"/>
      <c r="C18" s="233" t="s">
        <v>222</v>
      </c>
      <c r="D18" s="323">
        <f>SUM(E18:L18)</f>
        <v>57272</v>
      </c>
      <c r="E18" s="324">
        <v>20179</v>
      </c>
      <c r="F18" s="324">
        <v>7306</v>
      </c>
      <c r="G18" s="324">
        <v>7928</v>
      </c>
      <c r="H18" s="324">
        <v>6543</v>
      </c>
      <c r="I18" s="324">
        <v>3649</v>
      </c>
      <c r="J18" s="324">
        <v>4038</v>
      </c>
      <c r="K18" s="324">
        <v>4346</v>
      </c>
      <c r="L18" s="327">
        <v>3283</v>
      </c>
    </row>
    <row r="19" spans="1:12" s="229" customFormat="1" ht="15" customHeight="1">
      <c r="A19" s="232"/>
      <c r="B19" s="232"/>
      <c r="C19" s="233" t="s">
        <v>223</v>
      </c>
      <c r="D19" s="323">
        <f>SUM(E19:L19)</f>
        <v>223903802</v>
      </c>
      <c r="E19" s="324">
        <v>90893652</v>
      </c>
      <c r="F19" s="324">
        <v>27147397</v>
      </c>
      <c r="G19" s="324">
        <v>27573703</v>
      </c>
      <c r="H19" s="324">
        <v>25285143</v>
      </c>
      <c r="I19" s="324">
        <v>12161617</v>
      </c>
      <c r="J19" s="324">
        <v>14842105</v>
      </c>
      <c r="K19" s="324">
        <v>15635754</v>
      </c>
      <c r="L19" s="327">
        <v>10364431</v>
      </c>
    </row>
    <row r="20" spans="1:12" s="229" customFormat="1" ht="15" customHeight="1">
      <c r="A20" s="232"/>
      <c r="B20" s="232"/>
      <c r="C20" s="233" t="s">
        <v>224</v>
      </c>
      <c r="D20" s="323">
        <v>8663567</v>
      </c>
      <c r="E20" s="324">
        <v>4032136</v>
      </c>
      <c r="F20" s="324">
        <v>970387</v>
      </c>
      <c r="G20" s="324">
        <v>855116</v>
      </c>
      <c r="H20" s="324">
        <v>1100850</v>
      </c>
      <c r="I20" s="324">
        <v>402505</v>
      </c>
      <c r="J20" s="324">
        <v>456355</v>
      </c>
      <c r="K20" s="324">
        <v>537607</v>
      </c>
      <c r="L20" s="327">
        <v>308612</v>
      </c>
    </row>
    <row r="21" spans="1:12" s="229" customFormat="1" ht="15" customHeight="1">
      <c r="A21" s="234" t="s">
        <v>225</v>
      </c>
      <c r="B21" s="232"/>
      <c r="C21" s="233"/>
      <c r="D21" s="323"/>
      <c r="E21" s="324"/>
      <c r="F21" s="324"/>
      <c r="G21" s="324"/>
      <c r="H21" s="324"/>
      <c r="I21" s="324"/>
      <c r="J21" s="324"/>
      <c r="K21" s="324"/>
      <c r="L21" s="327"/>
    </row>
    <row r="22" spans="1:12" s="229" customFormat="1" ht="15" customHeight="1">
      <c r="A22" s="232"/>
      <c r="B22" s="230" t="s">
        <v>226</v>
      </c>
      <c r="C22" s="231"/>
      <c r="D22" s="323"/>
      <c r="E22" s="324"/>
      <c r="F22" s="324"/>
      <c r="G22" s="324"/>
      <c r="H22" s="324"/>
      <c r="I22" s="324"/>
      <c r="J22" s="324"/>
      <c r="K22" s="324"/>
      <c r="L22" s="327"/>
    </row>
    <row r="23" spans="1:12" s="229" customFormat="1" ht="15" customHeight="1">
      <c r="A23" s="232"/>
      <c r="B23" s="232"/>
      <c r="C23" s="233" t="s">
        <v>227</v>
      </c>
      <c r="D23" s="323">
        <f>SUM(E23:L23)</f>
        <v>373395</v>
      </c>
      <c r="E23" s="328">
        <v>134150</v>
      </c>
      <c r="F23" s="324">
        <v>38155</v>
      </c>
      <c r="G23" s="323">
        <v>57678</v>
      </c>
      <c r="H23" s="324">
        <v>45975</v>
      </c>
      <c r="I23" s="324">
        <v>18192</v>
      </c>
      <c r="J23" s="324">
        <v>21237</v>
      </c>
      <c r="K23" s="324">
        <v>45208</v>
      </c>
      <c r="L23" s="327">
        <v>12800</v>
      </c>
    </row>
    <row r="24" spans="1:12" s="229" customFormat="1" ht="15" customHeight="1">
      <c r="A24" s="232"/>
      <c r="B24" s="232"/>
      <c r="C24" s="233" t="s">
        <v>228</v>
      </c>
      <c r="D24" s="323">
        <f>SUM(E24:L24)</f>
        <v>3254399</v>
      </c>
      <c r="E24" s="324">
        <v>726041</v>
      </c>
      <c r="F24" s="324">
        <v>840807</v>
      </c>
      <c r="G24" s="324">
        <v>462203</v>
      </c>
      <c r="H24" s="324">
        <v>120682</v>
      </c>
      <c r="I24" s="324">
        <v>32436</v>
      </c>
      <c r="J24" s="324">
        <v>66215</v>
      </c>
      <c r="K24" s="324">
        <v>912729</v>
      </c>
      <c r="L24" s="327">
        <v>93286</v>
      </c>
    </row>
    <row r="25" spans="1:12" s="229" customFormat="1" ht="24" customHeight="1">
      <c r="A25" s="232"/>
      <c r="B25" s="232"/>
      <c r="C25" s="235" t="s">
        <v>229</v>
      </c>
      <c r="D25" s="323">
        <v>689265</v>
      </c>
      <c r="E25" s="324">
        <v>472330</v>
      </c>
      <c r="F25" s="324" t="s">
        <v>295</v>
      </c>
      <c r="G25" s="324">
        <v>63883</v>
      </c>
      <c r="H25" s="324">
        <v>85715</v>
      </c>
      <c r="I25" s="324" t="s">
        <v>295</v>
      </c>
      <c r="J25" s="324">
        <v>0</v>
      </c>
      <c r="K25" s="324">
        <v>0</v>
      </c>
      <c r="L25" s="327">
        <v>0</v>
      </c>
    </row>
    <row r="26" spans="1:12" s="229" customFormat="1" ht="15" customHeight="1">
      <c r="A26" s="232"/>
      <c r="B26" s="232"/>
      <c r="C26" s="233" t="s">
        <v>230</v>
      </c>
      <c r="D26" s="323">
        <v>51738765</v>
      </c>
      <c r="E26" s="324">
        <v>24787850</v>
      </c>
      <c r="F26" s="324">
        <v>6279230</v>
      </c>
      <c r="G26" s="324">
        <v>5500915</v>
      </c>
      <c r="H26" s="324">
        <v>4376437</v>
      </c>
      <c r="I26" s="324">
        <v>2246797</v>
      </c>
      <c r="J26" s="324">
        <v>2700284</v>
      </c>
      <c r="K26" s="324">
        <v>3758562</v>
      </c>
      <c r="L26" s="327">
        <v>2088689</v>
      </c>
    </row>
    <row r="27" spans="1:12" s="229" customFormat="1" ht="15" customHeight="1">
      <c r="A27" s="232"/>
      <c r="B27" s="232"/>
      <c r="C27" s="233" t="s">
        <v>231</v>
      </c>
      <c r="D27" s="323">
        <v>864780</v>
      </c>
      <c r="E27" s="324">
        <v>629815</v>
      </c>
      <c r="F27" s="324">
        <v>38945</v>
      </c>
      <c r="G27" s="324">
        <v>35904</v>
      </c>
      <c r="H27" s="324">
        <v>30242</v>
      </c>
      <c r="I27" s="324">
        <v>32077</v>
      </c>
      <c r="J27" s="324">
        <v>5152</v>
      </c>
      <c r="K27" s="324">
        <v>83951</v>
      </c>
      <c r="L27" s="327">
        <v>8696</v>
      </c>
    </row>
    <row r="28" spans="1:12" s="229" customFormat="1" ht="15" customHeight="1">
      <c r="A28" s="232"/>
      <c r="B28" s="232"/>
      <c r="C28" s="233" t="s">
        <v>232</v>
      </c>
      <c r="D28" s="323">
        <v>3692115</v>
      </c>
      <c r="E28" s="324">
        <v>2968579</v>
      </c>
      <c r="F28" s="324">
        <v>179577</v>
      </c>
      <c r="G28" s="324">
        <v>165805</v>
      </c>
      <c r="H28" s="324">
        <v>123921</v>
      </c>
      <c r="I28" s="324">
        <v>65983</v>
      </c>
      <c r="J28" s="324">
        <v>68936</v>
      </c>
      <c r="K28" s="324">
        <v>80604</v>
      </c>
      <c r="L28" s="327">
        <v>38709</v>
      </c>
    </row>
    <row r="29" spans="1:12" s="229" customFormat="1" ht="15" customHeight="1" thickBot="1">
      <c r="A29" s="236"/>
      <c r="B29" s="236"/>
      <c r="C29" s="237" t="s">
        <v>234</v>
      </c>
      <c r="D29" s="329">
        <v>80737</v>
      </c>
      <c r="E29" s="330">
        <v>37123</v>
      </c>
      <c r="F29" s="330" t="s">
        <v>296</v>
      </c>
      <c r="G29" s="330">
        <v>200</v>
      </c>
      <c r="H29" s="330">
        <v>4986</v>
      </c>
      <c r="I29" s="330" t="s">
        <v>296</v>
      </c>
      <c r="J29" s="330">
        <v>10280</v>
      </c>
      <c r="K29" s="330">
        <v>8753</v>
      </c>
      <c r="L29" s="331">
        <v>3049</v>
      </c>
    </row>
    <row r="30" spans="1:10" ht="15" customHeight="1">
      <c r="A30" s="238" t="s">
        <v>235</v>
      </c>
      <c r="B30" s="238"/>
      <c r="C30" s="238"/>
      <c r="D30" s="215"/>
      <c r="E30" s="215"/>
      <c r="F30" s="215"/>
      <c r="G30" s="215"/>
      <c r="H30" s="215"/>
      <c r="I30" s="215"/>
      <c r="J30" s="215"/>
    </row>
    <row r="31" spans="1:10" ht="15" customHeight="1">
      <c r="A31" s="238" t="s">
        <v>297</v>
      </c>
      <c r="B31" s="238"/>
      <c r="C31" s="238"/>
      <c r="D31" s="215"/>
      <c r="E31" s="215"/>
      <c r="F31" s="215"/>
      <c r="G31" s="215"/>
      <c r="H31" s="215"/>
      <c r="I31" s="215"/>
      <c r="J31" s="215"/>
    </row>
  </sheetData>
  <mergeCells count="2">
    <mergeCell ref="K2:L2"/>
    <mergeCell ref="A3:C3"/>
  </mergeCells>
  <printOptions/>
  <pageMargins left="0.35433070866141736" right="0.11811023622047245" top="0.984251968503937" bottom="0.984251968503937" header="0.5118110236220472" footer="0.5118110236220472"/>
  <pageSetup horizontalDpi="600" verticalDpi="600" orientation="portrait" paperSize="9" scale="85"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第13章　財政　（平成18年山形県統計年鑑）</dc:title>
  <dc:subject/>
  <dc:creator>山形県</dc:creator>
  <cp:keywords/>
  <dc:description/>
  <cp:lastModifiedBy>工藤　裕子</cp:lastModifiedBy>
  <dcterms:created xsi:type="dcterms:W3CDTF">2008-09-04T05:57:37Z</dcterms:created>
  <dcterms:modified xsi:type="dcterms:W3CDTF">2008-10-02T06:34:22Z</dcterms:modified>
  <cp:category/>
  <cp:version/>
  <cp:contentType/>
  <cp:contentStatus/>
</cp:coreProperties>
</file>