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686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(1)ｲ・ﾛ" sheetId="6" r:id="rId6"/>
    <sheet name="5-5(2)" sheetId="7" r:id="rId7"/>
    <sheet name="5-6(1)(2)(3)(4)" sheetId="8" r:id="rId8"/>
    <sheet name="5-7" sheetId="9" r:id="rId9"/>
    <sheet name="5-8" sheetId="10" r:id="rId10"/>
    <sheet name="5-9" sheetId="11" r:id="rId11"/>
    <sheet name="5-10" sheetId="12" r:id="rId12"/>
    <sheet name="5-11" sheetId="13" r:id="rId13"/>
    <sheet name="5-12" sheetId="14" r:id="rId14"/>
  </sheets>
  <definedNames>
    <definedName name="_xlnm.Print_Area" localSheetId="12">'5-11'!$A$1:$G$21</definedName>
  </definedNames>
  <calcPr fullCalcOnLoad="1"/>
</workbook>
</file>

<file path=xl/sharedStrings.xml><?xml version="1.0" encoding="utf-8"?>
<sst xmlns="http://schemas.openxmlformats.org/spreadsheetml/2006/main" count="1333" uniqueCount="340">
  <si>
    <t>第５章</t>
  </si>
  <si>
    <t>林業</t>
  </si>
  <si>
    <t>５－１．林家数と保有山林面積及び保有山林規模別林家数（平成12年）</t>
  </si>
  <si>
    <t>２月１日現在    単位：林家数＝戸、面積＝ha</t>
  </si>
  <si>
    <t>林家</t>
  </si>
  <si>
    <t>保有山林面積規模別林家数</t>
  </si>
  <si>
    <t>市町村別</t>
  </si>
  <si>
    <t>林家数</t>
  </si>
  <si>
    <t>面積</t>
  </si>
  <si>
    <t>農家林家</t>
  </si>
  <si>
    <t>非農家林家</t>
  </si>
  <si>
    <t>１～５ha</t>
  </si>
  <si>
    <t>５～10</t>
  </si>
  <si>
    <t>10～50</t>
  </si>
  <si>
    <t>50ha以上</t>
  </si>
  <si>
    <t>林家数</t>
  </si>
  <si>
    <t>平成12年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</si>
  <si>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</si>
  <si>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</si>
  <si>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</si>
  <si>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</si>
  <si>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</si>
  <si>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</si>
  <si>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</si>
  <si>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</si>
  <si>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-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</si>
  <si>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</si>
  <si>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</si>
  <si>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</si>
  <si>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</si>
  <si>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</si>
  <si>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</si>
  <si>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</si>
  <si>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</si>
  <si>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</si>
  <si>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</si>
  <si>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</si>
  <si>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</si>
  <si>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</si>
  <si>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</si>
  <si>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</si>
  <si>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</si>
  <si>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</si>
  <si>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</si>
  <si>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</si>
  <si>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</si>
  <si>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</si>
  <si>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</si>
  <si>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</si>
  <si>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</si>
  <si>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</si>
  <si>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</si>
  <si>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</si>
  <si>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</si>
  <si>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</si>
  <si>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x</t>
  </si>
  <si>
    <t>朝日村</t>
  </si>
  <si>
    <t>温海町</t>
  </si>
  <si>
    <t>遊佐町</t>
  </si>
  <si>
    <t>八幡町</t>
  </si>
  <si>
    <t>松山町</t>
  </si>
  <si>
    <t>平田町</t>
  </si>
  <si>
    <t>資料：県統計調査課「2000年世界農林業センサス結果報告書」（山形県の農業）</t>
  </si>
  <si>
    <t>５－２．保有山林の人工林率林家数と人工林の齢級別保有山林面積（平成12年）</t>
  </si>
  <si>
    <t>２月１日現在　　単位：林家数＝戸、面積＝ha</t>
  </si>
  <si>
    <t>人工林率別林家数</t>
  </si>
  <si>
    <t>人工林の齢級別保有山林面積</t>
  </si>
  <si>
    <t>市町村別</t>
  </si>
  <si>
    <t>計</t>
  </si>
  <si>
    <t>人工林
なし</t>
  </si>
  <si>
    <t>10％
未満</t>
  </si>
  <si>
    <t>10～20</t>
  </si>
  <si>
    <t>20～40</t>
  </si>
  <si>
    <t>40～60</t>
  </si>
  <si>
    <t>60～80</t>
  </si>
  <si>
    <t>80％
以上</t>
  </si>
  <si>
    <t>10年生
以下</t>
  </si>
  <si>
    <t>11～30</t>
  </si>
  <si>
    <t>31～40</t>
  </si>
  <si>
    <t>41年生
以上</t>
  </si>
  <si>
    <t>平成12年</t>
  </si>
  <si>
    <t>-</t>
  </si>
  <si>
    <t>川西町</t>
  </si>
  <si>
    <t xml:space="preserve">遊佐町 </t>
  </si>
  <si>
    <t>資料：県統計調査課「2000年世界農林業センサス結果報告書」（山形県の農業）</t>
  </si>
  <si>
    <t>５－３．名義区分別林家以外の林業事業体数と保有山林面積（平成12年）</t>
  </si>
  <si>
    <t>２月１日現在　　単位：事業体数＝戸、面積＝ha</t>
  </si>
  <si>
    <t>会社</t>
  </si>
  <si>
    <t>社寺</t>
  </si>
  <si>
    <t>共同</t>
  </si>
  <si>
    <t>各種団体・組合</t>
  </si>
  <si>
    <t>財産区</t>
  </si>
  <si>
    <t>市町村</t>
  </si>
  <si>
    <t>慣行共有</t>
  </si>
  <si>
    <t>事業
体数</t>
  </si>
  <si>
    <t>事業
体数</t>
  </si>
  <si>
    <t>平成12年</t>
  </si>
  <si>
    <t>x</t>
  </si>
  <si>
    <t>-</t>
  </si>
  <si>
    <t>５－４．市町村別の林野面積及び森林面積(平成12年）</t>
  </si>
  <si>
    <t>８月１日現在</t>
  </si>
  <si>
    <t>単位：ｈａ</t>
  </si>
  <si>
    <t>林　　　　　　　野　　　　　　　面　　　　　　　積</t>
  </si>
  <si>
    <t>森　　　　　　　　　　　　　　　林　　　　　　　　　　　　　　　面　　　　　　　　　　　　　　　積</t>
  </si>
  <si>
    <t>地　域　森　林　( 施　業 ）　計　画　に　含　ま　れ　て　い　る　森　林</t>
  </si>
  <si>
    <t>森林以外の</t>
  </si>
  <si>
    <t>合計</t>
  </si>
  <si>
    <t>国有</t>
  </si>
  <si>
    <t>緑資源公団</t>
  </si>
  <si>
    <t>公有</t>
  </si>
  <si>
    <t>私有</t>
  </si>
  <si>
    <t>合　　計</t>
  </si>
  <si>
    <t>　樹　　　　 林 　　　　地</t>
  </si>
  <si>
    <t>人　　　　　工　　　　　林</t>
  </si>
  <si>
    <t>天　　　　　然　　　　　林</t>
  </si>
  <si>
    <t>そ の 他</t>
  </si>
  <si>
    <t>草生地</t>
  </si>
  <si>
    <t>計</t>
  </si>
  <si>
    <t>針 葉 樹</t>
  </si>
  <si>
    <t>広 葉 樹</t>
  </si>
  <si>
    <t>小計</t>
  </si>
  <si>
    <t>針葉樹</t>
  </si>
  <si>
    <t>広葉樹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</si>
  <si>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</si>
  <si>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</si>
  <si>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</si>
  <si>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</si>
  <si>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</si>
  <si>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</si>
  <si>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</si>
  <si>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</si>
  <si>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</si>
  <si>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総数</t>
  </si>
  <si>
    <t>村山地域</t>
  </si>
  <si>
    <t>最上地域</t>
  </si>
  <si>
    <t>置賜地域</t>
  </si>
  <si>
    <t>庄内地域</t>
  </si>
  <si>
    <t>-</t>
  </si>
  <si>
    <t>注：「（１）林野面積」は地域森林（施業）計画以降の森林面積の増減を加味し，更に地域森林（施業）に含まれない。　</t>
  </si>
  <si>
    <t>　　森林面積を加えて現況森林面積としたものに森林以外の草生地（野草地）面積を加えたものである。</t>
  </si>
  <si>
    <t>　　また，「（２）森林面積」の表頭（１）～（８）は，地域森林（施業）計画の面積である。</t>
  </si>
  <si>
    <t>　　このため「（１）林野面積」の表頭（１）は「（２）森林面積」の表頭（１）＋（９）と一致しない。</t>
  </si>
  <si>
    <t>５－５．林産物生産量（平成１０年～１５年）</t>
  </si>
  <si>
    <t>（１）素材生産量</t>
  </si>
  <si>
    <t>イ、樹種別生産量</t>
  </si>
  <si>
    <r>
      <t>単位：千ｍ</t>
    </r>
    <r>
      <rPr>
        <vertAlign val="superscript"/>
        <sz val="9"/>
        <rFont val="ＭＳ 明朝"/>
        <family val="1"/>
      </rPr>
      <t>３</t>
    </r>
  </si>
  <si>
    <t>針　　　　　　　葉　　　　　　　樹</t>
  </si>
  <si>
    <t>年別</t>
  </si>
  <si>
    <t>あかまつ</t>
  </si>
  <si>
    <t>うち</t>
  </si>
  <si>
    <t>すぎ</t>
  </si>
  <si>
    <t>ひのき</t>
  </si>
  <si>
    <t>直営</t>
  </si>
  <si>
    <t>直営</t>
  </si>
  <si>
    <t>くろまつ</t>
  </si>
  <si>
    <t>平 成 10 年</t>
  </si>
  <si>
    <t>平 成 11 年</t>
  </si>
  <si>
    <t>平 成 12 年</t>
  </si>
  <si>
    <t>平 成 13 年</t>
  </si>
  <si>
    <t>…</t>
  </si>
  <si>
    <t>平 成 14 年</t>
  </si>
  <si>
    <t>平 成 15 年</t>
  </si>
  <si>
    <t>針　　葉　　樹</t>
  </si>
  <si>
    <t>広　　　　　　　葉　　　　　　　樹</t>
  </si>
  <si>
    <t>からまつ</t>
  </si>
  <si>
    <t>とどまつ</t>
  </si>
  <si>
    <t>その他</t>
  </si>
  <si>
    <t>なら</t>
  </si>
  <si>
    <t>ぶな</t>
  </si>
  <si>
    <t>えぞまつ</t>
  </si>
  <si>
    <t>直営</t>
  </si>
  <si>
    <t>注：直営は、林野庁が直接生産したものである。なお、平成13年から調査廃止。</t>
  </si>
  <si>
    <t>ロ、用途別生産量</t>
  </si>
  <si>
    <r>
      <t>単位：千ｍ</t>
    </r>
    <r>
      <rPr>
        <vertAlign val="superscript"/>
        <sz val="9"/>
        <rFont val="ＭＳ 明朝"/>
        <family val="1"/>
      </rPr>
      <t>３</t>
    </r>
  </si>
  <si>
    <t>製材用</t>
  </si>
  <si>
    <t>合板用</t>
  </si>
  <si>
    <t>木材チップ用</t>
  </si>
  <si>
    <t>パルプ用</t>
  </si>
  <si>
    <t xml:space="preserve"> 平 成 11 年</t>
  </si>
  <si>
    <t>平 成 14 年</t>
  </si>
  <si>
    <t>平 成 15 年</t>
  </si>
  <si>
    <t>資料：東北農政局山形統計・情報センター「山形農林水産統計年報 (15年～16年）」</t>
  </si>
  <si>
    <t>５－５．林産物生産量</t>
  </si>
  <si>
    <t xml:space="preserve">  </t>
  </si>
  <si>
    <t>（２）林野副産物生産量</t>
  </si>
  <si>
    <t>単位：ｔ</t>
  </si>
  <si>
    <t>きのこ</t>
  </si>
  <si>
    <t>山菜</t>
  </si>
  <si>
    <t>木炭</t>
  </si>
  <si>
    <t>生しいたけ</t>
  </si>
  <si>
    <t>なめこ</t>
  </si>
  <si>
    <t>えのきたけ</t>
  </si>
  <si>
    <t>ひらたけ</t>
  </si>
  <si>
    <t>ぶなしめじ</t>
  </si>
  <si>
    <t>まいたけ</t>
  </si>
  <si>
    <t>まつたけ</t>
  </si>
  <si>
    <t>わらび</t>
  </si>
  <si>
    <t>ぜんまい
（乾）</t>
  </si>
  <si>
    <t>平成10年</t>
  </si>
  <si>
    <t>平成11年</t>
  </si>
  <si>
    <t>平成12年</t>
  </si>
  <si>
    <t>平成13年</t>
  </si>
  <si>
    <t>平成14年</t>
  </si>
  <si>
    <t>平成15年</t>
  </si>
  <si>
    <t>資料：県森林課「山形県林業統計」</t>
  </si>
  <si>
    <t>５－６．製材工場、生産及び出荷量（平成10～15年）</t>
  </si>
  <si>
    <t>（１）製材工場数</t>
  </si>
  <si>
    <t>１２月３１日現在</t>
  </si>
  <si>
    <t>製　　材　　用　　動　　力　　の　　出　　力　　階    層　　別</t>
  </si>
  <si>
    <t>7.5～22.5ｋＷ</t>
  </si>
  <si>
    <t>22.5～37.5ｋＷ</t>
  </si>
  <si>
    <t>37.5～75.0ｋＷ</t>
  </si>
  <si>
    <t>75.0～150.0ｋＷ</t>
  </si>
  <si>
    <t>150.0ｋＷ以上</t>
  </si>
  <si>
    <t>平成　10 年</t>
  </si>
  <si>
    <t>11 年</t>
  </si>
  <si>
    <t>12 年</t>
  </si>
  <si>
    <t>13 年</t>
  </si>
  <si>
    <t>14 年</t>
  </si>
  <si>
    <t>15 年</t>
  </si>
  <si>
    <t>（２）製材用素材の入荷量</t>
  </si>
  <si>
    <r>
      <t>単位：千ｍ</t>
    </r>
    <r>
      <rPr>
        <vertAlign val="superscript"/>
        <sz val="10"/>
        <rFont val="ＭＳ 明朝"/>
        <family val="1"/>
      </rPr>
      <t>３</t>
    </r>
  </si>
  <si>
    <t>国　　　産　　　材</t>
  </si>
  <si>
    <t>外　　　　　　　　　　　　　　　　　　材</t>
  </si>
  <si>
    <t>南洋材</t>
  </si>
  <si>
    <t>米材</t>
  </si>
  <si>
    <t>北洋材</t>
  </si>
  <si>
    <t>ﾆｭｰｼﾞｰ
ﾗﾝﾄﾞ材</t>
  </si>
  <si>
    <t>（３）製材量</t>
  </si>
  <si>
    <r>
      <t>単位：千ｍ</t>
    </r>
    <r>
      <rPr>
        <vertAlign val="superscript"/>
        <sz val="10"/>
        <rFont val="ＭＳ 明朝"/>
        <family val="1"/>
      </rPr>
      <t>３</t>
    </r>
  </si>
  <si>
    <t>製材用素材入荷量</t>
  </si>
  <si>
    <t>素材消費量</t>
  </si>
  <si>
    <t>製材品出荷量</t>
  </si>
  <si>
    <t>（４）用途別製材品出荷量</t>
  </si>
  <si>
    <r>
      <t>単位：千ｍ</t>
    </r>
    <r>
      <rPr>
        <vertAlign val="superscript"/>
        <sz val="10"/>
        <rFont val="ＭＳ 明朝"/>
        <family val="1"/>
      </rPr>
      <t>３</t>
    </r>
  </si>
  <si>
    <t>建　　　　　築　　　　　用　　　　　材</t>
  </si>
  <si>
    <t>土木</t>
  </si>
  <si>
    <t>木箱仕組板</t>
  </si>
  <si>
    <t>家具</t>
  </si>
  <si>
    <t>板類</t>
  </si>
  <si>
    <t>ひき割類</t>
  </si>
  <si>
    <t>ひき角類</t>
  </si>
  <si>
    <t>建設用材</t>
  </si>
  <si>
    <t>こん包用材</t>
  </si>
  <si>
    <t>建具用材</t>
  </si>
  <si>
    <t>平　成10 年</t>
  </si>
  <si>
    <t>５－５．林産物生産量（平成10年～15年）</t>
  </si>
  <si>
    <t>５－７． 市町村別の目的別保安林面積（平成14、15年度）</t>
  </si>
  <si>
    <t>3月31日現在  単位：ha</t>
  </si>
  <si>
    <t>総   数</t>
  </si>
  <si>
    <t>水  源    かん養</t>
  </si>
  <si>
    <t>土砂流出
防備</t>
  </si>
  <si>
    <t>土砂崩壊
防備</t>
  </si>
  <si>
    <t>飛  砂    防　備</t>
  </si>
  <si>
    <t>防風</t>
  </si>
  <si>
    <t>水　害
防　備</t>
  </si>
  <si>
    <t>潮　害
防　備</t>
  </si>
  <si>
    <t>干　害
防　備</t>
  </si>
  <si>
    <t>なだれ
防　止</t>
  </si>
  <si>
    <t>落　石
防　止　</t>
  </si>
  <si>
    <t>魚つき</t>
  </si>
  <si>
    <t>保健</t>
  </si>
  <si>
    <t>風致</t>
  </si>
  <si>
    <t>平成14年度</t>
  </si>
  <si>
    <t>平成15年度</t>
  </si>
  <si>
    <t>注 ： 兼種保安林は、上位の保安林にその面積を計上している。</t>
  </si>
  <si>
    <t>５－８．林  道(平成14、15年度）</t>
  </si>
  <si>
    <t>3月31日現在  単位：延長=ｍ</t>
  </si>
  <si>
    <t>年　　　度　　　別</t>
  </si>
  <si>
    <t>国      有      林</t>
  </si>
  <si>
    <t>民      有      林</t>
  </si>
  <si>
    <t>路線数</t>
  </si>
  <si>
    <t>延   長</t>
  </si>
  <si>
    <t>うち自動車道</t>
  </si>
  <si>
    <t>地       域      別</t>
  </si>
  <si>
    <t>延長</t>
  </si>
  <si>
    <t>平成14年度</t>
  </si>
  <si>
    <t>平成15年度</t>
  </si>
  <si>
    <t>村山地域</t>
  </si>
  <si>
    <t>最上地域</t>
  </si>
  <si>
    <t>置賜地域</t>
  </si>
  <si>
    <t>庄内地域</t>
  </si>
  <si>
    <t xml:space="preserve"> 資料：国有林＝東北森林管理局、民有林＝県森林課「山形県林業統計」</t>
  </si>
  <si>
    <t>５－９．国有林の林種別蓄積(平成15年度)</t>
  </si>
  <si>
    <r>
      <t>3月31日現在   単位：ｍ</t>
    </r>
    <r>
      <rPr>
        <vertAlign val="superscript"/>
        <sz val="8"/>
        <rFont val="ＭＳ 明朝"/>
        <family val="1"/>
      </rPr>
      <t>3</t>
    </r>
  </si>
  <si>
    <t>地域別、</t>
  </si>
  <si>
    <t>総               数</t>
  </si>
  <si>
    <t>人        工        林</t>
  </si>
  <si>
    <t>天        然        林</t>
  </si>
  <si>
    <t>森林管理署別</t>
  </si>
  <si>
    <t>総</t>
  </si>
  <si>
    <t>数</t>
  </si>
  <si>
    <t>村山</t>
  </si>
  <si>
    <t>山形森林管理署</t>
  </si>
  <si>
    <t>最上</t>
  </si>
  <si>
    <t>最上支署</t>
  </si>
  <si>
    <t>新庄事務所</t>
  </si>
  <si>
    <t>置賜</t>
  </si>
  <si>
    <t>置賜森林管理署</t>
  </si>
  <si>
    <t>庄内</t>
  </si>
  <si>
    <t>庄内森林管理署</t>
  </si>
  <si>
    <t>酒田森林管理   センター</t>
  </si>
  <si>
    <t>資料：東北森林管理局</t>
  </si>
  <si>
    <r>
      <t>3月31日現在  単位：ｍ</t>
    </r>
    <r>
      <rPr>
        <vertAlign val="superscript"/>
        <sz val="9"/>
        <rFont val="ＭＳ 明朝"/>
        <family val="1"/>
      </rPr>
      <t>３</t>
    </r>
  </si>
  <si>
    <t>地域別</t>
  </si>
  <si>
    <t>総　　　　　　　数</t>
  </si>
  <si>
    <t>人　　　工　　　林</t>
  </si>
  <si>
    <t>天　　　然　　　林</t>
  </si>
  <si>
    <t>平成15年度</t>
  </si>
  <si>
    <t>村山</t>
  </si>
  <si>
    <t>置賜</t>
  </si>
  <si>
    <t>庄内</t>
  </si>
  <si>
    <t>資料：県森林課「山形県林業統計」</t>
  </si>
  <si>
    <t>５－１０．民有林の林種別蓄積（平成15年度）</t>
  </si>
  <si>
    <t>５－１１．国有林の林種別面積(平成15年度)</t>
  </si>
  <si>
    <t>3月31日現在   単位：ha</t>
  </si>
  <si>
    <t>総数</t>
  </si>
  <si>
    <t>人工林</t>
  </si>
  <si>
    <t>天然林</t>
  </si>
  <si>
    <t>森林管理署別</t>
  </si>
  <si>
    <t>酒田森林管理  センター</t>
  </si>
  <si>
    <t>５－１２．民有林の林種別面積(平成15年度）</t>
  </si>
  <si>
    <t>3月31日現在  単位：ｈａ</t>
  </si>
  <si>
    <t>地域別</t>
  </si>
  <si>
    <t>人工林</t>
  </si>
  <si>
    <t>天然林</t>
  </si>
  <si>
    <t>平成15年度</t>
  </si>
  <si>
    <t>村山地域</t>
  </si>
  <si>
    <t>資料：県森林課「山形県林業統計」</t>
  </si>
  <si>
    <t>５－６．製材工場、生産及び出荷量（平成10～15年）</t>
  </si>
  <si>
    <t>５－７．市町村別の目的別保安林面積（平成14、15年度）</t>
  </si>
  <si>
    <t>５－８．林  道(平成14、15年度）</t>
  </si>
  <si>
    <t>５－９．国有林の林種別蓄積(平成15年度)</t>
  </si>
  <si>
    <t>５－１０．民有林の林種別蓄積（平成15年度）</t>
  </si>
  <si>
    <t>５－１２．民有林の林種別面積(平成15年度）</t>
  </si>
  <si>
    <t>５－４．市町村別の林野面積及び森林面積(平成12年）</t>
  </si>
  <si>
    <t>注：保有山林面積３ha以上の林家。</t>
  </si>
  <si>
    <t>資料：東北農政局山形統計・情報センター</t>
  </si>
  <si>
    <t>資料 ： 東北農政局山形統計・情報センター「山形農林水産統計年報 (平成15年～16年）」</t>
  </si>
  <si>
    <t>資料 ： 東北農政局山形統計・情報センター「山形農林水産統計年報 (平成15年～16年）」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</si>
</sst>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9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vertAlign val="superscript"/>
      <sz val="10"/>
      <name val="ＭＳ 明朝"/>
      <family val="1"/>
    </font>
    <font>
      <sz val="9"/>
      <name val="ＭＳ ゴシック"/>
      <family val="3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distributed"/>
    </xf>
    <xf numFmtId="0" fontId="3" fillId="0" borderId="4" xfId="0" applyFont="1" applyBorder="1" applyAlignment="1">
      <alignment horizontal="centerContinuous" vertical="distributed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0" fontId="3" fillId="0" borderId="6" xfId="0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4" xfId="0" applyNumberFormat="1" applyFont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Border="1" applyAlignment="1" quotePrefix="1">
      <alignment horizontal="centerContinuous" vertical="center"/>
    </xf>
    <xf numFmtId="0" fontId="6" fillId="0" borderId="19" xfId="0" applyFont="1" applyBorder="1" applyAlignment="1" quotePrefix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 quotePrefix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176" fontId="5" fillId="0" borderId="12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19" xfId="0" applyFont="1" applyBorder="1" applyAlignment="1" quotePrefix="1">
      <alignment horizontal="centerContinuous"/>
    </xf>
    <xf numFmtId="0" fontId="7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5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/>
    </xf>
    <xf numFmtId="176" fontId="3" fillId="0" borderId="24" xfId="0" applyNumberFormat="1" applyFont="1" applyBorder="1" applyAlignment="1">
      <alignment/>
    </xf>
    <xf numFmtId="176" fontId="3" fillId="0" borderId="16" xfId="0" applyNumberFormat="1" applyFont="1" applyFill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38" fontId="2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3" fillId="0" borderId="25" xfId="17" applyFont="1" applyBorder="1" applyAlignment="1">
      <alignment horizontal="distributed" vertical="center"/>
    </xf>
    <xf numFmtId="38" fontId="3" fillId="0" borderId="26" xfId="17" applyFont="1" applyBorder="1" applyAlignment="1">
      <alignment horizontal="centerContinuous" vertical="center"/>
    </xf>
    <xf numFmtId="38" fontId="3" fillId="0" borderId="27" xfId="17" applyFont="1" applyBorder="1" applyAlignment="1">
      <alignment horizontal="centerContinuous" vertical="center"/>
    </xf>
    <xf numFmtId="38" fontId="3" fillId="0" borderId="28" xfId="17" applyFont="1" applyBorder="1" applyAlignment="1">
      <alignment horizontal="centerContinuous" vertical="center"/>
    </xf>
    <xf numFmtId="38" fontId="3" fillId="0" borderId="29" xfId="17" applyFont="1" applyBorder="1" applyAlignment="1">
      <alignment horizontal="distributed"/>
    </xf>
    <xf numFmtId="38" fontId="3" fillId="0" borderId="12" xfId="17" applyFont="1" applyBorder="1" applyAlignment="1">
      <alignment horizontal="distributed" vertical="center"/>
    </xf>
    <xf numFmtId="38" fontId="3" fillId="0" borderId="30" xfId="17" applyFont="1" applyBorder="1" applyAlignment="1">
      <alignment horizontal="centerContinuous" vertical="center"/>
    </xf>
    <xf numFmtId="38" fontId="3" fillId="0" borderId="31" xfId="17" applyFont="1" applyBorder="1" applyAlignment="1">
      <alignment horizontal="centerContinuous" vertical="center"/>
    </xf>
    <xf numFmtId="38" fontId="3" fillId="0" borderId="31" xfId="17" applyFont="1" applyBorder="1" applyAlignment="1">
      <alignment horizontal="center" vertical="center" wrapText="1"/>
    </xf>
    <xf numFmtId="38" fontId="3" fillId="0" borderId="32" xfId="17" applyFont="1" applyBorder="1" applyAlignment="1">
      <alignment horizontal="centerContinuous" vertical="center"/>
    </xf>
    <xf numFmtId="38" fontId="3" fillId="0" borderId="33" xfId="17" applyFont="1" applyBorder="1" applyAlignment="1">
      <alignment vertical="center"/>
    </xf>
    <xf numFmtId="38" fontId="3" fillId="0" borderId="34" xfId="17" applyFont="1" applyBorder="1" applyAlignment="1">
      <alignment vertical="center"/>
    </xf>
    <xf numFmtId="38" fontId="3" fillId="0" borderId="35" xfId="17" applyFont="1" applyBorder="1" applyAlignment="1">
      <alignment vertical="center"/>
    </xf>
    <xf numFmtId="38" fontId="3" fillId="0" borderId="36" xfId="17" applyFont="1" applyBorder="1" applyAlignment="1">
      <alignment horizontal="distributed"/>
    </xf>
    <xf numFmtId="38" fontId="3" fillId="0" borderId="37" xfId="17" applyFont="1" applyBorder="1" applyAlignment="1">
      <alignment horizontal="distributed" vertical="center"/>
    </xf>
    <xf numFmtId="38" fontId="3" fillId="0" borderId="38" xfId="17" applyFont="1" applyBorder="1" applyAlignment="1">
      <alignment horizontal="center" vertical="center"/>
    </xf>
    <xf numFmtId="38" fontId="3" fillId="0" borderId="32" xfId="17" applyFont="1" applyBorder="1" applyAlignment="1">
      <alignment horizontal="distributed" vertical="center"/>
    </xf>
    <xf numFmtId="38" fontId="3" fillId="0" borderId="39" xfId="17" applyFont="1" applyBorder="1" applyAlignment="1">
      <alignment horizontal="centerContinuous" vertical="top"/>
    </xf>
    <xf numFmtId="38" fontId="3" fillId="0" borderId="39" xfId="17" applyFont="1" applyBorder="1" applyAlignment="1">
      <alignment horizontal="centerContinuous" vertical="center"/>
    </xf>
    <xf numFmtId="38" fontId="3" fillId="0" borderId="32" xfId="17" applyFont="1" applyBorder="1" applyAlignment="1">
      <alignment horizontal="distributed"/>
    </xf>
    <xf numFmtId="38" fontId="3" fillId="0" borderId="12" xfId="17" applyFont="1" applyBorder="1" applyAlignment="1">
      <alignment vertical="center"/>
    </xf>
    <xf numFmtId="38" fontId="3" fillId="0" borderId="40" xfId="17" applyFont="1" applyBorder="1" applyAlignment="1">
      <alignment vertical="center"/>
    </xf>
    <xf numFmtId="38" fontId="3" fillId="0" borderId="41" xfId="17" applyFont="1" applyBorder="1" applyAlignment="1" quotePrefix="1">
      <alignment horizontal="center" vertical="top"/>
    </xf>
    <xf numFmtId="38" fontId="3" fillId="0" borderId="42" xfId="17" applyFont="1" applyBorder="1" applyAlignment="1" quotePrefix="1">
      <alignment horizontal="center" vertical="top"/>
    </xf>
    <xf numFmtId="38" fontId="5" fillId="0" borderId="12" xfId="17" applyFont="1" applyBorder="1" applyAlignment="1">
      <alignment horizontal="distributed" vertical="center"/>
    </xf>
    <xf numFmtId="38" fontId="5" fillId="0" borderId="37" xfId="17" applyFont="1" applyBorder="1" applyAlignment="1">
      <alignment horizontal="right" vertical="center"/>
    </xf>
    <xf numFmtId="38" fontId="5" fillId="0" borderId="32" xfId="17" applyFont="1" applyBorder="1" applyAlignment="1">
      <alignment horizontal="right" vertical="center"/>
    </xf>
    <xf numFmtId="38" fontId="3" fillId="0" borderId="37" xfId="17" applyFont="1" applyBorder="1" applyAlignment="1">
      <alignment horizontal="right" vertical="center"/>
    </xf>
    <xf numFmtId="38" fontId="3" fillId="0" borderId="32" xfId="17" applyFont="1" applyBorder="1" applyAlignment="1">
      <alignment horizontal="right" vertical="center"/>
    </xf>
    <xf numFmtId="38" fontId="3" fillId="0" borderId="40" xfId="17" applyFont="1" applyBorder="1" applyAlignment="1">
      <alignment horizontal="distributed" vertical="center"/>
    </xf>
    <xf numFmtId="38" fontId="3" fillId="0" borderId="41" xfId="17" applyFont="1" applyBorder="1" applyAlignment="1">
      <alignment horizontal="right" vertical="center"/>
    </xf>
    <xf numFmtId="38" fontId="3" fillId="0" borderId="42" xfId="17" applyFont="1" applyBorder="1" applyAlignment="1">
      <alignment horizontal="right" vertical="center"/>
    </xf>
    <xf numFmtId="38" fontId="4" fillId="0" borderId="0" xfId="17" applyFont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7" xfId="0" applyFont="1" applyFill="1" applyBorder="1" applyAlignment="1">
      <alignment horizontal="distributed"/>
    </xf>
    <xf numFmtId="0" fontId="3" fillId="0" borderId="37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top"/>
    </xf>
    <xf numFmtId="0" fontId="3" fillId="0" borderId="42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40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48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Continuous" vertical="center"/>
    </xf>
    <xf numFmtId="0" fontId="3" fillId="0" borderId="40" xfId="0" applyFont="1" applyFill="1" applyBorder="1" applyAlignment="1">
      <alignment horizontal="distributed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distributed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right" vertical="center"/>
    </xf>
    <xf numFmtId="177" fontId="3" fillId="0" borderId="37" xfId="17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right" vertical="center"/>
    </xf>
    <xf numFmtId="177" fontId="3" fillId="0" borderId="38" xfId="17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7" fontId="13" fillId="0" borderId="47" xfId="0" applyNumberFormat="1" applyFont="1" applyFill="1" applyBorder="1" applyAlignment="1">
      <alignment horizontal="right" vertical="center"/>
    </xf>
    <xf numFmtId="177" fontId="13" fillId="0" borderId="47" xfId="17" applyNumberFormat="1" applyFont="1" applyFill="1" applyBorder="1" applyAlignment="1">
      <alignment horizontal="right" vertical="center"/>
    </xf>
    <xf numFmtId="176" fontId="13" fillId="0" borderId="5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25" xfId="0" applyFont="1" applyFill="1" applyBorder="1" applyAlignment="1">
      <alignment horizontal="distributed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40" xfId="0" applyFont="1" applyBorder="1" applyAlignment="1">
      <alignment horizontal="distributed" vertical="top"/>
    </xf>
    <xf numFmtId="0" fontId="3" fillId="0" borderId="41" xfId="0" applyFont="1" applyBorder="1" applyAlignment="1">
      <alignment horizontal="distributed" vertical="top"/>
    </xf>
    <xf numFmtId="0" fontId="3" fillId="0" borderId="41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 wrapText="1"/>
    </xf>
    <xf numFmtId="0" fontId="3" fillId="0" borderId="55" xfId="0" applyFont="1" applyBorder="1" applyAlignment="1">
      <alignment horizontal="distributed" vertical="center"/>
    </xf>
    <xf numFmtId="0" fontId="3" fillId="0" borderId="25" xfId="0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41" xfId="0" applyFont="1" applyFill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3" fillId="0" borderId="25" xfId="0" applyFont="1" applyBorder="1" applyAlignment="1">
      <alignment horizontal="distributed"/>
    </xf>
    <xf numFmtId="0" fontId="3" fillId="0" borderId="58" xfId="0" applyFont="1" applyBorder="1" applyAlignment="1">
      <alignment horizontal="distributed"/>
    </xf>
    <xf numFmtId="0" fontId="3" fillId="0" borderId="44" xfId="0" applyFont="1" applyBorder="1" applyAlignment="1">
      <alignment horizontal="distributed"/>
    </xf>
    <xf numFmtId="0" fontId="4" fillId="0" borderId="44" xfId="0" applyFont="1" applyBorder="1" applyAlignment="1">
      <alignment horizontal="distributed"/>
    </xf>
    <xf numFmtId="0" fontId="3" fillId="0" borderId="29" xfId="0" applyFont="1" applyBorder="1" applyAlignment="1">
      <alignment horizontal="distributed"/>
    </xf>
    <xf numFmtId="0" fontId="3" fillId="0" borderId="40" xfId="0" applyFont="1" applyBorder="1" applyAlignment="1">
      <alignment/>
    </xf>
    <xf numFmtId="0" fontId="3" fillId="0" borderId="59" xfId="0" applyFont="1" applyBorder="1" applyAlignment="1">
      <alignment/>
    </xf>
    <xf numFmtId="0" fontId="4" fillId="0" borderId="41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top"/>
    </xf>
    <xf numFmtId="0" fontId="3" fillId="0" borderId="42" xfId="0" applyFont="1" applyBorder="1" applyAlignment="1">
      <alignment horizontal="distributed"/>
    </xf>
    <xf numFmtId="0" fontId="15" fillId="0" borderId="32" xfId="0" applyFont="1" applyFill="1" applyBorder="1" applyAlignment="1">
      <alignment horizontal="distributed" vertical="center"/>
    </xf>
    <xf numFmtId="41" fontId="15" fillId="0" borderId="46" xfId="0" applyNumberFormat="1" applyFont="1" applyFill="1" applyBorder="1" applyAlignment="1">
      <alignment vertical="center" shrinkToFit="1"/>
    </xf>
    <xf numFmtId="41" fontId="15" fillId="0" borderId="38" xfId="0" applyNumberFormat="1" applyFont="1" applyFill="1" applyBorder="1" applyAlignment="1">
      <alignment vertical="center" shrinkToFit="1"/>
    </xf>
    <xf numFmtId="41" fontId="15" fillId="0" borderId="60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41" fontId="4" fillId="0" borderId="46" xfId="17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distributed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distributed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/>
    </xf>
    <xf numFmtId="41" fontId="15" fillId="0" borderId="46" xfId="0" applyNumberFormat="1" applyFont="1" applyFill="1" applyBorder="1" applyAlignment="1">
      <alignment horizontal="right" vertical="center" shrinkToFit="1"/>
    </xf>
    <xf numFmtId="41" fontId="15" fillId="0" borderId="38" xfId="0" applyNumberFormat="1" applyFont="1" applyFill="1" applyBorder="1" applyAlignment="1">
      <alignment horizontal="right" vertical="center" shrinkToFit="1"/>
    </xf>
    <xf numFmtId="41" fontId="15" fillId="0" borderId="60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vertical="center"/>
    </xf>
    <xf numFmtId="41" fontId="4" fillId="0" borderId="46" xfId="0" applyNumberFormat="1" applyFont="1" applyFill="1" applyBorder="1" applyAlignment="1">
      <alignment vertical="center" shrinkToFit="1"/>
    </xf>
    <xf numFmtId="41" fontId="4" fillId="0" borderId="38" xfId="0" applyNumberFormat="1" applyFont="1" applyFill="1" applyBorder="1" applyAlignment="1">
      <alignment vertical="center" shrinkToFit="1"/>
    </xf>
    <xf numFmtId="41" fontId="4" fillId="0" borderId="60" xfId="0" applyNumberFormat="1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distributed" vertical="center"/>
    </xf>
    <xf numFmtId="41" fontId="4" fillId="0" borderId="38" xfId="17" applyNumberFormat="1" applyFont="1" applyFill="1" applyBorder="1" applyAlignment="1">
      <alignment horizontal="right" vertical="center" shrinkToFit="1"/>
    </xf>
    <xf numFmtId="0" fontId="4" fillId="0" borderId="66" xfId="0" applyFont="1" applyFill="1" applyBorder="1" applyAlignment="1">
      <alignment horizontal="distributed" vertical="center"/>
    </xf>
    <xf numFmtId="41" fontId="4" fillId="0" borderId="67" xfId="17" applyNumberFormat="1" applyFont="1" applyFill="1" applyBorder="1" applyAlignment="1">
      <alignment horizontal="right" vertical="center" shrinkToFit="1"/>
    </xf>
    <xf numFmtId="41" fontId="4" fillId="0" borderId="68" xfId="17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53" xfId="0" applyFont="1" applyFill="1" applyBorder="1" applyAlignment="1">
      <alignment horizontal="centerContinuous" vertical="center"/>
    </xf>
    <xf numFmtId="0" fontId="3" fillId="0" borderId="42" xfId="0" applyFont="1" applyFill="1" applyBorder="1" applyAlignment="1">
      <alignment horizontal="centerContinuous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 shrinkToFit="1"/>
    </xf>
    <xf numFmtId="3" fontId="4" fillId="0" borderId="13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horizontal="right" vertical="center"/>
    </xf>
    <xf numFmtId="0" fontId="3" fillId="0" borderId="70" xfId="0" applyFont="1" applyFill="1" applyBorder="1" applyAlignment="1">
      <alignment horizontal="centerContinuous" vertical="center"/>
    </xf>
    <xf numFmtId="0" fontId="3" fillId="0" borderId="72" xfId="0" applyFont="1" applyFill="1" applyBorder="1" applyAlignment="1">
      <alignment horizontal="centerContinuous" vertical="center"/>
    </xf>
    <xf numFmtId="3" fontId="3" fillId="0" borderId="3" xfId="0" applyNumberFormat="1" applyFont="1" applyFill="1" applyBorder="1" applyAlignment="1">
      <alignment horizontal="centerContinuous" vertical="center" shrinkToFit="1"/>
    </xf>
    <xf numFmtId="3" fontId="3" fillId="0" borderId="19" xfId="0" applyNumberFormat="1" applyFont="1" applyFill="1" applyBorder="1" applyAlignment="1">
      <alignment horizontal="centerContinuous" vertical="center" shrinkToFit="1"/>
    </xf>
    <xf numFmtId="3" fontId="3" fillId="0" borderId="42" xfId="0" applyNumberFormat="1" applyFont="1" applyFill="1" applyBorder="1" applyAlignment="1">
      <alignment horizontal="center" vertical="center" shrinkToFit="1"/>
    </xf>
    <xf numFmtId="3" fontId="3" fillId="0" borderId="40" xfId="0" applyNumberFormat="1" applyFont="1" applyFill="1" applyBorder="1" applyAlignment="1">
      <alignment horizontal="center" vertical="center" shrinkToFit="1"/>
    </xf>
    <xf numFmtId="3" fontId="3" fillId="0" borderId="53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3" fontId="3" fillId="0" borderId="32" xfId="0" applyNumberFormat="1" applyFont="1" applyFill="1" applyBorder="1" applyAlignment="1">
      <alignment horizontal="center" vertical="center" shrinkToFit="1"/>
    </xf>
    <xf numFmtId="3" fontId="3" fillId="0" borderId="12" xfId="0" applyNumberFormat="1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center" vertical="center" shrinkToFit="1"/>
    </xf>
    <xf numFmtId="3" fontId="15" fillId="0" borderId="32" xfId="0" applyNumberFormat="1" applyFont="1" applyFill="1" applyBorder="1" applyAlignment="1">
      <alignment vertical="center" shrinkToFit="1"/>
    </xf>
    <xf numFmtId="3" fontId="15" fillId="0" borderId="12" xfId="0" applyNumberFormat="1" applyFont="1" applyFill="1" applyBorder="1" applyAlignment="1">
      <alignment vertical="center" shrinkToFit="1"/>
    </xf>
    <xf numFmtId="3" fontId="15" fillId="0" borderId="13" xfId="0" applyNumberFormat="1" applyFont="1" applyFill="1" applyBorder="1" applyAlignment="1">
      <alignment vertical="center" shrinkToFit="1"/>
    </xf>
    <xf numFmtId="3" fontId="4" fillId="0" borderId="32" xfId="0" applyNumberFormat="1" applyFont="1" applyFill="1" applyBorder="1" applyAlignment="1">
      <alignment vertical="center" shrinkToFit="1"/>
    </xf>
    <xf numFmtId="3" fontId="4" fillId="0" borderId="66" xfId="0" applyNumberFormat="1" applyFont="1" applyFill="1" applyBorder="1" applyAlignment="1">
      <alignment vertical="center" shrinkToFit="1"/>
    </xf>
    <xf numFmtId="3" fontId="4" fillId="0" borderId="16" xfId="0" applyNumberFormat="1" applyFont="1" applyFill="1" applyBorder="1" applyAlignment="1">
      <alignment vertical="center" shrinkToFit="1"/>
    </xf>
    <xf numFmtId="3" fontId="4" fillId="0" borderId="69" xfId="0" applyNumberFormat="1" applyFont="1" applyFill="1" applyBorder="1" applyAlignment="1">
      <alignment vertical="center" shrinkToFit="1"/>
    </xf>
    <xf numFmtId="38" fontId="15" fillId="0" borderId="37" xfId="17" applyFont="1" applyFill="1" applyBorder="1" applyAlignment="1">
      <alignment vertical="center"/>
    </xf>
    <xf numFmtId="38" fontId="15" fillId="0" borderId="32" xfId="17" applyFont="1" applyFill="1" applyBorder="1" applyAlignment="1">
      <alignment vertical="center"/>
    </xf>
    <xf numFmtId="38" fontId="4" fillId="0" borderId="37" xfId="17" applyFont="1" applyFill="1" applyBorder="1" applyAlignment="1">
      <alignment vertical="center"/>
    </xf>
    <xf numFmtId="38" fontId="4" fillId="0" borderId="32" xfId="17" applyFont="1" applyFill="1" applyBorder="1" applyAlignment="1">
      <alignment vertical="center"/>
    </xf>
    <xf numFmtId="38" fontId="4" fillId="0" borderId="41" xfId="17" applyFont="1" applyFill="1" applyBorder="1" applyAlignment="1">
      <alignment vertical="center"/>
    </xf>
    <xf numFmtId="38" fontId="4" fillId="0" borderId="42" xfId="17" applyFont="1" applyFill="1" applyBorder="1" applyAlignment="1">
      <alignment vertical="center"/>
    </xf>
    <xf numFmtId="38" fontId="4" fillId="0" borderId="43" xfId="17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4" fillId="0" borderId="28" xfId="17" applyFont="1" applyFill="1" applyBorder="1" applyAlignment="1">
      <alignment horizontal="centerContinuous" vertical="center"/>
    </xf>
    <xf numFmtId="38" fontId="4" fillId="0" borderId="27" xfId="17" applyFont="1" applyFill="1" applyBorder="1" applyAlignment="1">
      <alignment horizontal="centerContinuous" vertical="center"/>
    </xf>
    <xf numFmtId="38" fontId="4" fillId="0" borderId="41" xfId="17" applyFont="1" applyFill="1" applyBorder="1" applyAlignment="1">
      <alignment horizontal="distributed" vertical="center"/>
    </xf>
    <xf numFmtId="38" fontId="4" fillId="0" borderId="42" xfId="17" applyFont="1" applyFill="1" applyBorder="1" applyAlignment="1">
      <alignment horizontal="distributed" vertical="center"/>
    </xf>
    <xf numFmtId="38" fontId="4" fillId="0" borderId="12" xfId="17" applyFont="1" applyFill="1" applyBorder="1" applyAlignment="1">
      <alignment horizontal="distributed" vertical="center"/>
    </xf>
    <xf numFmtId="38" fontId="4" fillId="0" borderId="12" xfId="17" applyFont="1" applyFill="1" applyBorder="1" applyAlignment="1">
      <alignment vertical="center"/>
    </xf>
    <xf numFmtId="38" fontId="4" fillId="0" borderId="40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38" fontId="2" fillId="0" borderId="0" xfId="17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center" vertical="center" shrinkToFit="1"/>
    </xf>
    <xf numFmtId="3" fontId="15" fillId="0" borderId="0" xfId="0" applyNumberFormat="1" applyFont="1" applyFill="1" applyBorder="1" applyAlignment="1">
      <alignment vertical="center" shrinkToFit="1"/>
    </xf>
    <xf numFmtId="38" fontId="3" fillId="0" borderId="0" xfId="17" applyFont="1" applyAlignment="1">
      <alignment horizontal="right" vertical="center"/>
    </xf>
    <xf numFmtId="38" fontId="3" fillId="0" borderId="48" xfId="17" applyFont="1" applyBorder="1" applyAlignment="1">
      <alignment horizontal="distributed" vertical="center" wrapText="1"/>
    </xf>
    <xf numFmtId="38" fontId="3" fillId="0" borderId="49" xfId="17" applyFont="1" applyBorder="1" applyAlignment="1">
      <alignment horizontal="distributed" vertical="center"/>
    </xf>
    <xf numFmtId="38" fontId="3" fillId="0" borderId="8" xfId="17" applyFont="1" applyBorder="1" applyAlignment="1">
      <alignment horizontal="distributed" vertical="center"/>
    </xf>
    <xf numFmtId="38" fontId="3" fillId="0" borderId="37" xfId="17" applyFont="1" applyBorder="1" applyAlignment="1">
      <alignment vertical="center"/>
    </xf>
    <xf numFmtId="38" fontId="3" fillId="0" borderId="32" xfId="17" applyFont="1" applyBorder="1" applyAlignment="1">
      <alignment vertical="center"/>
    </xf>
    <xf numFmtId="38" fontId="5" fillId="0" borderId="12" xfId="17" applyFont="1" applyFill="1" applyBorder="1" applyAlignment="1">
      <alignment horizontal="distributed" vertical="center"/>
    </xf>
    <xf numFmtId="38" fontId="5" fillId="0" borderId="37" xfId="17" applyFont="1" applyFill="1" applyBorder="1" applyAlignment="1">
      <alignment vertical="center"/>
    </xf>
    <xf numFmtId="38" fontId="5" fillId="0" borderId="32" xfId="17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38" fontId="3" fillId="0" borderId="37" xfId="17" applyFont="1" applyFill="1" applyBorder="1" applyAlignment="1">
      <alignment vertical="center"/>
    </xf>
    <xf numFmtId="38" fontId="3" fillId="0" borderId="32" xfId="17" applyFont="1" applyFill="1" applyBorder="1" applyAlignment="1">
      <alignment vertical="center"/>
    </xf>
    <xf numFmtId="38" fontId="3" fillId="0" borderId="12" xfId="17" applyFont="1" applyFill="1" applyBorder="1" applyAlignment="1">
      <alignment horizontal="distributed" vertical="center"/>
    </xf>
    <xf numFmtId="38" fontId="3" fillId="0" borderId="40" xfId="17" applyFont="1" applyFill="1" applyBorder="1" applyAlignment="1">
      <alignment horizontal="distributed" vertical="center"/>
    </xf>
    <xf numFmtId="38" fontId="3" fillId="0" borderId="41" xfId="17" applyFont="1" applyFill="1" applyBorder="1" applyAlignment="1">
      <alignment vertical="center"/>
    </xf>
    <xf numFmtId="38" fontId="3" fillId="0" borderId="42" xfId="17" applyFont="1" applyFill="1" applyBorder="1" applyAlignment="1">
      <alignment vertical="center"/>
    </xf>
    <xf numFmtId="38" fontId="3" fillId="0" borderId="43" xfId="17" applyFont="1" applyFill="1" applyBorder="1" applyAlignment="1">
      <alignment vertical="center"/>
    </xf>
    <xf numFmtId="38" fontId="3" fillId="0" borderId="0" xfId="17" applyFont="1" applyBorder="1" applyAlignment="1">
      <alignment horizontal="distributed" vertical="center"/>
    </xf>
    <xf numFmtId="38" fontId="3" fillId="0" borderId="0" xfId="17" applyFont="1" applyBorder="1" applyAlignment="1">
      <alignment vertical="center"/>
    </xf>
    <xf numFmtId="0" fontId="19" fillId="0" borderId="0" xfId="0" applyFont="1" applyAlignment="1">
      <alignment/>
    </xf>
    <xf numFmtId="38" fontId="19" fillId="0" borderId="0" xfId="17" applyFont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38" fontId="19" fillId="0" borderId="0" xfId="17" applyFont="1" applyFill="1" applyAlignment="1">
      <alignment vertical="center"/>
    </xf>
    <xf numFmtId="3" fontId="4" fillId="0" borderId="13" xfId="0" applyNumberFormat="1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30" xfId="17" applyFont="1" applyBorder="1" applyAlignment="1">
      <alignment horizontal="center" vertical="center"/>
    </xf>
    <xf numFmtId="38" fontId="3" fillId="0" borderId="46" xfId="17" applyFont="1" applyBorder="1" applyAlignment="1">
      <alignment horizontal="center" vertical="center"/>
    </xf>
    <xf numFmtId="38" fontId="3" fillId="0" borderId="31" xfId="17" applyFont="1" applyBorder="1" applyAlignment="1">
      <alignment horizontal="center" vertical="center"/>
    </xf>
    <xf numFmtId="38" fontId="3" fillId="0" borderId="38" xfId="17" applyFont="1" applyBorder="1" applyAlignment="1">
      <alignment horizontal="center" vertical="center"/>
    </xf>
    <xf numFmtId="38" fontId="3" fillId="0" borderId="47" xfId="17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 wrapText="1"/>
    </xf>
    <xf numFmtId="0" fontId="0" fillId="0" borderId="66" xfId="0" applyFill="1" applyBorder="1" applyAlignment="1">
      <alignment horizontal="distributed" vertical="center" wrapText="1"/>
    </xf>
    <xf numFmtId="38" fontId="4" fillId="0" borderId="25" xfId="17" applyFont="1" applyFill="1" applyBorder="1" applyAlignment="1">
      <alignment horizontal="center" vertical="center"/>
    </xf>
    <xf numFmtId="38" fontId="4" fillId="0" borderId="40" xfId="17" applyFont="1" applyFill="1" applyBorder="1" applyAlignment="1">
      <alignment horizontal="center" vertical="center"/>
    </xf>
    <xf numFmtId="3" fontId="3" fillId="0" borderId="69" xfId="0" applyNumberFormat="1" applyFont="1" applyFill="1" applyBorder="1" applyAlignment="1">
      <alignment horizontal="right" vertical="center" shrinkToFit="1"/>
    </xf>
    <xf numFmtId="0" fontId="3" fillId="0" borderId="70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3" fontId="3" fillId="0" borderId="77" xfId="0" applyNumberFormat="1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17</xdr:row>
      <xdr:rowOff>95250</xdr:rowOff>
    </xdr:from>
    <xdr:to>
      <xdr:col>2</xdr:col>
      <xdr:colOff>190500</xdr:colOff>
      <xdr:row>19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04850" y="34099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38100</xdr:rowOff>
    </xdr:from>
    <xdr:to>
      <xdr:col>3</xdr:col>
      <xdr:colOff>0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14375" y="2019300"/>
          <a:ext cx="1524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0</xdr:rowOff>
    </xdr:from>
    <xdr:to>
      <xdr:col>3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4375" y="1409700"/>
          <a:ext cx="1524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19050</xdr:rowOff>
    </xdr:from>
    <xdr:to>
      <xdr:col>2</xdr:col>
      <xdr:colOff>180975</xdr:colOff>
      <xdr:row>15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95325" y="27622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19050</xdr:rowOff>
    </xdr:from>
    <xdr:to>
      <xdr:col>2</xdr:col>
      <xdr:colOff>180975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5325" y="31432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38100</xdr:rowOff>
    </xdr:from>
    <xdr:to>
      <xdr:col>3</xdr:col>
      <xdr:colOff>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14375" y="1828800"/>
          <a:ext cx="1524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4375" y="1219200"/>
          <a:ext cx="1524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19050</xdr:rowOff>
    </xdr:from>
    <xdr:to>
      <xdr:col>2</xdr:col>
      <xdr:colOff>180975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95325" y="25717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353" customWidth="1"/>
  </cols>
  <sheetData>
    <row r="1" spans="1:2" ht="13.5">
      <c r="A1" s="353" t="s">
        <v>0</v>
      </c>
      <c r="B1" s="353" t="s">
        <v>1</v>
      </c>
    </row>
    <row r="3" ht="13.5">
      <c r="A3" s="353" t="s">
        <v>2</v>
      </c>
    </row>
    <row r="4" ht="13.5">
      <c r="A4" s="353" t="s">
        <v>63</v>
      </c>
    </row>
    <row r="5" ht="13.5">
      <c r="A5" s="353" t="s">
        <v>85</v>
      </c>
    </row>
    <row r="6" ht="13.5">
      <c r="A6" s="354" t="s">
        <v>335</v>
      </c>
    </row>
    <row r="7" ht="13.5">
      <c r="A7" s="355" t="s">
        <v>246</v>
      </c>
    </row>
    <row r="8" ht="13.5">
      <c r="A8" s="355" t="s">
        <v>329</v>
      </c>
    </row>
    <row r="9" ht="13.5">
      <c r="A9" s="356" t="s">
        <v>330</v>
      </c>
    </row>
    <row r="10" ht="13.5">
      <c r="A10" s="356" t="s">
        <v>331</v>
      </c>
    </row>
    <row r="11" ht="13.5">
      <c r="A11" s="356" t="s">
        <v>332</v>
      </c>
    </row>
    <row r="12" ht="13.5">
      <c r="A12" s="357" t="s">
        <v>333</v>
      </c>
    </row>
    <row r="13" ht="13.5">
      <c r="A13" s="356" t="s">
        <v>314</v>
      </c>
    </row>
    <row r="14" ht="13.5">
      <c r="A14" s="357" t="s">
        <v>334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65" customWidth="1"/>
    <col min="2" max="2" width="18.125" style="265" customWidth="1"/>
    <col min="3" max="10" width="9.625" style="160" customWidth="1"/>
    <col min="11" max="11" width="9.00390625" style="265" customWidth="1"/>
    <col min="12" max="16384" width="9.00390625" style="160" customWidth="1"/>
  </cols>
  <sheetData>
    <row r="2" ht="18" customHeight="1">
      <c r="B2" s="161" t="s">
        <v>266</v>
      </c>
    </row>
    <row r="3" ht="15" customHeight="1" thickBot="1">
      <c r="J3" s="162" t="s">
        <v>267</v>
      </c>
    </row>
    <row r="4" spans="2:10" ht="15" customHeight="1" thickTop="1">
      <c r="B4" s="266" t="s">
        <v>268</v>
      </c>
      <c r="C4" s="267" t="s">
        <v>269</v>
      </c>
      <c r="D4" s="267"/>
      <c r="E4" s="267"/>
      <c r="F4" s="268"/>
      <c r="G4" s="269" t="s">
        <v>270</v>
      </c>
      <c r="H4" s="267"/>
      <c r="I4" s="267"/>
      <c r="J4" s="267"/>
    </row>
    <row r="5" spans="3:10" ht="15" customHeight="1">
      <c r="C5" s="387" t="s">
        <v>271</v>
      </c>
      <c r="D5" s="387" t="s">
        <v>272</v>
      </c>
      <c r="E5" s="270" t="s">
        <v>273</v>
      </c>
      <c r="F5" s="271"/>
      <c r="G5" s="387" t="s">
        <v>271</v>
      </c>
      <c r="H5" s="387" t="s">
        <v>272</v>
      </c>
      <c r="I5" s="270" t="s">
        <v>273</v>
      </c>
      <c r="J5" s="270"/>
    </row>
    <row r="6" spans="2:10" ht="15" customHeight="1">
      <c r="B6" s="272" t="s">
        <v>274</v>
      </c>
      <c r="C6" s="361"/>
      <c r="D6" s="361"/>
      <c r="E6" s="179" t="s">
        <v>271</v>
      </c>
      <c r="F6" s="179" t="s">
        <v>272</v>
      </c>
      <c r="G6" s="361"/>
      <c r="H6" s="361"/>
      <c r="I6" s="179" t="s">
        <v>271</v>
      </c>
      <c r="J6" s="273" t="s">
        <v>275</v>
      </c>
    </row>
    <row r="7" spans="2:10" ht="15" customHeight="1">
      <c r="B7" s="126" t="s">
        <v>276</v>
      </c>
      <c r="C7" s="274">
        <v>315</v>
      </c>
      <c r="D7" s="274">
        <v>1019978</v>
      </c>
      <c r="E7" s="274">
        <v>311</v>
      </c>
      <c r="F7" s="274">
        <v>1009528</v>
      </c>
      <c r="G7" s="274">
        <v>849</v>
      </c>
      <c r="H7" s="274">
        <v>1897015</v>
      </c>
      <c r="I7" s="274">
        <v>776</v>
      </c>
      <c r="J7" s="275">
        <v>1806103</v>
      </c>
    </row>
    <row r="8" spans="1:11" s="234" customFormat="1" ht="15" customHeight="1">
      <c r="A8" s="276"/>
      <c r="B8" s="277" t="s">
        <v>277</v>
      </c>
      <c r="C8" s="278">
        <v>316</v>
      </c>
      <c r="D8" s="278">
        <v>1028356</v>
      </c>
      <c r="E8" s="278">
        <v>312</v>
      </c>
      <c r="F8" s="278">
        <v>1017906</v>
      </c>
      <c r="G8" s="278">
        <v>847</v>
      </c>
      <c r="H8" s="278">
        <v>1885050</v>
      </c>
      <c r="I8" s="278">
        <v>778</v>
      </c>
      <c r="J8" s="279">
        <v>1802201</v>
      </c>
      <c r="K8" s="276"/>
    </row>
    <row r="9" spans="3:10" ht="9" customHeight="1">
      <c r="C9" s="278"/>
      <c r="D9" s="278"/>
      <c r="E9" s="278"/>
      <c r="F9" s="278"/>
      <c r="G9" s="278"/>
      <c r="H9" s="278"/>
      <c r="I9" s="278"/>
      <c r="J9" s="279"/>
    </row>
    <row r="10" spans="2:10" ht="15" customHeight="1">
      <c r="B10" s="126" t="s">
        <v>278</v>
      </c>
      <c r="C10" s="278">
        <v>72</v>
      </c>
      <c r="D10" s="278">
        <v>253386</v>
      </c>
      <c r="E10" s="278">
        <v>70</v>
      </c>
      <c r="F10" s="278">
        <v>248118</v>
      </c>
      <c r="G10" s="278">
        <v>310</v>
      </c>
      <c r="H10" s="278">
        <v>698201</v>
      </c>
      <c r="I10" s="278">
        <v>278</v>
      </c>
      <c r="J10" s="279">
        <v>654493</v>
      </c>
    </row>
    <row r="11" spans="2:10" ht="15" customHeight="1">
      <c r="B11" s="126" t="s">
        <v>279</v>
      </c>
      <c r="C11" s="278">
        <v>131</v>
      </c>
      <c r="D11" s="278">
        <v>421638</v>
      </c>
      <c r="E11" s="278">
        <v>131</v>
      </c>
      <c r="F11" s="278">
        <v>421638</v>
      </c>
      <c r="G11" s="278">
        <v>71</v>
      </c>
      <c r="H11" s="278">
        <v>190649</v>
      </c>
      <c r="I11" s="278">
        <v>70</v>
      </c>
      <c r="J11" s="279">
        <v>187801</v>
      </c>
    </row>
    <row r="12" spans="2:10" ht="15" customHeight="1">
      <c r="B12" s="126" t="s">
        <v>280</v>
      </c>
      <c r="C12" s="278">
        <v>45</v>
      </c>
      <c r="D12" s="278">
        <v>133950</v>
      </c>
      <c r="E12" s="278">
        <v>43</v>
      </c>
      <c r="F12" s="278">
        <v>128768</v>
      </c>
      <c r="G12" s="278">
        <v>172</v>
      </c>
      <c r="H12" s="278">
        <v>455759</v>
      </c>
      <c r="I12" s="278">
        <v>162</v>
      </c>
      <c r="J12" s="279">
        <v>439814</v>
      </c>
    </row>
    <row r="13" spans="2:10" ht="15" customHeight="1" thickBot="1">
      <c r="B13" s="264" t="s">
        <v>281</v>
      </c>
      <c r="C13" s="280">
        <v>68</v>
      </c>
      <c r="D13" s="280">
        <v>219382</v>
      </c>
      <c r="E13" s="280">
        <v>68</v>
      </c>
      <c r="F13" s="280">
        <v>219382</v>
      </c>
      <c r="G13" s="280">
        <v>294</v>
      </c>
      <c r="H13" s="280">
        <v>540441</v>
      </c>
      <c r="I13" s="280">
        <v>268</v>
      </c>
      <c r="J13" s="281">
        <v>520093</v>
      </c>
    </row>
    <row r="14" spans="2:10" ht="15" customHeight="1" thickTop="1">
      <c r="B14" s="160" t="s">
        <v>282</v>
      </c>
      <c r="G14" s="275"/>
      <c r="H14" s="275"/>
      <c r="I14" s="275"/>
      <c r="J14" s="275"/>
    </row>
    <row r="15" spans="2:10" ht="15" customHeight="1">
      <c r="B15" s="126"/>
      <c r="C15" s="275"/>
      <c r="D15" s="275"/>
      <c r="E15" s="275"/>
      <c r="F15" s="275"/>
      <c r="G15" s="275"/>
      <c r="H15" s="275"/>
      <c r="I15" s="275"/>
      <c r="J15" s="275"/>
    </row>
    <row r="16" spans="2:10" ht="15" customHeight="1">
      <c r="B16" s="126"/>
      <c r="C16" s="275"/>
      <c r="D16" s="275"/>
      <c r="E16" s="275"/>
      <c r="F16" s="275"/>
      <c r="G16" s="275"/>
      <c r="H16" s="275"/>
      <c r="I16" s="275"/>
      <c r="J16" s="275"/>
    </row>
    <row r="17" ht="15" customHeight="1">
      <c r="B17" s="160"/>
    </row>
  </sheetData>
  <mergeCells count="4">
    <mergeCell ref="C5:C6"/>
    <mergeCell ref="D5:D6"/>
    <mergeCell ref="G5:G6"/>
    <mergeCell ref="H5:H6"/>
  </mergeCells>
  <printOptions/>
  <pageMargins left="0.3" right="0.16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625" style="265" customWidth="1"/>
    <col min="2" max="2" width="7.125" style="160" customWidth="1"/>
    <col min="3" max="3" width="2.625" style="160" customWidth="1"/>
    <col min="4" max="4" width="13.25390625" style="160" customWidth="1"/>
    <col min="5" max="5" width="8.625" style="290" customWidth="1"/>
    <col min="6" max="6" width="8.375" style="290" customWidth="1"/>
    <col min="7" max="7" width="8.75390625" style="290" customWidth="1"/>
    <col min="8" max="8" width="8.625" style="290" customWidth="1"/>
    <col min="9" max="9" width="8.50390625" style="290" customWidth="1"/>
    <col min="10" max="10" width="6.375" style="290" customWidth="1"/>
    <col min="11" max="12" width="8.00390625" style="290" customWidth="1"/>
    <col min="13" max="13" width="7.875" style="290" customWidth="1"/>
    <col min="14" max="14" width="9.00390625" style="265" customWidth="1"/>
    <col min="15" max="16384" width="9.00390625" style="160" customWidth="1"/>
  </cols>
  <sheetData>
    <row r="1" spans="2:3" ht="21" customHeight="1">
      <c r="B1" s="161" t="s">
        <v>283</v>
      </c>
      <c r="C1" s="161"/>
    </row>
    <row r="2" ht="15" customHeight="1" thickBot="1">
      <c r="M2" s="291" t="s">
        <v>284</v>
      </c>
    </row>
    <row r="3" spans="2:13" ht="15" customHeight="1" thickTop="1">
      <c r="B3" s="292" t="s">
        <v>285</v>
      </c>
      <c r="C3" s="292"/>
      <c r="D3" s="293"/>
      <c r="E3" s="294" t="s">
        <v>286</v>
      </c>
      <c r="F3" s="294"/>
      <c r="G3" s="295"/>
      <c r="H3" s="294" t="s">
        <v>287</v>
      </c>
      <c r="I3" s="294"/>
      <c r="J3" s="295"/>
      <c r="K3" s="294" t="s">
        <v>288</v>
      </c>
      <c r="L3" s="294"/>
      <c r="M3" s="294"/>
    </row>
    <row r="4" spans="2:13" ht="15" customHeight="1">
      <c r="B4" s="270" t="s">
        <v>289</v>
      </c>
      <c r="C4" s="270"/>
      <c r="D4" s="271"/>
      <c r="E4" s="296" t="s">
        <v>249</v>
      </c>
      <c r="F4" s="297" t="s">
        <v>121</v>
      </c>
      <c r="G4" s="297" t="s">
        <v>122</v>
      </c>
      <c r="H4" s="297" t="s">
        <v>249</v>
      </c>
      <c r="I4" s="297" t="s">
        <v>121</v>
      </c>
      <c r="J4" s="297" t="s">
        <v>122</v>
      </c>
      <c r="K4" s="297" t="s">
        <v>249</v>
      </c>
      <c r="L4" s="297" t="s">
        <v>121</v>
      </c>
      <c r="M4" s="298" t="s">
        <v>122</v>
      </c>
    </row>
    <row r="5" spans="2:13" ht="15" customHeight="1">
      <c r="B5" s="299"/>
      <c r="C5" s="299"/>
      <c r="D5" s="300"/>
      <c r="E5" s="301"/>
      <c r="F5" s="302"/>
      <c r="G5" s="302"/>
      <c r="H5" s="302"/>
      <c r="I5" s="302"/>
      <c r="J5" s="302"/>
      <c r="K5" s="302"/>
      <c r="L5" s="302"/>
      <c r="M5" s="303"/>
    </row>
    <row r="6" spans="2:13" ht="15" customHeight="1">
      <c r="B6" s="282" t="s">
        <v>290</v>
      </c>
      <c r="C6" s="282"/>
      <c r="D6" s="283" t="s">
        <v>291</v>
      </c>
      <c r="E6" s="304">
        <f>SUM(E8:E20)</f>
        <v>31473249</v>
      </c>
      <c r="F6" s="305">
        <f>SUM(F8:F20)</f>
        <v>10168869</v>
      </c>
      <c r="G6" s="305">
        <f>SUM(G8:G20)</f>
        <v>21304380</v>
      </c>
      <c r="H6" s="305">
        <f>SUM(I6:J6)</f>
        <v>9454516</v>
      </c>
      <c r="I6" s="305">
        <f>SUM(I8:I20)</f>
        <v>9120393</v>
      </c>
      <c r="J6" s="305">
        <f>SUM(J8:J20)</f>
        <v>334123</v>
      </c>
      <c r="K6" s="305">
        <f>SUM(K8:K20)</f>
        <v>22018733</v>
      </c>
      <c r="L6" s="305">
        <f>SUM(L8:L20)</f>
        <v>1048476</v>
      </c>
      <c r="M6" s="306">
        <f>SUM(M8:M20)</f>
        <v>20970257</v>
      </c>
    </row>
    <row r="7" spans="2:13" ht="15" customHeight="1">
      <c r="B7" s="265"/>
      <c r="C7" s="265"/>
      <c r="D7" s="284"/>
      <c r="E7" s="307"/>
      <c r="F7" s="285"/>
      <c r="G7" s="285"/>
      <c r="H7" s="285"/>
      <c r="I7" s="285"/>
      <c r="J7" s="285"/>
      <c r="K7" s="285"/>
      <c r="L7" s="285"/>
      <c r="M7" s="287"/>
    </row>
    <row r="8" spans="2:13" ht="15" customHeight="1">
      <c r="B8" s="360" t="s">
        <v>292</v>
      </c>
      <c r="C8" s="126"/>
      <c r="D8" s="389" t="s">
        <v>293</v>
      </c>
      <c r="E8" s="362">
        <f>F8+G8</f>
        <v>7298273</v>
      </c>
      <c r="F8" s="362">
        <f>I8+L8</f>
        <v>2099227</v>
      </c>
      <c r="G8" s="362">
        <f>J8+M8</f>
        <v>5199046</v>
      </c>
      <c r="H8" s="362">
        <f>I8+J8</f>
        <v>1943625</v>
      </c>
      <c r="I8" s="362">
        <v>1889897</v>
      </c>
      <c r="J8" s="362">
        <v>53728</v>
      </c>
      <c r="K8" s="362">
        <f>L8+M8</f>
        <v>5354648</v>
      </c>
      <c r="L8" s="362">
        <v>209330</v>
      </c>
      <c r="M8" s="358">
        <v>5145318</v>
      </c>
    </row>
    <row r="9" spans="2:13" ht="15" customHeight="1">
      <c r="B9" s="388"/>
      <c r="C9" s="126"/>
      <c r="D9" s="389"/>
      <c r="E9" s="362"/>
      <c r="F9" s="362"/>
      <c r="G9" s="362"/>
      <c r="H9" s="362"/>
      <c r="I9" s="363"/>
      <c r="J9" s="363"/>
      <c r="K9" s="362"/>
      <c r="L9" s="363"/>
      <c r="M9" s="359"/>
    </row>
    <row r="10" spans="2:13" ht="15" customHeight="1">
      <c r="B10" s="126"/>
      <c r="C10" s="126"/>
      <c r="D10" s="135"/>
      <c r="E10" s="307"/>
      <c r="F10" s="285"/>
      <c r="G10" s="285"/>
      <c r="H10" s="285"/>
      <c r="I10" s="285"/>
      <c r="J10" s="285"/>
      <c r="K10" s="285"/>
      <c r="L10" s="285"/>
      <c r="M10" s="287"/>
    </row>
    <row r="11" spans="2:13" ht="15" customHeight="1">
      <c r="B11" s="360" t="s">
        <v>294</v>
      </c>
      <c r="C11" s="126"/>
      <c r="D11" s="135" t="s">
        <v>295</v>
      </c>
      <c r="E11" s="307">
        <f>F11+G11</f>
        <v>6192988</v>
      </c>
      <c r="F11" s="285">
        <f>I11+L11</f>
        <v>2751830</v>
      </c>
      <c r="G11" s="285">
        <f>J11+M11</f>
        <v>3441158</v>
      </c>
      <c r="H11" s="285">
        <f>I11+J11</f>
        <v>2639517</v>
      </c>
      <c r="I11" s="285">
        <v>2554934</v>
      </c>
      <c r="J11" s="285">
        <v>84583</v>
      </c>
      <c r="K11" s="285">
        <f>L11+M11</f>
        <v>3553471</v>
      </c>
      <c r="L11" s="285">
        <v>196896</v>
      </c>
      <c r="M11" s="287">
        <v>3356575</v>
      </c>
    </row>
    <row r="12" spans="2:13" ht="15" customHeight="1">
      <c r="B12" s="388"/>
      <c r="C12" s="126"/>
      <c r="D12" s="135"/>
      <c r="E12" s="307"/>
      <c r="F12" s="285"/>
      <c r="G12" s="285"/>
      <c r="H12" s="285"/>
      <c r="I12" s="285"/>
      <c r="J12" s="285"/>
      <c r="K12" s="285"/>
      <c r="L12" s="285"/>
      <c r="M12" s="287"/>
    </row>
    <row r="13" spans="2:13" ht="15" customHeight="1">
      <c r="B13" s="360"/>
      <c r="C13" s="126"/>
      <c r="D13" s="135" t="s">
        <v>296</v>
      </c>
      <c r="E13" s="307">
        <f>F13+G13</f>
        <v>4277509</v>
      </c>
      <c r="F13" s="285">
        <f>I13+L13</f>
        <v>1752330</v>
      </c>
      <c r="G13" s="285">
        <f>J13+M13</f>
        <v>2525179</v>
      </c>
      <c r="H13" s="285">
        <f>I13+J13</f>
        <v>1696175</v>
      </c>
      <c r="I13" s="285">
        <v>1633329</v>
      </c>
      <c r="J13" s="285">
        <v>62846</v>
      </c>
      <c r="K13" s="285">
        <f>L13+M13</f>
        <v>2581334</v>
      </c>
      <c r="L13" s="285">
        <v>119001</v>
      </c>
      <c r="M13" s="287">
        <v>2462333</v>
      </c>
    </row>
    <row r="14" spans="2:13" ht="15" customHeight="1">
      <c r="B14" s="126"/>
      <c r="C14" s="126"/>
      <c r="D14" s="135"/>
      <c r="E14" s="307"/>
      <c r="F14" s="285"/>
      <c r="G14" s="285"/>
      <c r="H14" s="285"/>
      <c r="I14" s="285"/>
      <c r="J14" s="285"/>
      <c r="K14" s="285"/>
      <c r="L14" s="285"/>
      <c r="M14" s="287"/>
    </row>
    <row r="15" spans="2:13" ht="15" customHeight="1">
      <c r="B15" s="360" t="s">
        <v>297</v>
      </c>
      <c r="C15" s="126"/>
      <c r="D15" s="389" t="s">
        <v>298</v>
      </c>
      <c r="E15" s="362">
        <f>F15+G15</f>
        <v>5154946</v>
      </c>
      <c r="F15" s="362">
        <f>I15+L15</f>
        <v>1310257</v>
      </c>
      <c r="G15" s="362">
        <f>J15+M15</f>
        <v>3844689</v>
      </c>
      <c r="H15" s="362">
        <f>I15+J15</f>
        <v>959813</v>
      </c>
      <c r="I15" s="362">
        <v>938945</v>
      </c>
      <c r="J15" s="362">
        <v>20868</v>
      </c>
      <c r="K15" s="362">
        <f>L15+M15</f>
        <v>4195133</v>
      </c>
      <c r="L15" s="362">
        <v>371312</v>
      </c>
      <c r="M15" s="358">
        <v>3823821</v>
      </c>
    </row>
    <row r="16" spans="2:13" ht="15" customHeight="1">
      <c r="B16" s="360"/>
      <c r="C16" s="126"/>
      <c r="D16" s="389"/>
      <c r="E16" s="362"/>
      <c r="F16" s="362"/>
      <c r="G16" s="362"/>
      <c r="H16" s="362"/>
      <c r="I16" s="363"/>
      <c r="J16" s="363"/>
      <c r="K16" s="362"/>
      <c r="L16" s="363"/>
      <c r="M16" s="359"/>
    </row>
    <row r="17" spans="2:13" ht="15" customHeight="1">
      <c r="B17" s="126"/>
      <c r="C17" s="126"/>
      <c r="D17" s="135"/>
      <c r="E17" s="307"/>
      <c r="F17" s="285"/>
      <c r="G17" s="285"/>
      <c r="H17" s="285"/>
      <c r="I17" s="285"/>
      <c r="J17" s="285"/>
      <c r="K17" s="285"/>
      <c r="L17" s="285"/>
      <c r="M17" s="287"/>
    </row>
    <row r="18" spans="2:13" ht="15" customHeight="1">
      <c r="B18" s="360" t="s">
        <v>299</v>
      </c>
      <c r="C18" s="126"/>
      <c r="D18" s="135" t="s">
        <v>300</v>
      </c>
      <c r="E18" s="307">
        <f>F18+G18</f>
        <v>5336781</v>
      </c>
      <c r="F18" s="285">
        <f>I18+L18</f>
        <v>915898</v>
      </c>
      <c r="G18" s="285">
        <f>J18+M18</f>
        <v>4420883</v>
      </c>
      <c r="H18" s="285">
        <f>I18+J18</f>
        <v>902858</v>
      </c>
      <c r="I18" s="285">
        <v>821578</v>
      </c>
      <c r="J18" s="285">
        <v>81280</v>
      </c>
      <c r="K18" s="285">
        <f>L18+M18</f>
        <v>4433923</v>
      </c>
      <c r="L18" s="285">
        <v>94320</v>
      </c>
      <c r="M18" s="287">
        <v>4339603</v>
      </c>
    </row>
    <row r="19" spans="2:13" ht="15" customHeight="1">
      <c r="B19" s="390"/>
      <c r="C19" s="288"/>
      <c r="D19" s="391" t="s">
        <v>301</v>
      </c>
      <c r="E19" s="307">
        <f>F19+G19</f>
        <v>3212752</v>
      </c>
      <c r="F19" s="285">
        <f>I19+L19</f>
        <v>1339327</v>
      </c>
      <c r="G19" s="285">
        <f>J19+M19</f>
        <v>1873425</v>
      </c>
      <c r="H19" s="285">
        <f>I19+J19</f>
        <v>1312528</v>
      </c>
      <c r="I19" s="285">
        <v>1281710</v>
      </c>
      <c r="J19" s="285">
        <v>30818</v>
      </c>
      <c r="K19" s="285">
        <f>L19+M19</f>
        <v>1900224</v>
      </c>
      <c r="L19" s="285">
        <v>57617</v>
      </c>
      <c r="M19" s="287">
        <v>1842607</v>
      </c>
    </row>
    <row r="20" spans="2:13" ht="15" customHeight="1" thickBot="1">
      <c r="B20" s="289"/>
      <c r="C20" s="289"/>
      <c r="D20" s="392"/>
      <c r="E20" s="308"/>
      <c r="F20" s="309"/>
      <c r="G20" s="309"/>
      <c r="H20" s="309"/>
      <c r="I20" s="309"/>
      <c r="J20" s="309"/>
      <c r="K20" s="309"/>
      <c r="L20" s="309"/>
      <c r="M20" s="310"/>
    </row>
    <row r="21" ht="15" customHeight="1" thickTop="1">
      <c r="B21" s="160" t="s">
        <v>302</v>
      </c>
    </row>
  </sheetData>
  <mergeCells count="25">
    <mergeCell ref="L15:L16"/>
    <mergeCell ref="M15:M16"/>
    <mergeCell ref="B18:B19"/>
    <mergeCell ref="D19:D20"/>
    <mergeCell ref="G15:G16"/>
    <mergeCell ref="H15:H16"/>
    <mergeCell ref="I15:I16"/>
    <mergeCell ref="J15:J16"/>
    <mergeCell ref="B15:B16"/>
    <mergeCell ref="D15:D16"/>
    <mergeCell ref="E15:E16"/>
    <mergeCell ref="F15:F16"/>
    <mergeCell ref="K8:K9"/>
    <mergeCell ref="F8:F9"/>
    <mergeCell ref="K15:K16"/>
    <mergeCell ref="L8:L9"/>
    <mergeCell ref="M8:M9"/>
    <mergeCell ref="B11:B13"/>
    <mergeCell ref="G8:G9"/>
    <mergeCell ref="H8:H9"/>
    <mergeCell ref="I8:I9"/>
    <mergeCell ref="J8:J9"/>
    <mergeCell ref="B8:B9"/>
    <mergeCell ref="D8:D9"/>
    <mergeCell ref="E8:E9"/>
  </mergeCells>
  <printOptions/>
  <pageMargins left="0.25" right="0.16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125" style="319" customWidth="1"/>
    <col min="2" max="2" width="12.625" style="319" customWidth="1"/>
    <col min="3" max="7" width="9.00390625" style="319" customWidth="1"/>
    <col min="8" max="8" width="6.00390625" style="319" bestFit="1" customWidth="1"/>
    <col min="9" max="9" width="9.00390625" style="319" customWidth="1"/>
    <col min="10" max="10" width="8.25390625" style="319" bestFit="1" customWidth="1"/>
    <col min="11" max="11" width="13.00390625" style="319" customWidth="1"/>
    <col min="12" max="12" width="2.375" style="319" customWidth="1"/>
    <col min="13" max="16384" width="9.00390625" style="319" customWidth="1"/>
  </cols>
  <sheetData>
    <row r="2" ht="18" customHeight="1">
      <c r="B2" s="329" t="s">
        <v>313</v>
      </c>
    </row>
    <row r="4" spans="11:12" ht="15" customHeight="1">
      <c r="K4" s="320" t="s">
        <v>303</v>
      </c>
      <c r="L4" s="160"/>
    </row>
    <row r="5" spans="2:11" ht="15" customHeight="1">
      <c r="B5" s="393" t="s">
        <v>304</v>
      </c>
      <c r="C5" s="321" t="s">
        <v>305</v>
      </c>
      <c r="D5" s="321"/>
      <c r="E5" s="321"/>
      <c r="F5" s="321" t="s">
        <v>306</v>
      </c>
      <c r="G5" s="321"/>
      <c r="H5" s="321"/>
      <c r="I5" s="321" t="s">
        <v>307</v>
      </c>
      <c r="J5" s="321"/>
      <c r="K5" s="322"/>
    </row>
    <row r="6" spans="2:11" ht="15" customHeight="1">
      <c r="B6" s="394"/>
      <c r="C6" s="323" t="s">
        <v>132</v>
      </c>
      <c r="D6" s="323" t="s">
        <v>121</v>
      </c>
      <c r="E6" s="323" t="s">
        <v>122</v>
      </c>
      <c r="F6" s="323" t="s">
        <v>132</v>
      </c>
      <c r="G6" s="323" t="s">
        <v>121</v>
      </c>
      <c r="H6" s="323" t="s">
        <v>122</v>
      </c>
      <c r="I6" s="323" t="s">
        <v>132</v>
      </c>
      <c r="J6" s="323" t="s">
        <v>121</v>
      </c>
      <c r="K6" s="324" t="s">
        <v>122</v>
      </c>
    </row>
    <row r="7" spans="2:11" ht="15" customHeight="1">
      <c r="B7" s="325"/>
      <c r="C7" s="311"/>
      <c r="D7" s="311"/>
      <c r="E7" s="311"/>
      <c r="F7" s="311"/>
      <c r="G7" s="311"/>
      <c r="H7" s="311"/>
      <c r="I7" s="311"/>
      <c r="J7" s="311"/>
      <c r="K7" s="312"/>
    </row>
    <row r="8" spans="2:11" ht="15" customHeight="1">
      <c r="B8" s="325" t="s">
        <v>308</v>
      </c>
      <c r="C8" s="311">
        <v>50396799</v>
      </c>
      <c r="D8" s="311">
        <v>32006013</v>
      </c>
      <c r="E8" s="311">
        <v>18390786</v>
      </c>
      <c r="F8" s="311">
        <v>30326042</v>
      </c>
      <c r="G8" s="311">
        <v>30235378</v>
      </c>
      <c r="H8" s="311">
        <v>90664</v>
      </c>
      <c r="I8" s="311">
        <v>20070757</v>
      </c>
      <c r="J8" s="311">
        <v>1770635</v>
      </c>
      <c r="K8" s="312">
        <v>18300122</v>
      </c>
    </row>
    <row r="9" spans="2:11" ht="15" customHeight="1">
      <c r="B9" s="326"/>
      <c r="C9" s="313"/>
      <c r="D9" s="313"/>
      <c r="E9" s="313"/>
      <c r="F9" s="313"/>
      <c r="G9" s="313"/>
      <c r="H9" s="313"/>
      <c r="I9" s="313"/>
      <c r="J9" s="313"/>
      <c r="K9" s="314"/>
    </row>
    <row r="10" spans="2:11" ht="15" customHeight="1">
      <c r="B10" s="325" t="s">
        <v>309</v>
      </c>
      <c r="C10" s="313">
        <f>4751045+4790208+4289733</f>
        <v>13830986</v>
      </c>
      <c r="D10" s="313">
        <f>2638392+3078215+2238966</f>
        <v>7955573</v>
      </c>
      <c r="E10" s="313">
        <f>2112653+1711993+2050767</f>
        <v>5875413</v>
      </c>
      <c r="F10" s="313">
        <f>2369374+2838988+2025428</f>
        <v>7233790</v>
      </c>
      <c r="G10" s="313">
        <f>2346111+961+2822888+3102+2007653+2352</f>
        <v>7183067</v>
      </c>
      <c r="H10" s="313">
        <f>22302+12977+21+15422+1</f>
        <v>50723</v>
      </c>
      <c r="I10" s="313">
        <f>2381671+1951220+2264305</f>
        <v>6597196</v>
      </c>
      <c r="J10" s="313">
        <f>290761+559+252225+228961</f>
        <v>772506</v>
      </c>
      <c r="K10" s="314">
        <f>2086072+4279+1694144+4851+2035108+236</f>
        <v>5824690</v>
      </c>
    </row>
    <row r="11" spans="2:11" ht="15" customHeight="1">
      <c r="B11" s="325" t="s">
        <v>294</v>
      </c>
      <c r="C11" s="313">
        <v>6540784</v>
      </c>
      <c r="D11" s="313">
        <v>4936557</v>
      </c>
      <c r="E11" s="313">
        <v>1604227</v>
      </c>
      <c r="F11" s="313">
        <v>4935261</v>
      </c>
      <c r="G11" s="313">
        <f>4915881+3839</f>
        <v>4919720</v>
      </c>
      <c r="H11" s="313">
        <f>14540+1001</f>
        <v>15541</v>
      </c>
      <c r="I11" s="313">
        <v>1605523</v>
      </c>
      <c r="J11" s="313">
        <f>15589+1248</f>
        <v>16837</v>
      </c>
      <c r="K11" s="314">
        <f>1585755+2931</f>
        <v>1588686</v>
      </c>
    </row>
    <row r="12" spans="2:11" ht="15" customHeight="1">
      <c r="B12" s="325" t="s">
        <v>310</v>
      </c>
      <c r="C12" s="313">
        <f>8372113+6977286</f>
        <v>15349399</v>
      </c>
      <c r="D12" s="313">
        <f>4569623+3702310</f>
        <v>8271933</v>
      </c>
      <c r="E12" s="313">
        <f>3802490+3274976</f>
        <v>7077466</v>
      </c>
      <c r="F12" s="313">
        <f>3889779+3469487</f>
        <v>7359266</v>
      </c>
      <c r="G12" s="313">
        <f>3882559+2819+3461923+4325</f>
        <v>7351626</v>
      </c>
      <c r="H12" s="313">
        <f>4290+111+2796+443</f>
        <v>7640</v>
      </c>
      <c r="I12" s="313">
        <f>4482334+3507799</f>
        <v>7990133</v>
      </c>
      <c r="J12" s="313">
        <f>665628+18617+235612+450</f>
        <v>920307</v>
      </c>
      <c r="K12" s="314">
        <f>3794511+3578+3253029+18708</f>
        <v>7069826</v>
      </c>
    </row>
    <row r="13" spans="2:11" ht="15" customHeight="1">
      <c r="B13" s="327" t="s">
        <v>311</v>
      </c>
      <c r="C13" s="315">
        <v>14675630</v>
      </c>
      <c r="D13" s="315">
        <v>10841950</v>
      </c>
      <c r="E13" s="315">
        <v>3833680</v>
      </c>
      <c r="F13" s="315">
        <v>10797725</v>
      </c>
      <c r="G13" s="315">
        <f>10774827+6138</f>
        <v>10780965</v>
      </c>
      <c r="H13" s="315">
        <f>16715+45</f>
        <v>16760</v>
      </c>
      <c r="I13" s="315">
        <v>3877905</v>
      </c>
      <c r="J13" s="315">
        <f>60815+170</f>
        <v>60985</v>
      </c>
      <c r="K13" s="316">
        <f>3797747+19173</f>
        <v>3816920</v>
      </c>
    </row>
    <row r="14" spans="2:11" ht="15" customHeight="1">
      <c r="B14" s="319" t="s">
        <v>312</v>
      </c>
      <c r="C14" s="317"/>
      <c r="D14" s="317"/>
      <c r="E14" s="317"/>
      <c r="F14" s="317"/>
      <c r="G14" s="317"/>
      <c r="H14" s="317"/>
      <c r="I14" s="317"/>
      <c r="J14" s="317"/>
      <c r="K14" s="317"/>
    </row>
    <row r="15" spans="2:11" ht="15" customHeight="1">
      <c r="B15" s="328"/>
      <c r="C15" s="318"/>
      <c r="D15" s="318"/>
      <c r="E15" s="318"/>
      <c r="F15" s="318"/>
      <c r="G15" s="318"/>
      <c r="H15" s="318"/>
      <c r="I15" s="318"/>
      <c r="J15" s="318"/>
      <c r="K15" s="318"/>
    </row>
    <row r="16" spans="2:11" ht="15" customHeight="1">
      <c r="B16" s="328"/>
      <c r="C16" s="318"/>
      <c r="D16" s="318"/>
      <c r="E16" s="318"/>
      <c r="F16" s="318"/>
      <c r="G16" s="318"/>
      <c r="H16" s="318"/>
      <c r="I16" s="318"/>
      <c r="J16" s="318"/>
      <c r="K16" s="318"/>
    </row>
    <row r="18" spans="3:11" ht="15" customHeight="1">
      <c r="C18" s="318"/>
      <c r="D18" s="318"/>
      <c r="E18" s="318"/>
      <c r="F18" s="318"/>
      <c r="G18" s="318"/>
      <c r="H18" s="318"/>
      <c r="I18" s="318"/>
      <c r="J18" s="318"/>
      <c r="K18" s="318"/>
    </row>
    <row r="19" spans="3:11" ht="15" customHeight="1">
      <c r="C19" s="318"/>
      <c r="D19" s="318"/>
      <c r="E19" s="318"/>
      <c r="F19" s="318"/>
      <c r="G19" s="318"/>
      <c r="H19" s="318"/>
      <c r="I19" s="318"/>
      <c r="J19" s="318"/>
      <c r="K19" s="318"/>
    </row>
    <row r="20" spans="3:11" ht="15" customHeight="1">
      <c r="C20" s="318"/>
      <c r="D20" s="318"/>
      <c r="E20" s="318"/>
      <c r="F20" s="318"/>
      <c r="G20" s="318"/>
      <c r="H20" s="318"/>
      <c r="I20" s="318"/>
      <c r="J20" s="318"/>
      <c r="K20" s="318"/>
    </row>
    <row r="21" spans="3:11" ht="15" customHeight="1">
      <c r="C21" s="318"/>
      <c r="D21" s="318"/>
      <c r="E21" s="318"/>
      <c r="F21" s="318"/>
      <c r="G21" s="318"/>
      <c r="H21" s="318"/>
      <c r="I21" s="318"/>
      <c r="J21" s="318"/>
      <c r="K21" s="318"/>
    </row>
  </sheetData>
  <mergeCells count="1">
    <mergeCell ref="B5:B6"/>
  </mergeCells>
  <printOptions/>
  <pageMargins left="0.39" right="0.16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625" style="265" customWidth="1"/>
    <col min="2" max="2" width="7.125" style="160" customWidth="1"/>
    <col min="3" max="3" width="2.625" style="160" customWidth="1"/>
    <col min="4" max="4" width="13.25390625" style="160" customWidth="1"/>
    <col min="5" max="7" width="16.625" style="290" customWidth="1"/>
    <col min="8" max="8" width="8.625" style="290" customWidth="1"/>
    <col min="9" max="9" width="8.50390625" style="290" customWidth="1"/>
    <col min="10" max="10" width="6.375" style="290" customWidth="1"/>
    <col min="11" max="12" width="8.00390625" style="290" customWidth="1"/>
    <col min="13" max="13" width="7.875" style="290" customWidth="1"/>
    <col min="14" max="14" width="9.00390625" style="265" customWidth="1"/>
    <col min="15" max="16384" width="9.00390625" style="160" customWidth="1"/>
  </cols>
  <sheetData>
    <row r="1" spans="2:3" ht="21" customHeight="1">
      <c r="B1" s="161" t="s">
        <v>314</v>
      </c>
      <c r="C1" s="161"/>
    </row>
    <row r="2" spans="6:13" ht="15" customHeight="1" thickBot="1">
      <c r="F2" s="395" t="s">
        <v>315</v>
      </c>
      <c r="G2" s="395"/>
      <c r="H2" s="330"/>
      <c r="I2" s="330"/>
      <c r="J2" s="330"/>
      <c r="K2" s="330"/>
      <c r="L2" s="330"/>
      <c r="M2" s="331"/>
    </row>
    <row r="3" spans="2:13" ht="15" customHeight="1" thickTop="1">
      <c r="B3" s="396" t="s">
        <v>304</v>
      </c>
      <c r="C3" s="397"/>
      <c r="D3" s="398"/>
      <c r="E3" s="399" t="s">
        <v>316</v>
      </c>
      <c r="F3" s="399" t="s">
        <v>317</v>
      </c>
      <c r="G3" s="399" t="s">
        <v>318</v>
      </c>
      <c r="H3" s="330"/>
      <c r="I3" s="330"/>
      <c r="J3" s="330"/>
      <c r="K3" s="330"/>
      <c r="L3" s="330"/>
      <c r="M3" s="331"/>
    </row>
    <row r="4" spans="2:13" ht="15" customHeight="1">
      <c r="B4" s="401" t="s">
        <v>319</v>
      </c>
      <c r="C4" s="402"/>
      <c r="D4" s="403"/>
      <c r="E4" s="400"/>
      <c r="F4" s="400"/>
      <c r="G4" s="400"/>
      <c r="H4" s="332"/>
      <c r="I4" s="303"/>
      <c r="J4" s="303"/>
      <c r="K4" s="303"/>
      <c r="L4" s="303"/>
      <c r="M4" s="303"/>
    </row>
    <row r="5" spans="2:13" ht="15" customHeight="1">
      <c r="B5" s="282" t="s">
        <v>290</v>
      </c>
      <c r="C5" s="282"/>
      <c r="D5" s="283" t="s">
        <v>291</v>
      </c>
      <c r="E5" s="304">
        <f>SUM(E7:E19)</f>
        <v>325932</v>
      </c>
      <c r="F5" s="305">
        <f>SUM(F7:F19)</f>
        <v>60301</v>
      </c>
      <c r="G5" s="305">
        <v>265630</v>
      </c>
      <c r="H5" s="306"/>
      <c r="I5" s="333"/>
      <c r="J5" s="333"/>
      <c r="K5" s="333"/>
      <c r="L5" s="333"/>
      <c r="M5" s="333"/>
    </row>
    <row r="6" spans="2:13" ht="15" customHeight="1">
      <c r="B6" s="265"/>
      <c r="C6" s="265"/>
      <c r="D6" s="284"/>
      <c r="E6" s="307"/>
      <c r="F6" s="285"/>
      <c r="G6" s="285"/>
      <c r="H6" s="286"/>
      <c r="I6" s="287"/>
      <c r="J6" s="287"/>
      <c r="K6" s="287"/>
      <c r="L6" s="287"/>
      <c r="M6" s="287"/>
    </row>
    <row r="7" spans="2:13" ht="15" customHeight="1">
      <c r="B7" s="360" t="s">
        <v>292</v>
      </c>
      <c r="C7" s="126"/>
      <c r="D7" s="389" t="s">
        <v>293</v>
      </c>
      <c r="E7" s="362">
        <f>F7+G7</f>
        <v>75828</v>
      </c>
      <c r="F7" s="362">
        <v>14599</v>
      </c>
      <c r="G7" s="362">
        <v>61229</v>
      </c>
      <c r="H7" s="358"/>
      <c r="I7" s="404"/>
      <c r="J7" s="404"/>
      <c r="K7" s="404"/>
      <c r="L7" s="404"/>
      <c r="M7" s="404"/>
    </row>
    <row r="8" spans="2:13" ht="15" customHeight="1">
      <c r="B8" s="388"/>
      <c r="C8" s="126"/>
      <c r="D8" s="389"/>
      <c r="E8" s="362"/>
      <c r="F8" s="362"/>
      <c r="G8" s="362"/>
      <c r="H8" s="358"/>
      <c r="I8" s="405"/>
      <c r="J8" s="405"/>
      <c r="K8" s="404"/>
      <c r="L8" s="405"/>
      <c r="M8" s="405"/>
    </row>
    <row r="9" spans="2:13" ht="15" customHeight="1">
      <c r="B9" s="126"/>
      <c r="C9" s="126"/>
      <c r="D9" s="135"/>
      <c r="E9" s="307"/>
      <c r="F9" s="285"/>
      <c r="G9" s="285"/>
      <c r="H9" s="286"/>
      <c r="I9" s="287"/>
      <c r="J9" s="287"/>
      <c r="K9" s="287"/>
      <c r="L9" s="287"/>
      <c r="M9" s="287"/>
    </row>
    <row r="10" spans="2:13" ht="15" customHeight="1">
      <c r="B10" s="360" t="s">
        <v>294</v>
      </c>
      <c r="C10" s="126"/>
      <c r="D10" s="135" t="s">
        <v>295</v>
      </c>
      <c r="E10" s="307">
        <f>F10+G10</f>
        <v>52821</v>
      </c>
      <c r="F10" s="285">
        <v>15174</v>
      </c>
      <c r="G10" s="285">
        <v>37647</v>
      </c>
      <c r="H10" s="286"/>
      <c r="I10" s="287"/>
      <c r="J10" s="287"/>
      <c r="K10" s="287"/>
      <c r="L10" s="287"/>
      <c r="M10" s="287"/>
    </row>
    <row r="11" spans="2:13" ht="15" customHeight="1">
      <c r="B11" s="388"/>
      <c r="C11" s="126"/>
      <c r="D11" s="135"/>
      <c r="E11" s="307"/>
      <c r="F11" s="285"/>
      <c r="G11" s="285"/>
      <c r="H11" s="286"/>
      <c r="I11" s="287"/>
      <c r="J11" s="287"/>
      <c r="K11" s="287"/>
      <c r="L11" s="287"/>
      <c r="M11" s="287"/>
    </row>
    <row r="12" spans="2:13" ht="15" customHeight="1">
      <c r="B12" s="360"/>
      <c r="C12" s="126"/>
      <c r="D12" s="135" t="s">
        <v>296</v>
      </c>
      <c r="E12" s="307">
        <f>F12+G12</f>
        <v>43433</v>
      </c>
      <c r="F12" s="285">
        <v>10920</v>
      </c>
      <c r="G12" s="285">
        <v>32513</v>
      </c>
      <c r="H12" s="286"/>
      <c r="I12" s="287"/>
      <c r="J12" s="287"/>
      <c r="K12" s="287"/>
      <c r="L12" s="287"/>
      <c r="M12" s="287"/>
    </row>
    <row r="13" spans="2:13" ht="15" customHeight="1">
      <c r="B13" s="126"/>
      <c r="C13" s="126"/>
      <c r="D13" s="135"/>
      <c r="E13" s="307"/>
      <c r="F13" s="285"/>
      <c r="G13" s="285"/>
      <c r="H13" s="286"/>
      <c r="I13" s="287"/>
      <c r="J13" s="287"/>
      <c r="K13" s="287"/>
      <c r="L13" s="287"/>
      <c r="M13" s="287"/>
    </row>
    <row r="14" spans="2:13" ht="15" customHeight="1">
      <c r="B14" s="360" t="s">
        <v>297</v>
      </c>
      <c r="C14" s="126"/>
      <c r="D14" s="389" t="s">
        <v>298</v>
      </c>
      <c r="E14" s="362">
        <f>F14+G14</f>
        <v>71269</v>
      </c>
      <c r="F14" s="362">
        <v>7096</v>
      </c>
      <c r="G14" s="362">
        <v>64173</v>
      </c>
      <c r="H14" s="358"/>
      <c r="I14" s="404"/>
      <c r="J14" s="404"/>
      <c r="K14" s="404"/>
      <c r="L14" s="404"/>
      <c r="M14" s="404"/>
    </row>
    <row r="15" spans="2:13" ht="15" customHeight="1">
      <c r="B15" s="360"/>
      <c r="C15" s="126"/>
      <c r="D15" s="389"/>
      <c r="E15" s="362"/>
      <c r="F15" s="362"/>
      <c r="G15" s="362"/>
      <c r="H15" s="358"/>
      <c r="I15" s="405"/>
      <c r="J15" s="405"/>
      <c r="K15" s="404"/>
      <c r="L15" s="405"/>
      <c r="M15" s="405"/>
    </row>
    <row r="16" spans="2:13" ht="15" customHeight="1">
      <c r="B16" s="126"/>
      <c r="C16" s="126"/>
      <c r="D16" s="135"/>
      <c r="E16" s="307"/>
      <c r="F16" s="285"/>
      <c r="G16" s="285"/>
      <c r="H16" s="286"/>
      <c r="I16" s="287"/>
      <c r="J16" s="287"/>
      <c r="K16" s="287"/>
      <c r="L16" s="287"/>
      <c r="M16" s="287"/>
    </row>
    <row r="17" spans="2:13" ht="15" customHeight="1">
      <c r="B17" s="360" t="s">
        <v>299</v>
      </c>
      <c r="C17" s="126"/>
      <c r="D17" s="135" t="s">
        <v>300</v>
      </c>
      <c r="E17" s="307">
        <f>F17+G17</f>
        <v>54919</v>
      </c>
      <c r="F17" s="285">
        <v>5375</v>
      </c>
      <c r="G17" s="285">
        <v>49544</v>
      </c>
      <c r="H17" s="286"/>
      <c r="I17" s="287"/>
      <c r="J17" s="287"/>
      <c r="K17" s="287"/>
      <c r="L17" s="287"/>
      <c r="M17" s="287"/>
    </row>
    <row r="18" spans="2:13" ht="15" customHeight="1">
      <c r="B18" s="390"/>
      <c r="C18" s="288"/>
      <c r="D18" s="391" t="s">
        <v>320</v>
      </c>
      <c r="E18" s="307">
        <f>F18+G18</f>
        <v>27662</v>
      </c>
      <c r="F18" s="285">
        <v>7137</v>
      </c>
      <c r="G18" s="285">
        <v>20525</v>
      </c>
      <c r="H18" s="286"/>
      <c r="I18" s="287"/>
      <c r="J18" s="287"/>
      <c r="K18" s="287"/>
      <c r="L18" s="287"/>
      <c r="M18" s="287"/>
    </row>
    <row r="19" spans="2:13" ht="15" customHeight="1" thickBot="1">
      <c r="B19" s="289"/>
      <c r="C19" s="289"/>
      <c r="D19" s="392"/>
      <c r="E19" s="308"/>
      <c r="F19" s="309"/>
      <c r="G19" s="309"/>
      <c r="H19" s="286"/>
      <c r="I19" s="287"/>
      <c r="J19" s="287"/>
      <c r="K19" s="287"/>
      <c r="L19" s="287"/>
      <c r="M19" s="287"/>
    </row>
    <row r="20" spans="2:13" ht="15" customHeight="1" thickTop="1">
      <c r="B20" s="160" t="s">
        <v>302</v>
      </c>
      <c r="H20" s="330"/>
      <c r="I20" s="330"/>
      <c r="J20" s="330"/>
      <c r="K20" s="330"/>
      <c r="L20" s="330"/>
      <c r="M20" s="330"/>
    </row>
  </sheetData>
  <mergeCells count="31">
    <mergeCell ref="L14:L15"/>
    <mergeCell ref="M14:M15"/>
    <mergeCell ref="B17:B18"/>
    <mergeCell ref="D18:D19"/>
    <mergeCell ref="G14:G15"/>
    <mergeCell ref="H14:H15"/>
    <mergeCell ref="I14:I15"/>
    <mergeCell ref="J14:J15"/>
    <mergeCell ref="B14:B15"/>
    <mergeCell ref="D14:D15"/>
    <mergeCell ref="E14:E15"/>
    <mergeCell ref="F14:F15"/>
    <mergeCell ref="K7:K8"/>
    <mergeCell ref="F7:F8"/>
    <mergeCell ref="K14:K15"/>
    <mergeCell ref="L7:L8"/>
    <mergeCell ref="M7:M8"/>
    <mergeCell ref="B10:B12"/>
    <mergeCell ref="G7:G8"/>
    <mergeCell ref="H7:H8"/>
    <mergeCell ref="I7:I8"/>
    <mergeCell ref="J7:J8"/>
    <mergeCell ref="B7:B8"/>
    <mergeCell ref="D7:D8"/>
    <mergeCell ref="E7:E8"/>
    <mergeCell ref="F2:G2"/>
    <mergeCell ref="B3:D3"/>
    <mergeCell ref="E3:E4"/>
    <mergeCell ref="F3:F4"/>
    <mergeCell ref="G3:G4"/>
    <mergeCell ref="B4:D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9.00390625" defaultRowHeight="13.5"/>
  <cols>
    <col min="1" max="1" width="2.625" style="81" customWidth="1"/>
    <col min="2" max="2" width="18.125" style="81" customWidth="1"/>
    <col min="3" max="6" width="18.625" style="81" customWidth="1"/>
    <col min="7" max="16384" width="9.00390625" style="81" customWidth="1"/>
  </cols>
  <sheetData>
    <row r="2" spans="2:4" ht="14.25">
      <c r="B2" s="329" t="s">
        <v>321</v>
      </c>
      <c r="C2" s="319"/>
      <c r="D2" s="319"/>
    </row>
    <row r="3" spans="3:4" ht="12">
      <c r="C3" s="319"/>
      <c r="D3" s="319"/>
    </row>
    <row r="4" ht="12">
      <c r="F4" s="334" t="s">
        <v>322</v>
      </c>
    </row>
    <row r="5" spans="2:6" ht="24.75" customHeight="1">
      <c r="B5" s="335" t="s">
        <v>323</v>
      </c>
      <c r="C5" s="336" t="s">
        <v>132</v>
      </c>
      <c r="D5" s="336" t="s">
        <v>324</v>
      </c>
      <c r="E5" s="336" t="s">
        <v>325</v>
      </c>
      <c r="F5" s="337" t="s">
        <v>166</v>
      </c>
    </row>
    <row r="6" spans="2:6" ht="12" customHeight="1">
      <c r="B6" s="89"/>
      <c r="C6" s="338"/>
      <c r="D6" s="338"/>
      <c r="E6" s="338"/>
      <c r="F6" s="339"/>
    </row>
    <row r="7" spans="1:6" ht="20.25" customHeight="1">
      <c r="A7" s="319"/>
      <c r="B7" s="340" t="s">
        <v>326</v>
      </c>
      <c r="C7" s="341">
        <v>312234</v>
      </c>
      <c r="D7" s="341">
        <v>121297</v>
      </c>
      <c r="E7" s="341">
        <v>173848</v>
      </c>
      <c r="F7" s="342">
        <v>17089</v>
      </c>
    </row>
    <row r="8" spans="1:6" ht="12" customHeight="1">
      <c r="A8" s="319"/>
      <c r="B8" s="343"/>
      <c r="C8" s="344"/>
      <c r="D8" s="344"/>
      <c r="E8" s="344"/>
      <c r="F8" s="345"/>
    </row>
    <row r="9" spans="1:6" ht="16.5" customHeight="1">
      <c r="A9" s="319"/>
      <c r="B9" s="346" t="s">
        <v>327</v>
      </c>
      <c r="C9" s="344">
        <f>32076+33284+29936</f>
        <v>95296</v>
      </c>
      <c r="D9" s="344">
        <f>10731+11919+9787</f>
        <v>32437</v>
      </c>
      <c r="E9" s="344">
        <f>20438+19702+19361</f>
        <v>59501</v>
      </c>
      <c r="F9" s="345">
        <f>907+1662+788</f>
        <v>3357</v>
      </c>
    </row>
    <row r="10" spans="1:6" ht="16.5" customHeight="1">
      <c r="A10" s="319"/>
      <c r="B10" s="346" t="s">
        <v>279</v>
      </c>
      <c r="C10" s="344">
        <v>34978</v>
      </c>
      <c r="D10" s="344">
        <v>19920</v>
      </c>
      <c r="E10" s="344">
        <v>13488</v>
      </c>
      <c r="F10" s="345">
        <v>1570</v>
      </c>
    </row>
    <row r="11" spans="1:6" ht="16.5" customHeight="1">
      <c r="A11" s="319"/>
      <c r="B11" s="346" t="s">
        <v>280</v>
      </c>
      <c r="C11" s="344">
        <f>58159+55667</f>
        <v>113826</v>
      </c>
      <c r="D11" s="344">
        <f>16294+15871</f>
        <v>32165</v>
      </c>
      <c r="E11" s="344">
        <f>40011+35415</f>
        <v>75426</v>
      </c>
      <c r="F11" s="345">
        <f>1855+4382</f>
        <v>6237</v>
      </c>
    </row>
    <row r="12" spans="1:6" ht="16.5" customHeight="1">
      <c r="A12" s="319"/>
      <c r="B12" s="347" t="s">
        <v>281</v>
      </c>
      <c r="C12" s="348">
        <v>68132</v>
      </c>
      <c r="D12" s="348">
        <v>36774</v>
      </c>
      <c r="E12" s="348">
        <v>25434</v>
      </c>
      <c r="F12" s="349">
        <v>5924</v>
      </c>
    </row>
    <row r="13" spans="1:6" ht="16.5" customHeight="1">
      <c r="A13" s="319"/>
      <c r="B13" s="319" t="s">
        <v>328</v>
      </c>
      <c r="C13" s="319"/>
      <c r="D13" s="350"/>
      <c r="E13" s="350"/>
      <c r="F13" s="350"/>
    </row>
    <row r="14" spans="2:6" ht="16.5" customHeight="1">
      <c r="B14" s="351"/>
      <c r="C14" s="352"/>
      <c r="D14" s="352"/>
      <c r="E14" s="352"/>
      <c r="F14" s="352"/>
    </row>
    <row r="15" spans="2:6" ht="16.5" customHeight="1">
      <c r="B15" s="351"/>
      <c r="C15" s="352"/>
      <c r="D15" s="352"/>
      <c r="E15" s="352"/>
      <c r="F15" s="352"/>
    </row>
    <row r="16" ht="15" customHeight="1"/>
    <row r="17" spans="3:6" ht="12">
      <c r="C17" s="352"/>
      <c r="D17" s="352"/>
      <c r="E17" s="352"/>
      <c r="F17" s="352"/>
    </row>
    <row r="18" spans="3:6" ht="12">
      <c r="C18" s="352"/>
      <c r="D18" s="352"/>
      <c r="E18" s="352"/>
      <c r="F18" s="352"/>
    </row>
    <row r="19" spans="3:6" ht="12">
      <c r="C19" s="352"/>
      <c r="D19" s="352"/>
      <c r="E19" s="352"/>
      <c r="F19" s="352"/>
    </row>
    <row r="20" spans="3:6" ht="12">
      <c r="C20" s="352"/>
      <c r="D20" s="352"/>
      <c r="E20" s="352"/>
      <c r="F20" s="352"/>
    </row>
  </sheetData>
  <printOptions/>
  <pageMargins left="0.42" right="0.3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8.625" style="2" customWidth="1"/>
    <col min="3" max="12" width="8.125" style="2" customWidth="1"/>
    <col min="13" max="16384" width="9.00390625" style="2" customWidth="1"/>
  </cols>
  <sheetData>
    <row r="1" ht="14.25">
      <c r="B1" s="1" t="s">
        <v>2</v>
      </c>
    </row>
    <row r="2" spans="11:12" ht="12.75" thickBot="1">
      <c r="K2" s="3"/>
      <c r="L2" s="3" t="s">
        <v>3</v>
      </c>
    </row>
    <row r="3" spans="2:12" ht="12.75" thickTop="1">
      <c r="B3" s="4"/>
      <c r="C3" s="5" t="s">
        <v>4</v>
      </c>
      <c r="D3" s="6"/>
      <c r="E3" s="7"/>
      <c r="F3" s="7"/>
      <c r="G3" s="7"/>
      <c r="H3" s="7"/>
      <c r="I3" s="8" t="s">
        <v>5</v>
      </c>
      <c r="J3" s="7"/>
      <c r="K3" s="7"/>
      <c r="L3" s="9"/>
    </row>
    <row r="4" spans="2:12" ht="13.5" customHeight="1">
      <c r="B4" s="10" t="s">
        <v>6</v>
      </c>
      <c r="C4" s="368" t="s">
        <v>7</v>
      </c>
      <c r="D4" s="364" t="s">
        <v>8</v>
      </c>
      <c r="E4" s="11" t="s">
        <v>9</v>
      </c>
      <c r="F4" s="12"/>
      <c r="G4" s="11" t="s">
        <v>10</v>
      </c>
      <c r="H4" s="12"/>
      <c r="I4" s="364" t="s">
        <v>11</v>
      </c>
      <c r="J4" s="364" t="s">
        <v>12</v>
      </c>
      <c r="K4" s="364" t="s">
        <v>13</v>
      </c>
      <c r="L4" s="366" t="s">
        <v>14</v>
      </c>
    </row>
    <row r="5" spans="2:12" ht="14.25" customHeight="1" thickBot="1">
      <c r="B5" s="13"/>
      <c r="C5" s="369"/>
      <c r="D5" s="365"/>
      <c r="E5" s="14" t="s">
        <v>15</v>
      </c>
      <c r="F5" s="15" t="s">
        <v>8</v>
      </c>
      <c r="G5" s="14" t="s">
        <v>15</v>
      </c>
      <c r="H5" s="15" t="s">
        <v>8</v>
      </c>
      <c r="I5" s="365"/>
      <c r="J5" s="365"/>
      <c r="K5" s="365"/>
      <c r="L5" s="367"/>
    </row>
    <row r="6" spans="2:12" s="16" customFormat="1" ht="7.5" customHeight="1">
      <c r="B6" s="17"/>
      <c r="C6" s="18"/>
      <c r="D6" s="18"/>
      <c r="E6" s="18"/>
      <c r="F6" s="18"/>
      <c r="G6" s="18"/>
      <c r="H6" s="18"/>
      <c r="I6" s="18"/>
      <c r="J6" s="18"/>
      <c r="K6" s="19"/>
      <c r="L6" s="20"/>
    </row>
    <row r="7" spans="2:12" s="16" customFormat="1" ht="15" customHeight="1">
      <c r="B7" s="21" t="s">
        <v>16</v>
      </c>
      <c r="C7" s="22">
        <v>21114</v>
      </c>
      <c r="D7" s="22">
        <v>97002</v>
      </c>
      <c r="E7" s="22">
        <v>14894</v>
      </c>
      <c r="F7" s="22">
        <v>67765</v>
      </c>
      <c r="G7" s="22">
        <v>6220</v>
      </c>
      <c r="H7" s="22">
        <v>29237</v>
      </c>
      <c r="I7" s="22">
        <v>16375</v>
      </c>
      <c r="J7" s="22">
        <v>2676</v>
      </c>
      <c r="K7" s="23">
        <v>1939</v>
      </c>
      <c r="L7" s="24">
        <v>124</v>
      </c>
    </row>
    <row r="8" spans="2:12" ht="8.25" customHeight="1">
      <c r="B8" s="25"/>
      <c r="C8" s="26"/>
      <c r="D8" s="26"/>
      <c r="E8" s="26"/>
      <c r="F8" s="26"/>
      <c r="G8" s="26"/>
      <c r="H8" s="26"/>
      <c r="I8" s="26"/>
      <c r="J8" s="26"/>
      <c r="K8" s="27"/>
      <c r="L8" s="28"/>
    </row>
    <row r="9" spans="2:12" ht="8.25" customHeight="1">
      <c r="B9" s="17"/>
      <c r="C9" s="26"/>
      <c r="D9" s="26"/>
      <c r="E9" s="26"/>
      <c r="F9" s="26"/>
      <c r="G9" s="26"/>
      <c r="H9" s="26"/>
      <c r="I9" s="26"/>
      <c r="J9" s="26"/>
      <c r="K9" s="27"/>
      <c r="L9" s="28"/>
    </row>
    <row r="10" spans="2:12" ht="12">
      <c r="B10" s="17" t="s">
        <v>17</v>
      </c>
      <c r="C10" s="26">
        <v>1410</v>
      </c>
      <c r="D10" s="26">
        <v>5524</v>
      </c>
      <c r="E10" s="26">
        <v>782</v>
      </c>
      <c r="F10" s="26">
        <v>2938</v>
      </c>
      <c r="G10" s="26">
        <v>628</v>
      </c>
      <c r="H10" s="26">
        <v>2587</v>
      </c>
      <c r="I10" s="26">
        <v>1131</v>
      </c>
      <c r="J10" s="26">
        <v>171</v>
      </c>
      <c r="K10" s="27">
        <v>104</v>
      </c>
      <c r="L10" s="28">
        <v>4</v>
      </c>
    </row>
    <row r="11" spans="2:12" ht="12">
      <c r="B11" s="17" t="s">
        <v>18</v>
      </c>
      <c r="C11" s="26">
        <v>924</v>
      </c>
      <c r="D11" s="26">
        <v>6159</v>
      </c>
      <c r="E11" s="26">
        <v>479</v>
      </c>
      <c r="F11" s="26">
        <v>3330</v>
      </c>
      <c r="G11" s="26">
        <v>445</v>
      </c>
      <c r="H11" s="26">
        <v>2830</v>
      </c>
      <c r="I11" s="26">
        <v>649</v>
      </c>
      <c r="J11" s="26">
        <v>123</v>
      </c>
      <c r="K11" s="27">
        <v>134</v>
      </c>
      <c r="L11" s="28">
        <v>18</v>
      </c>
    </row>
    <row r="12" spans="2:12" ht="12">
      <c r="B12" s="17" t="s">
        <v>19</v>
      </c>
      <c r="C12" s="26">
        <v>964</v>
      </c>
      <c r="D12" s="26">
        <v>4283</v>
      </c>
      <c r="E12" s="26">
        <v>529</v>
      </c>
      <c r="F12" s="26">
        <v>2427</v>
      </c>
      <c r="G12" s="26">
        <v>435</v>
      </c>
      <c r="H12" s="26">
        <v>1857</v>
      </c>
      <c r="I12" s="26">
        <v>733</v>
      </c>
      <c r="J12" s="26">
        <v>131</v>
      </c>
      <c r="K12" s="27">
        <v>96</v>
      </c>
      <c r="L12" s="28">
        <v>4</v>
      </c>
    </row>
    <row r="13" spans="2:12" ht="12">
      <c r="B13" s="17" t="s">
        <v>20</v>
      </c>
      <c r="C13" s="26">
        <v>297</v>
      </c>
      <c r="D13" s="26">
        <v>1027</v>
      </c>
      <c r="E13" s="26">
        <v>220</v>
      </c>
      <c r="F13" s="26">
        <v>678</v>
      </c>
      <c r="G13" s="26">
        <v>77</v>
      </c>
      <c r="H13" s="26">
        <v>349</v>
      </c>
      <c r="I13" s="26">
        <v>253</v>
      </c>
      <c r="J13" s="26">
        <v>27</v>
      </c>
      <c r="K13" s="27">
        <v>15</v>
      </c>
      <c r="L13" s="28">
        <v>2</v>
      </c>
    </row>
    <row r="14" spans="2:12" ht="8.25" customHeight="1">
      <c r="B14" s="17"/>
      <c r="C14" s="26"/>
      <c r="D14" s="26"/>
      <c r="E14" s="26"/>
      <c r="F14" s="26"/>
      <c r="G14" s="26"/>
      <c r="H14" s="26"/>
      <c r="I14" s="26"/>
      <c r="J14" s="26"/>
      <c r="K14" s="27"/>
      <c r="L14" s="28"/>
    </row>
    <row r="15" spans="2:12" ht="12">
      <c r="B15" s="17" t="s">
        <v>21</v>
      </c>
      <c r="C15" s="26">
        <v>659</v>
      </c>
      <c r="D15" s="26">
        <v>3366</v>
      </c>
      <c r="E15" s="26">
        <v>523</v>
      </c>
      <c r="F15" s="26">
        <v>2584</v>
      </c>
      <c r="G15" s="26">
        <v>136</v>
      </c>
      <c r="H15" s="26">
        <v>782</v>
      </c>
      <c r="I15" s="26">
        <v>571</v>
      </c>
      <c r="J15" s="26">
        <v>52</v>
      </c>
      <c r="K15" s="27">
        <v>31</v>
      </c>
      <c r="L15" s="28">
        <v>5</v>
      </c>
    </row>
    <row r="16" spans="2:12" ht="12">
      <c r="B16" s="17" t="s">
        <v>22</v>
      </c>
      <c r="C16" s="26">
        <v>400</v>
      </c>
      <c r="D16" s="26">
        <v>1372</v>
      </c>
      <c r="E16" s="26">
        <v>201</v>
      </c>
      <c r="F16" s="26">
        <v>477</v>
      </c>
      <c r="G16" s="26">
        <v>199</v>
      </c>
      <c r="H16" s="26">
        <v>895</v>
      </c>
      <c r="I16" s="26">
        <v>349</v>
      </c>
      <c r="J16" s="26">
        <v>25</v>
      </c>
      <c r="K16" s="27">
        <v>25</v>
      </c>
      <c r="L16" s="28">
        <v>1</v>
      </c>
    </row>
    <row r="17" spans="2:12" ht="12">
      <c r="B17" s="17" t="s">
        <v>23</v>
      </c>
      <c r="C17" s="26">
        <v>709</v>
      </c>
      <c r="D17" s="26">
        <v>3656</v>
      </c>
      <c r="E17" s="26">
        <v>570</v>
      </c>
      <c r="F17" s="26">
        <v>3078</v>
      </c>
      <c r="G17" s="26">
        <v>139</v>
      </c>
      <c r="H17" s="26">
        <v>578</v>
      </c>
      <c r="I17" s="26">
        <v>562</v>
      </c>
      <c r="J17" s="26">
        <v>70</v>
      </c>
      <c r="K17" s="27">
        <v>68</v>
      </c>
      <c r="L17" s="28">
        <v>9</v>
      </c>
    </row>
    <row r="18" spans="2:12" ht="12">
      <c r="B18" s="17" t="s">
        <v>24</v>
      </c>
      <c r="C18" s="26">
        <v>687</v>
      </c>
      <c r="D18" s="26">
        <v>2352</v>
      </c>
      <c r="E18" s="26">
        <v>550</v>
      </c>
      <c r="F18" s="26">
        <v>1875</v>
      </c>
      <c r="G18" s="26">
        <v>137</v>
      </c>
      <c r="H18" s="26">
        <v>477</v>
      </c>
      <c r="I18" s="26">
        <v>577</v>
      </c>
      <c r="J18" s="26">
        <v>73</v>
      </c>
      <c r="K18" s="27">
        <v>37</v>
      </c>
      <c r="L18" s="29" t="s">
        <v>25</v>
      </c>
    </row>
    <row r="19" spans="2:12" ht="8.25" customHeight="1">
      <c r="B19" s="17"/>
      <c r="C19" s="26"/>
      <c r="D19" s="26"/>
      <c r="E19" s="26"/>
      <c r="F19" s="26"/>
      <c r="G19" s="26"/>
      <c r="H19" s="26"/>
      <c r="I19" s="26"/>
      <c r="J19" s="26"/>
      <c r="K19" s="27"/>
      <c r="L19" s="28"/>
    </row>
    <row r="20" spans="2:12" ht="12">
      <c r="B20" s="17" t="s">
        <v>26</v>
      </c>
      <c r="C20" s="26">
        <v>447</v>
      </c>
      <c r="D20" s="26">
        <v>1792</v>
      </c>
      <c r="E20" s="26">
        <v>301</v>
      </c>
      <c r="F20" s="26">
        <v>1095</v>
      </c>
      <c r="G20" s="26">
        <v>146</v>
      </c>
      <c r="H20" s="26">
        <v>697</v>
      </c>
      <c r="I20" s="26">
        <v>371</v>
      </c>
      <c r="J20" s="26">
        <v>43</v>
      </c>
      <c r="K20" s="27">
        <v>31</v>
      </c>
      <c r="L20" s="28">
        <v>2</v>
      </c>
    </row>
    <row r="21" spans="2:12" ht="12">
      <c r="B21" s="17" t="s">
        <v>27</v>
      </c>
      <c r="C21" s="26">
        <v>494</v>
      </c>
      <c r="D21" s="26">
        <v>1627</v>
      </c>
      <c r="E21" s="26">
        <v>324</v>
      </c>
      <c r="F21" s="26">
        <v>963</v>
      </c>
      <c r="G21" s="26">
        <v>170</v>
      </c>
      <c r="H21" s="26">
        <v>664</v>
      </c>
      <c r="I21" s="26">
        <v>431</v>
      </c>
      <c r="J21" s="26">
        <v>35</v>
      </c>
      <c r="K21" s="27">
        <v>28</v>
      </c>
      <c r="L21" s="29" t="s">
        <v>25</v>
      </c>
    </row>
    <row r="22" spans="2:12" ht="12">
      <c r="B22" s="17" t="s">
        <v>28</v>
      </c>
      <c r="C22" s="26">
        <v>344</v>
      </c>
      <c r="D22" s="26">
        <v>1279</v>
      </c>
      <c r="E22" s="26">
        <v>217</v>
      </c>
      <c r="F22" s="26">
        <v>726</v>
      </c>
      <c r="G22" s="26">
        <v>127</v>
      </c>
      <c r="H22" s="26">
        <v>553</v>
      </c>
      <c r="I22" s="26">
        <v>285</v>
      </c>
      <c r="J22" s="26">
        <v>35</v>
      </c>
      <c r="K22" s="27">
        <v>24</v>
      </c>
      <c r="L22" s="29" t="s">
        <v>25</v>
      </c>
    </row>
    <row r="23" spans="2:12" ht="12">
      <c r="B23" s="17" t="s">
        <v>29</v>
      </c>
      <c r="C23" s="26">
        <v>1004</v>
      </c>
      <c r="D23" s="26">
        <v>3984</v>
      </c>
      <c r="E23" s="26">
        <v>808</v>
      </c>
      <c r="F23" s="26">
        <v>3193</v>
      </c>
      <c r="G23" s="26">
        <v>196</v>
      </c>
      <c r="H23" s="26">
        <v>791</v>
      </c>
      <c r="I23" s="26">
        <v>801</v>
      </c>
      <c r="J23" s="26">
        <v>108</v>
      </c>
      <c r="K23" s="27">
        <v>91</v>
      </c>
      <c r="L23" s="28">
        <v>4</v>
      </c>
    </row>
    <row r="24" spans="2:12" ht="12">
      <c r="B24" s="17" t="s">
        <v>30</v>
      </c>
      <c r="C24" s="26">
        <v>551</v>
      </c>
      <c r="D24" s="26">
        <v>3379</v>
      </c>
      <c r="E24" s="26">
        <v>333</v>
      </c>
      <c r="F24" s="26">
        <v>2335</v>
      </c>
      <c r="G24" s="26">
        <v>218</v>
      </c>
      <c r="H24" s="26">
        <v>1044</v>
      </c>
      <c r="I24" s="26">
        <v>378</v>
      </c>
      <c r="J24" s="26">
        <v>74</v>
      </c>
      <c r="K24" s="27">
        <v>93</v>
      </c>
      <c r="L24" s="28">
        <v>6</v>
      </c>
    </row>
    <row r="25" spans="2:12" ht="7.5" customHeight="1">
      <c r="B25" s="17"/>
      <c r="C25" s="26"/>
      <c r="D25" s="26"/>
      <c r="E25" s="26"/>
      <c r="F25" s="26"/>
      <c r="G25" s="26"/>
      <c r="H25" s="26"/>
      <c r="I25" s="26"/>
      <c r="J25" s="26"/>
      <c r="K25" s="27"/>
      <c r="L25" s="28"/>
    </row>
    <row r="26" spans="2:12" ht="12">
      <c r="B26" s="17" t="s">
        <v>31</v>
      </c>
      <c r="C26" s="26">
        <v>309</v>
      </c>
      <c r="D26" s="26">
        <v>1263</v>
      </c>
      <c r="E26" s="26">
        <v>214</v>
      </c>
      <c r="F26" s="26">
        <v>917</v>
      </c>
      <c r="G26" s="26">
        <v>95</v>
      </c>
      <c r="H26" s="26">
        <v>347</v>
      </c>
      <c r="I26" s="26">
        <v>236</v>
      </c>
      <c r="J26" s="26">
        <v>41</v>
      </c>
      <c r="K26" s="27">
        <v>30</v>
      </c>
      <c r="L26" s="28">
        <v>2</v>
      </c>
    </row>
    <row r="27" spans="2:12" ht="12">
      <c r="B27" s="17" t="s">
        <v>32</v>
      </c>
      <c r="C27" s="26">
        <v>224</v>
      </c>
      <c r="D27" s="26">
        <v>601</v>
      </c>
      <c r="E27" s="26">
        <v>155</v>
      </c>
      <c r="F27" s="26">
        <v>406</v>
      </c>
      <c r="G27" s="26">
        <v>69</v>
      </c>
      <c r="H27" s="26">
        <v>196</v>
      </c>
      <c r="I27" s="26">
        <v>206</v>
      </c>
      <c r="J27" s="26">
        <v>15</v>
      </c>
      <c r="K27" s="27">
        <v>3</v>
      </c>
      <c r="L27" s="29" t="s">
        <v>25</v>
      </c>
    </row>
    <row r="28" spans="2:12" ht="12">
      <c r="B28" s="17" t="s">
        <v>33</v>
      </c>
      <c r="C28" s="26">
        <v>235</v>
      </c>
      <c r="D28" s="26">
        <v>771</v>
      </c>
      <c r="E28" s="26">
        <v>184</v>
      </c>
      <c r="F28" s="26">
        <v>564</v>
      </c>
      <c r="G28" s="26">
        <v>51</v>
      </c>
      <c r="H28" s="26">
        <v>207</v>
      </c>
      <c r="I28" s="26">
        <v>191</v>
      </c>
      <c r="J28" s="26">
        <v>30</v>
      </c>
      <c r="K28" s="27">
        <v>14</v>
      </c>
      <c r="L28" s="29" t="s">
        <v>25</v>
      </c>
    </row>
    <row r="29" spans="2:12" ht="12">
      <c r="B29" s="17" t="s">
        <v>34</v>
      </c>
      <c r="C29" s="26">
        <v>503</v>
      </c>
      <c r="D29" s="26">
        <v>2362</v>
      </c>
      <c r="E29" s="26">
        <v>345</v>
      </c>
      <c r="F29" s="26">
        <v>1400</v>
      </c>
      <c r="G29" s="26">
        <v>158</v>
      </c>
      <c r="H29" s="26">
        <v>962</v>
      </c>
      <c r="I29" s="26">
        <v>388</v>
      </c>
      <c r="J29" s="26">
        <v>59</v>
      </c>
      <c r="K29" s="27">
        <v>52</v>
      </c>
      <c r="L29" s="28">
        <v>4</v>
      </c>
    </row>
    <row r="30" spans="2:12" ht="12">
      <c r="B30" s="17" t="s">
        <v>35</v>
      </c>
      <c r="C30" s="26">
        <v>433</v>
      </c>
      <c r="D30" s="26">
        <v>2053</v>
      </c>
      <c r="E30" s="26">
        <v>295</v>
      </c>
      <c r="F30" s="26">
        <v>1379</v>
      </c>
      <c r="G30" s="26">
        <v>138</v>
      </c>
      <c r="H30" s="26">
        <v>674</v>
      </c>
      <c r="I30" s="26">
        <v>328</v>
      </c>
      <c r="J30" s="26">
        <v>52</v>
      </c>
      <c r="K30" s="27">
        <v>50</v>
      </c>
      <c r="L30" s="28">
        <v>3</v>
      </c>
    </row>
    <row r="31" spans="2:12" ht="12">
      <c r="B31" s="17" t="s">
        <v>36</v>
      </c>
      <c r="C31" s="26">
        <v>451</v>
      </c>
      <c r="D31" s="26">
        <v>3096</v>
      </c>
      <c r="E31" s="26">
        <v>299</v>
      </c>
      <c r="F31" s="26">
        <v>2076</v>
      </c>
      <c r="G31" s="26">
        <v>152</v>
      </c>
      <c r="H31" s="26">
        <v>1020</v>
      </c>
      <c r="I31" s="26">
        <v>323</v>
      </c>
      <c r="J31" s="26">
        <v>61</v>
      </c>
      <c r="K31" s="27">
        <v>62</v>
      </c>
      <c r="L31" s="28">
        <v>5</v>
      </c>
    </row>
    <row r="32" spans="2:12" ht="12">
      <c r="B32" s="17" t="s">
        <v>37</v>
      </c>
      <c r="C32" s="26">
        <v>225</v>
      </c>
      <c r="D32" s="26">
        <v>1343</v>
      </c>
      <c r="E32" s="26">
        <v>169</v>
      </c>
      <c r="F32" s="26">
        <v>595</v>
      </c>
      <c r="G32" s="26">
        <v>56</v>
      </c>
      <c r="H32" s="26">
        <v>748</v>
      </c>
      <c r="I32" s="26">
        <v>180</v>
      </c>
      <c r="J32" s="26">
        <v>21</v>
      </c>
      <c r="K32" s="27">
        <v>21</v>
      </c>
      <c r="L32" s="28">
        <v>3</v>
      </c>
    </row>
    <row r="33" spans="2:12" ht="8.25" customHeight="1">
      <c r="B33" s="17"/>
      <c r="C33" s="26"/>
      <c r="D33" s="26"/>
      <c r="E33" s="26"/>
      <c r="F33" s="26"/>
      <c r="G33" s="26"/>
      <c r="H33" s="26"/>
      <c r="I33" s="26"/>
      <c r="J33" s="26"/>
      <c r="K33" s="27"/>
      <c r="L33" s="28"/>
    </row>
    <row r="34" spans="2:12" ht="12">
      <c r="B34" s="17" t="s">
        <v>38</v>
      </c>
      <c r="C34" s="26">
        <v>382</v>
      </c>
      <c r="D34" s="26">
        <v>2249</v>
      </c>
      <c r="E34" s="26">
        <v>318</v>
      </c>
      <c r="F34" s="26">
        <v>1341</v>
      </c>
      <c r="G34" s="26">
        <v>64</v>
      </c>
      <c r="H34" s="26">
        <v>908</v>
      </c>
      <c r="I34" s="26">
        <v>296</v>
      </c>
      <c r="J34" s="26">
        <v>37</v>
      </c>
      <c r="K34" s="27">
        <v>46</v>
      </c>
      <c r="L34" s="28">
        <v>3</v>
      </c>
    </row>
    <row r="35" spans="2:12" ht="12">
      <c r="B35" s="17" t="s">
        <v>39</v>
      </c>
      <c r="C35" s="26">
        <v>878</v>
      </c>
      <c r="D35" s="26">
        <v>2594</v>
      </c>
      <c r="E35" s="26">
        <v>698</v>
      </c>
      <c r="F35" s="26">
        <v>2062</v>
      </c>
      <c r="G35" s="26">
        <v>180</v>
      </c>
      <c r="H35" s="26">
        <v>532</v>
      </c>
      <c r="I35" s="26">
        <v>749</v>
      </c>
      <c r="J35" s="26">
        <v>90</v>
      </c>
      <c r="K35" s="27">
        <v>39</v>
      </c>
      <c r="L35" s="29" t="s">
        <v>25</v>
      </c>
    </row>
    <row r="36" spans="2:12" ht="12">
      <c r="B36" s="17" t="s">
        <v>40</v>
      </c>
      <c r="C36" s="26">
        <v>322</v>
      </c>
      <c r="D36" s="26">
        <v>887</v>
      </c>
      <c r="E36" s="26">
        <v>269</v>
      </c>
      <c r="F36" s="26">
        <v>758</v>
      </c>
      <c r="G36" s="26">
        <v>53</v>
      </c>
      <c r="H36" s="26">
        <v>129</v>
      </c>
      <c r="I36" s="26">
        <v>283</v>
      </c>
      <c r="J36" s="26">
        <v>32</v>
      </c>
      <c r="K36" s="27">
        <v>7</v>
      </c>
      <c r="L36" s="29" t="s">
        <v>25</v>
      </c>
    </row>
    <row r="37" spans="2:12" ht="12">
      <c r="B37" s="17" t="s">
        <v>41</v>
      </c>
      <c r="C37" s="26">
        <v>614</v>
      </c>
      <c r="D37" s="26">
        <v>3511</v>
      </c>
      <c r="E37" s="26">
        <v>440</v>
      </c>
      <c r="F37" s="26">
        <v>2441</v>
      </c>
      <c r="G37" s="26">
        <v>174</v>
      </c>
      <c r="H37" s="26">
        <v>1070</v>
      </c>
      <c r="I37" s="26">
        <v>471</v>
      </c>
      <c r="J37" s="26">
        <v>69</v>
      </c>
      <c r="K37" s="27">
        <v>67</v>
      </c>
      <c r="L37" s="28">
        <v>7</v>
      </c>
    </row>
    <row r="38" spans="2:12" ht="12">
      <c r="B38" s="17" t="s">
        <v>42</v>
      </c>
      <c r="C38" s="26">
        <v>211</v>
      </c>
      <c r="D38" s="26">
        <v>610</v>
      </c>
      <c r="E38" s="26">
        <v>179</v>
      </c>
      <c r="F38" s="26">
        <v>484</v>
      </c>
      <c r="G38" s="26">
        <v>32</v>
      </c>
      <c r="H38" s="26">
        <v>125</v>
      </c>
      <c r="I38" s="26">
        <v>184</v>
      </c>
      <c r="J38" s="26">
        <v>20</v>
      </c>
      <c r="K38" s="27">
        <v>7</v>
      </c>
      <c r="L38" s="29" t="s">
        <v>25</v>
      </c>
    </row>
    <row r="39" spans="2:12" ht="12">
      <c r="B39" s="17" t="s">
        <v>43</v>
      </c>
      <c r="C39" s="26">
        <v>300</v>
      </c>
      <c r="D39" s="26">
        <v>1128</v>
      </c>
      <c r="E39" s="26">
        <v>266</v>
      </c>
      <c r="F39" s="26">
        <v>993</v>
      </c>
      <c r="G39" s="26">
        <v>34</v>
      </c>
      <c r="H39" s="26">
        <v>135</v>
      </c>
      <c r="I39" s="26">
        <v>238</v>
      </c>
      <c r="J39" s="26">
        <v>38</v>
      </c>
      <c r="K39" s="27">
        <v>24</v>
      </c>
      <c r="L39" s="29" t="s">
        <v>25</v>
      </c>
    </row>
    <row r="40" spans="2:12" ht="12">
      <c r="B40" s="17" t="s">
        <v>44</v>
      </c>
      <c r="C40" s="26">
        <v>291</v>
      </c>
      <c r="D40" s="26">
        <v>994</v>
      </c>
      <c r="E40" s="26">
        <v>239</v>
      </c>
      <c r="F40" s="26">
        <v>853</v>
      </c>
      <c r="G40" s="26">
        <v>52</v>
      </c>
      <c r="H40" s="26">
        <v>141</v>
      </c>
      <c r="I40" s="26">
        <v>250</v>
      </c>
      <c r="J40" s="26">
        <v>23</v>
      </c>
      <c r="K40" s="27">
        <v>17</v>
      </c>
      <c r="L40" s="28">
        <v>1</v>
      </c>
    </row>
    <row r="41" spans="2:12" ht="8.25" customHeight="1">
      <c r="B41" s="17"/>
      <c r="C41" s="26"/>
      <c r="D41" s="26"/>
      <c r="E41" s="26"/>
      <c r="F41" s="26"/>
      <c r="G41" s="26"/>
      <c r="H41" s="26"/>
      <c r="I41" s="26"/>
      <c r="J41" s="26"/>
      <c r="K41" s="27"/>
      <c r="L41" s="28"/>
    </row>
    <row r="42" spans="2:12" ht="12">
      <c r="B42" s="17" t="s">
        <v>45</v>
      </c>
      <c r="C42" s="26">
        <v>273</v>
      </c>
      <c r="D42" s="26">
        <v>1536</v>
      </c>
      <c r="E42" s="26">
        <v>240</v>
      </c>
      <c r="F42" s="26">
        <v>1154</v>
      </c>
      <c r="G42" s="26">
        <v>33</v>
      </c>
      <c r="H42" s="26">
        <v>382</v>
      </c>
      <c r="I42" s="26">
        <v>211</v>
      </c>
      <c r="J42" s="26">
        <v>27</v>
      </c>
      <c r="K42" s="27">
        <v>31</v>
      </c>
      <c r="L42" s="28">
        <v>4</v>
      </c>
    </row>
    <row r="43" spans="2:12" ht="12">
      <c r="B43" s="17" t="s">
        <v>34</v>
      </c>
      <c r="C43" s="26">
        <v>403</v>
      </c>
      <c r="D43" s="26">
        <v>2952</v>
      </c>
      <c r="E43" s="26">
        <v>299</v>
      </c>
      <c r="F43" s="26">
        <v>2345</v>
      </c>
      <c r="G43" s="26">
        <v>104</v>
      </c>
      <c r="H43" s="26">
        <v>607</v>
      </c>
      <c r="I43" s="26">
        <v>273</v>
      </c>
      <c r="J43" s="26">
        <v>54</v>
      </c>
      <c r="K43" s="27">
        <v>66</v>
      </c>
      <c r="L43" s="28">
        <v>10</v>
      </c>
    </row>
    <row r="44" spans="2:12" ht="12">
      <c r="B44" s="17" t="s">
        <v>46</v>
      </c>
      <c r="C44" s="26">
        <v>628</v>
      </c>
      <c r="D44" s="26">
        <v>2678</v>
      </c>
      <c r="E44" s="26">
        <v>404</v>
      </c>
      <c r="F44" s="26">
        <v>1646</v>
      </c>
      <c r="G44" s="26">
        <v>224</v>
      </c>
      <c r="H44" s="26">
        <v>1033</v>
      </c>
      <c r="I44" s="26">
        <v>492</v>
      </c>
      <c r="J44" s="26">
        <v>80</v>
      </c>
      <c r="K44" s="27">
        <v>54</v>
      </c>
      <c r="L44" s="28">
        <v>2</v>
      </c>
    </row>
    <row r="45" spans="2:12" ht="12">
      <c r="B45" s="17" t="s">
        <v>47</v>
      </c>
      <c r="C45" s="26">
        <v>502</v>
      </c>
      <c r="D45" s="26">
        <v>2810</v>
      </c>
      <c r="E45" s="26">
        <v>372</v>
      </c>
      <c r="F45" s="26">
        <v>2192</v>
      </c>
      <c r="G45" s="26">
        <v>130</v>
      </c>
      <c r="H45" s="26">
        <v>617</v>
      </c>
      <c r="I45" s="26">
        <v>361</v>
      </c>
      <c r="J45" s="26">
        <v>80</v>
      </c>
      <c r="K45" s="27">
        <v>55</v>
      </c>
      <c r="L45" s="28">
        <v>6</v>
      </c>
    </row>
    <row r="46" spans="2:12" ht="12">
      <c r="B46" s="17" t="s">
        <v>48</v>
      </c>
      <c r="C46" s="26">
        <v>647</v>
      </c>
      <c r="D46" s="26">
        <v>2987</v>
      </c>
      <c r="E46" s="26">
        <v>515</v>
      </c>
      <c r="F46" s="26">
        <v>2339</v>
      </c>
      <c r="G46" s="26">
        <v>132</v>
      </c>
      <c r="H46" s="26">
        <v>648</v>
      </c>
      <c r="I46" s="26">
        <v>435</v>
      </c>
      <c r="J46" s="26">
        <v>153</v>
      </c>
      <c r="K46" s="27">
        <v>55</v>
      </c>
      <c r="L46" s="28">
        <v>4</v>
      </c>
    </row>
    <row r="47" spans="2:12" ht="8.25" customHeight="1">
      <c r="B47" s="17"/>
      <c r="C47" s="26"/>
      <c r="D47" s="26"/>
      <c r="E47" s="26"/>
      <c r="F47" s="26"/>
      <c r="G47" s="26"/>
      <c r="H47" s="26"/>
      <c r="I47" s="26"/>
      <c r="J47" s="26"/>
      <c r="K47" s="27"/>
      <c r="L47" s="28"/>
    </row>
    <row r="48" spans="2:12" ht="12">
      <c r="B48" s="17" t="s">
        <v>49</v>
      </c>
      <c r="C48" s="26">
        <v>352</v>
      </c>
      <c r="D48" s="26">
        <v>1210</v>
      </c>
      <c r="E48" s="26">
        <v>252</v>
      </c>
      <c r="F48" s="26">
        <v>819</v>
      </c>
      <c r="G48" s="26">
        <v>100</v>
      </c>
      <c r="H48" s="26">
        <v>391</v>
      </c>
      <c r="I48" s="26">
        <v>288</v>
      </c>
      <c r="J48" s="26">
        <v>48</v>
      </c>
      <c r="K48" s="27">
        <v>15</v>
      </c>
      <c r="L48" s="28">
        <v>1</v>
      </c>
    </row>
    <row r="49" spans="2:12" ht="12">
      <c r="B49" s="17" t="s">
        <v>50</v>
      </c>
      <c r="C49" s="26">
        <v>33</v>
      </c>
      <c r="D49" s="26">
        <v>124</v>
      </c>
      <c r="E49" s="26">
        <v>14</v>
      </c>
      <c r="F49" s="26">
        <v>49</v>
      </c>
      <c r="G49" s="26">
        <v>19</v>
      </c>
      <c r="H49" s="26">
        <v>76</v>
      </c>
      <c r="I49" s="26">
        <v>25</v>
      </c>
      <c r="J49" s="26">
        <v>4</v>
      </c>
      <c r="K49" s="27">
        <v>4</v>
      </c>
      <c r="L49" s="29" t="s">
        <v>25</v>
      </c>
    </row>
    <row r="50" spans="2:12" ht="12">
      <c r="B50" s="17" t="s">
        <v>51</v>
      </c>
      <c r="C50" s="26">
        <v>111</v>
      </c>
      <c r="D50" s="26">
        <v>276</v>
      </c>
      <c r="E50" s="26">
        <v>82</v>
      </c>
      <c r="F50" s="26">
        <v>208</v>
      </c>
      <c r="G50" s="26">
        <v>29</v>
      </c>
      <c r="H50" s="26">
        <v>68</v>
      </c>
      <c r="I50" s="26">
        <v>103</v>
      </c>
      <c r="J50" s="26">
        <v>6</v>
      </c>
      <c r="K50" s="27">
        <v>2</v>
      </c>
      <c r="L50" s="29" t="s">
        <v>25</v>
      </c>
    </row>
    <row r="51" spans="2:12" ht="12">
      <c r="B51" s="17" t="s">
        <v>52</v>
      </c>
      <c r="C51" s="26">
        <v>92</v>
      </c>
      <c r="D51" s="26">
        <v>312</v>
      </c>
      <c r="E51" s="26">
        <v>65</v>
      </c>
      <c r="F51" s="26">
        <v>172</v>
      </c>
      <c r="G51" s="26">
        <v>27</v>
      </c>
      <c r="H51" s="26">
        <v>141</v>
      </c>
      <c r="I51" s="26">
        <v>79</v>
      </c>
      <c r="J51" s="26">
        <v>9</v>
      </c>
      <c r="K51" s="27">
        <v>3</v>
      </c>
      <c r="L51" s="28">
        <v>1</v>
      </c>
    </row>
    <row r="52" spans="2:12" ht="12">
      <c r="B52" s="17" t="s">
        <v>53</v>
      </c>
      <c r="C52" s="26">
        <v>310</v>
      </c>
      <c r="D52" s="26">
        <v>926</v>
      </c>
      <c r="E52" s="26">
        <v>265</v>
      </c>
      <c r="F52" s="26">
        <v>786</v>
      </c>
      <c r="G52" s="26">
        <v>45</v>
      </c>
      <c r="H52" s="26">
        <v>140</v>
      </c>
      <c r="I52" s="26">
        <v>261</v>
      </c>
      <c r="J52" s="26">
        <v>36</v>
      </c>
      <c r="K52" s="27">
        <v>13</v>
      </c>
      <c r="L52" s="29" t="s">
        <v>25</v>
      </c>
    </row>
    <row r="53" spans="2:12" ht="12">
      <c r="B53" s="17" t="s">
        <v>54</v>
      </c>
      <c r="C53" s="26">
        <v>8</v>
      </c>
      <c r="D53" s="26">
        <v>17</v>
      </c>
      <c r="E53" s="26">
        <v>7</v>
      </c>
      <c r="F53" s="26">
        <v>15</v>
      </c>
      <c r="G53" s="26">
        <v>1</v>
      </c>
      <c r="H53" s="30" t="s">
        <v>55</v>
      </c>
      <c r="I53" s="26">
        <v>8</v>
      </c>
      <c r="J53" s="31" t="s">
        <v>25</v>
      </c>
      <c r="K53" s="32" t="s">
        <v>25</v>
      </c>
      <c r="L53" s="29" t="s">
        <v>25</v>
      </c>
    </row>
    <row r="54" spans="2:12" ht="12">
      <c r="B54" s="17" t="s">
        <v>56</v>
      </c>
      <c r="C54" s="26">
        <v>902</v>
      </c>
      <c r="D54" s="26">
        <v>6328</v>
      </c>
      <c r="E54" s="26">
        <v>610</v>
      </c>
      <c r="F54" s="26">
        <v>4937</v>
      </c>
      <c r="G54" s="26">
        <v>292</v>
      </c>
      <c r="H54" s="26">
        <v>1390</v>
      </c>
      <c r="I54" s="26">
        <v>460</v>
      </c>
      <c r="J54" s="26">
        <v>255</v>
      </c>
      <c r="K54" s="27">
        <v>186</v>
      </c>
      <c r="L54" s="28">
        <v>1</v>
      </c>
    </row>
    <row r="55" spans="2:12" ht="12">
      <c r="B55" s="17" t="s">
        <v>57</v>
      </c>
      <c r="C55" s="26">
        <v>769</v>
      </c>
      <c r="D55" s="26">
        <v>4839</v>
      </c>
      <c r="E55" s="26">
        <v>499</v>
      </c>
      <c r="F55" s="26">
        <v>3843</v>
      </c>
      <c r="G55" s="26">
        <v>270</v>
      </c>
      <c r="H55" s="26">
        <v>996</v>
      </c>
      <c r="I55" s="26">
        <v>523</v>
      </c>
      <c r="J55" s="26">
        <v>113</v>
      </c>
      <c r="K55" s="27">
        <v>122</v>
      </c>
      <c r="L55" s="28">
        <v>11</v>
      </c>
    </row>
    <row r="56" spans="2:12" ht="12">
      <c r="B56" s="17" t="s">
        <v>58</v>
      </c>
      <c r="C56" s="26">
        <v>587</v>
      </c>
      <c r="D56" s="26">
        <v>1836</v>
      </c>
      <c r="E56" s="26">
        <v>431</v>
      </c>
      <c r="F56" s="26">
        <v>1399</v>
      </c>
      <c r="G56" s="26">
        <v>156</v>
      </c>
      <c r="H56" s="26">
        <v>438</v>
      </c>
      <c r="I56" s="26">
        <v>498</v>
      </c>
      <c r="J56" s="26">
        <v>66</v>
      </c>
      <c r="K56" s="27">
        <v>23</v>
      </c>
      <c r="L56" s="29" t="s">
        <v>25</v>
      </c>
    </row>
    <row r="57" spans="2:12" ht="12">
      <c r="B57" s="17" t="s">
        <v>59</v>
      </c>
      <c r="C57" s="26">
        <v>467</v>
      </c>
      <c r="D57" s="26">
        <v>2132</v>
      </c>
      <c r="E57" s="26">
        <v>337</v>
      </c>
      <c r="F57" s="26">
        <v>1605</v>
      </c>
      <c r="G57" s="26">
        <v>130</v>
      </c>
      <c r="H57" s="26">
        <v>527</v>
      </c>
      <c r="I57" s="26">
        <v>327</v>
      </c>
      <c r="J57" s="26">
        <v>95</v>
      </c>
      <c r="K57" s="27">
        <v>45</v>
      </c>
      <c r="L57" s="29" t="s">
        <v>25</v>
      </c>
    </row>
    <row r="58" spans="2:12" ht="12">
      <c r="B58" s="17" t="s">
        <v>60</v>
      </c>
      <c r="C58" s="26">
        <v>255</v>
      </c>
      <c r="D58" s="26">
        <v>756</v>
      </c>
      <c r="E58" s="26">
        <v>208</v>
      </c>
      <c r="F58" s="26">
        <v>638</v>
      </c>
      <c r="G58" s="26">
        <v>47</v>
      </c>
      <c r="H58" s="26">
        <v>118</v>
      </c>
      <c r="I58" s="26">
        <v>224</v>
      </c>
      <c r="J58" s="26">
        <v>21</v>
      </c>
      <c r="K58" s="27">
        <v>10</v>
      </c>
      <c r="L58" s="29" t="s">
        <v>25</v>
      </c>
    </row>
    <row r="59" spans="2:12" ht="12.75" thickBot="1">
      <c r="B59" s="33" t="s">
        <v>61</v>
      </c>
      <c r="C59" s="34">
        <v>507</v>
      </c>
      <c r="D59" s="34">
        <v>2019</v>
      </c>
      <c r="E59" s="34">
        <v>387</v>
      </c>
      <c r="F59" s="34">
        <v>1652</v>
      </c>
      <c r="G59" s="34">
        <v>120</v>
      </c>
      <c r="H59" s="34">
        <v>367</v>
      </c>
      <c r="I59" s="34">
        <v>393</v>
      </c>
      <c r="J59" s="34">
        <v>74</v>
      </c>
      <c r="K59" s="35">
        <v>39</v>
      </c>
      <c r="L59" s="36">
        <v>1</v>
      </c>
    </row>
    <row r="60" spans="2:12" ht="12.75" thickTop="1">
      <c r="B60" s="37" t="s">
        <v>62</v>
      </c>
      <c r="C60" s="37"/>
      <c r="D60" s="37"/>
      <c r="E60" s="37"/>
      <c r="F60" s="37"/>
      <c r="G60" s="37"/>
      <c r="H60" s="37"/>
      <c r="I60" s="37"/>
      <c r="K60" s="37"/>
      <c r="L60" s="37"/>
    </row>
    <row r="61" spans="2:12" ht="12">
      <c r="B61" s="37"/>
      <c r="C61" s="37"/>
      <c r="D61" s="37"/>
      <c r="E61" s="37"/>
      <c r="F61" s="37"/>
      <c r="G61" s="37"/>
      <c r="H61" s="37"/>
      <c r="I61" s="37"/>
      <c r="K61" s="37"/>
      <c r="L61" s="37"/>
    </row>
    <row r="62" spans="2:12" ht="12">
      <c r="B62" s="37"/>
      <c r="C62" s="37"/>
      <c r="D62" s="37"/>
      <c r="E62" s="37"/>
      <c r="F62" s="37"/>
      <c r="G62" s="37"/>
      <c r="H62" s="37"/>
      <c r="I62" s="37"/>
      <c r="K62" s="37"/>
      <c r="L62" s="37"/>
    </row>
    <row r="63" spans="2:12" ht="12">
      <c r="B63" s="37"/>
      <c r="C63" s="37"/>
      <c r="D63" s="37"/>
      <c r="E63" s="37"/>
      <c r="F63" s="37"/>
      <c r="G63" s="37"/>
      <c r="H63" s="37"/>
      <c r="I63" s="37"/>
      <c r="K63" s="37"/>
      <c r="L63" s="37"/>
    </row>
    <row r="64" spans="2:12" ht="12">
      <c r="B64" s="37"/>
      <c r="C64" s="37"/>
      <c r="D64" s="37"/>
      <c r="E64" s="37"/>
      <c r="F64" s="37"/>
      <c r="G64" s="37"/>
      <c r="H64" s="37"/>
      <c r="I64" s="37"/>
      <c r="K64" s="37"/>
      <c r="L64" s="37"/>
    </row>
    <row r="65" spans="2:12" ht="12">
      <c r="B65" s="37"/>
      <c r="C65" s="37"/>
      <c r="D65" s="37"/>
      <c r="E65" s="37"/>
      <c r="F65" s="37"/>
      <c r="G65" s="37"/>
      <c r="H65" s="37"/>
      <c r="I65" s="37"/>
      <c r="K65" s="37"/>
      <c r="L65" s="37"/>
    </row>
    <row r="66" spans="2:12" ht="12">
      <c r="B66" s="37"/>
      <c r="C66" s="37"/>
      <c r="D66" s="37"/>
      <c r="E66" s="37"/>
      <c r="F66" s="37"/>
      <c r="G66" s="37"/>
      <c r="H66" s="37"/>
      <c r="I66" s="37"/>
      <c r="K66" s="37"/>
      <c r="L66" s="37"/>
    </row>
    <row r="67" spans="2:12" ht="12">
      <c r="B67" s="37"/>
      <c r="C67" s="37"/>
      <c r="D67" s="37"/>
      <c r="E67" s="37"/>
      <c r="F67" s="37"/>
      <c r="G67" s="37"/>
      <c r="H67" s="37"/>
      <c r="I67" s="37"/>
      <c r="K67" s="37"/>
      <c r="L67" s="37"/>
    </row>
    <row r="68" spans="2:12" ht="12">
      <c r="B68" s="37"/>
      <c r="C68" s="37"/>
      <c r="D68" s="37"/>
      <c r="E68" s="37"/>
      <c r="F68" s="37"/>
      <c r="G68" s="37"/>
      <c r="H68" s="37"/>
      <c r="I68" s="37"/>
      <c r="K68" s="37"/>
      <c r="L68" s="37"/>
    </row>
    <row r="69" spans="2:12" ht="12">
      <c r="B69" s="37"/>
      <c r="C69" s="37"/>
      <c r="D69" s="37"/>
      <c r="E69" s="37"/>
      <c r="F69" s="37"/>
      <c r="G69" s="37"/>
      <c r="H69" s="37"/>
      <c r="I69" s="37"/>
      <c r="K69" s="37"/>
      <c r="L69" s="37"/>
    </row>
    <row r="70" spans="2:12" ht="12">
      <c r="B70" s="37"/>
      <c r="C70" s="37"/>
      <c r="D70" s="37"/>
      <c r="E70" s="37"/>
      <c r="F70" s="37"/>
      <c r="G70" s="37"/>
      <c r="H70" s="37"/>
      <c r="I70" s="37"/>
      <c r="K70" s="37"/>
      <c r="L70" s="37"/>
    </row>
    <row r="71" spans="2:12" ht="12">
      <c r="B71" s="37"/>
      <c r="C71" s="37"/>
      <c r="D71" s="37"/>
      <c r="E71" s="37"/>
      <c r="F71" s="37"/>
      <c r="G71" s="37"/>
      <c r="H71" s="37"/>
      <c r="I71" s="37"/>
      <c r="K71" s="37"/>
      <c r="L71" s="37"/>
    </row>
    <row r="72" spans="2:12" ht="12">
      <c r="B72" s="37"/>
      <c r="C72" s="37"/>
      <c r="D72" s="37"/>
      <c r="E72" s="37"/>
      <c r="F72" s="37"/>
      <c r="G72" s="37"/>
      <c r="H72" s="37"/>
      <c r="I72" s="37"/>
      <c r="K72" s="37"/>
      <c r="L72" s="37"/>
    </row>
    <row r="73" spans="2:12" ht="12">
      <c r="B73" s="37"/>
      <c r="C73" s="37"/>
      <c r="D73" s="37"/>
      <c r="E73" s="37"/>
      <c r="F73" s="37"/>
      <c r="G73" s="37"/>
      <c r="H73" s="37"/>
      <c r="I73" s="37"/>
      <c r="L73" s="37"/>
    </row>
    <row r="74" spans="2:12" ht="12">
      <c r="B74" s="37"/>
      <c r="C74" s="37"/>
      <c r="D74" s="37"/>
      <c r="E74" s="37"/>
      <c r="F74" s="37"/>
      <c r="G74" s="37"/>
      <c r="H74" s="37"/>
      <c r="I74" s="37"/>
      <c r="L74" s="37"/>
    </row>
    <row r="75" spans="2:12" ht="12">
      <c r="B75" s="37"/>
      <c r="C75" s="37"/>
      <c r="D75" s="37"/>
      <c r="E75" s="37"/>
      <c r="F75" s="37"/>
      <c r="G75" s="37"/>
      <c r="H75" s="37"/>
      <c r="I75" s="37"/>
      <c r="L75" s="37"/>
    </row>
    <row r="76" spans="2:12" ht="12">
      <c r="B76" s="37"/>
      <c r="C76" s="37"/>
      <c r="D76" s="37"/>
      <c r="E76" s="37"/>
      <c r="F76" s="37"/>
      <c r="G76" s="37"/>
      <c r="H76" s="37"/>
      <c r="I76" s="37"/>
      <c r="L76" s="37"/>
    </row>
    <row r="77" spans="2:12" ht="12">
      <c r="B77" s="37"/>
      <c r="C77" s="37"/>
      <c r="D77" s="37"/>
      <c r="E77" s="37"/>
      <c r="F77" s="37"/>
      <c r="G77" s="37"/>
      <c r="H77" s="37"/>
      <c r="I77" s="37"/>
      <c r="L77" s="37"/>
    </row>
    <row r="78" spans="2:12" ht="12">
      <c r="B78" s="37"/>
      <c r="C78" s="37"/>
      <c r="D78" s="37"/>
      <c r="E78" s="37"/>
      <c r="F78" s="37"/>
      <c r="G78" s="37"/>
      <c r="H78" s="37"/>
      <c r="I78" s="37"/>
      <c r="L78" s="37"/>
    </row>
    <row r="79" spans="2:12" ht="12">
      <c r="B79" s="37"/>
      <c r="C79" s="37"/>
      <c r="D79" s="37"/>
      <c r="E79" s="37"/>
      <c r="F79" s="37"/>
      <c r="G79" s="37"/>
      <c r="H79" s="37"/>
      <c r="I79" s="37"/>
      <c r="L79" s="37"/>
    </row>
    <row r="80" spans="2:12" ht="12">
      <c r="B80" s="37"/>
      <c r="C80" s="37"/>
      <c r="D80" s="37"/>
      <c r="E80" s="37"/>
      <c r="F80" s="37"/>
      <c r="G80" s="37"/>
      <c r="H80" s="37"/>
      <c r="I80" s="37"/>
      <c r="L80" s="37"/>
    </row>
    <row r="81" spans="2:12" ht="12">
      <c r="B81" s="37"/>
      <c r="C81" s="37"/>
      <c r="D81" s="37"/>
      <c r="E81" s="37"/>
      <c r="F81" s="37"/>
      <c r="G81" s="37"/>
      <c r="H81" s="37"/>
      <c r="I81" s="37"/>
      <c r="L81" s="37"/>
    </row>
    <row r="82" spans="2:12" ht="12">
      <c r="B82" s="37"/>
      <c r="C82" s="37"/>
      <c r="D82" s="37"/>
      <c r="E82" s="37"/>
      <c r="F82" s="37"/>
      <c r="G82" s="37"/>
      <c r="H82" s="37"/>
      <c r="I82" s="37"/>
      <c r="L82" s="37"/>
    </row>
    <row r="83" spans="2:12" ht="12">
      <c r="B83" s="37"/>
      <c r="C83" s="37"/>
      <c r="D83" s="37"/>
      <c r="E83" s="37"/>
      <c r="F83" s="37"/>
      <c r="G83" s="37"/>
      <c r="H83" s="37"/>
      <c r="I83" s="37"/>
      <c r="L83" s="37"/>
    </row>
    <row r="84" spans="2:12" ht="12">
      <c r="B84" s="37"/>
      <c r="C84" s="37"/>
      <c r="D84" s="37"/>
      <c r="E84" s="37"/>
      <c r="F84" s="37"/>
      <c r="G84" s="37"/>
      <c r="H84" s="37"/>
      <c r="I84" s="37"/>
      <c r="L84" s="37"/>
    </row>
    <row r="85" spans="2:12" ht="12">
      <c r="B85" s="37"/>
      <c r="C85" s="37"/>
      <c r="D85" s="37"/>
      <c r="E85" s="37"/>
      <c r="F85" s="37"/>
      <c r="G85" s="37"/>
      <c r="H85" s="37"/>
      <c r="I85" s="37"/>
      <c r="L85" s="37"/>
    </row>
    <row r="86" spans="2:12" ht="12">
      <c r="B86" s="37"/>
      <c r="C86" s="37"/>
      <c r="D86" s="37"/>
      <c r="E86" s="37"/>
      <c r="F86" s="37"/>
      <c r="G86" s="37"/>
      <c r="H86" s="37"/>
      <c r="I86" s="37"/>
      <c r="L86" s="37"/>
    </row>
    <row r="87" spans="2:12" ht="12">
      <c r="B87" s="37"/>
      <c r="C87" s="37"/>
      <c r="D87" s="37"/>
      <c r="E87" s="37"/>
      <c r="F87" s="37"/>
      <c r="G87" s="37"/>
      <c r="H87" s="37"/>
      <c r="I87" s="37"/>
      <c r="L87" s="37"/>
    </row>
    <row r="88" spans="2:12" ht="12">
      <c r="B88" s="37"/>
      <c r="C88" s="37"/>
      <c r="D88" s="37"/>
      <c r="E88" s="37"/>
      <c r="F88" s="37"/>
      <c r="G88" s="37"/>
      <c r="H88" s="37"/>
      <c r="I88" s="37"/>
      <c r="L88" s="37"/>
    </row>
    <row r="89" spans="2:12" ht="12">
      <c r="B89" s="37"/>
      <c r="C89" s="37"/>
      <c r="D89" s="37"/>
      <c r="E89" s="37"/>
      <c r="F89" s="37"/>
      <c r="G89" s="37"/>
      <c r="H89" s="37"/>
      <c r="I89" s="37"/>
      <c r="L89" s="37"/>
    </row>
    <row r="90" spans="2:12" ht="12">
      <c r="B90" s="37"/>
      <c r="C90" s="37"/>
      <c r="D90" s="37"/>
      <c r="E90" s="37"/>
      <c r="F90" s="37"/>
      <c r="G90" s="37"/>
      <c r="H90" s="37"/>
      <c r="I90" s="37"/>
      <c r="L90" s="37"/>
    </row>
    <row r="91" spans="2:12" ht="12">
      <c r="B91" s="37"/>
      <c r="C91" s="37"/>
      <c r="D91" s="37"/>
      <c r="E91" s="37"/>
      <c r="F91" s="37"/>
      <c r="G91" s="37"/>
      <c r="H91" s="37"/>
      <c r="I91" s="37"/>
      <c r="L91" s="37"/>
    </row>
    <row r="92" spans="2:12" ht="12">
      <c r="B92" s="37"/>
      <c r="C92" s="37"/>
      <c r="D92" s="37"/>
      <c r="E92" s="37"/>
      <c r="F92" s="37"/>
      <c r="G92" s="37"/>
      <c r="H92" s="37"/>
      <c r="I92" s="37"/>
      <c r="L92" s="37"/>
    </row>
    <row r="93" spans="2:12" ht="12">
      <c r="B93" s="37"/>
      <c r="C93" s="37"/>
      <c r="D93" s="37"/>
      <c r="E93" s="37"/>
      <c r="F93" s="37"/>
      <c r="G93" s="37"/>
      <c r="H93" s="37"/>
      <c r="I93" s="37"/>
      <c r="L93" s="37"/>
    </row>
    <row r="94" spans="2:12" ht="12">
      <c r="B94" s="37"/>
      <c r="C94" s="37"/>
      <c r="D94" s="37"/>
      <c r="E94" s="37"/>
      <c r="F94" s="37"/>
      <c r="G94" s="37"/>
      <c r="H94" s="37"/>
      <c r="I94" s="37"/>
      <c r="L94" s="37"/>
    </row>
    <row r="95" spans="2:12" ht="12">
      <c r="B95" s="37"/>
      <c r="C95" s="37"/>
      <c r="D95" s="37"/>
      <c r="E95" s="37"/>
      <c r="F95" s="37"/>
      <c r="G95" s="37"/>
      <c r="H95" s="37"/>
      <c r="I95" s="37"/>
      <c r="L95" s="37"/>
    </row>
    <row r="96" spans="2:12" ht="12">
      <c r="B96" s="37"/>
      <c r="C96" s="37"/>
      <c r="D96" s="37"/>
      <c r="E96" s="37"/>
      <c r="F96" s="37"/>
      <c r="G96" s="37"/>
      <c r="H96" s="37"/>
      <c r="I96" s="37"/>
      <c r="L96" s="37"/>
    </row>
    <row r="97" spans="2:12" ht="12">
      <c r="B97" s="37"/>
      <c r="C97" s="37"/>
      <c r="D97" s="37"/>
      <c r="E97" s="37"/>
      <c r="F97" s="37"/>
      <c r="G97" s="37"/>
      <c r="H97" s="37"/>
      <c r="I97" s="37"/>
      <c r="L97" s="37"/>
    </row>
    <row r="98" spans="2:12" ht="12">
      <c r="B98" s="37"/>
      <c r="C98" s="37"/>
      <c r="D98" s="37"/>
      <c r="E98" s="37"/>
      <c r="F98" s="37"/>
      <c r="G98" s="37"/>
      <c r="H98" s="37"/>
      <c r="I98" s="37"/>
      <c r="L98" s="37"/>
    </row>
    <row r="99" spans="2:12" ht="12">
      <c r="B99" s="37"/>
      <c r="C99" s="37"/>
      <c r="D99" s="37"/>
      <c r="E99" s="37"/>
      <c r="F99" s="37"/>
      <c r="G99" s="37"/>
      <c r="H99" s="37"/>
      <c r="I99" s="37"/>
      <c r="L99" s="37"/>
    </row>
    <row r="100" spans="2:12" ht="12">
      <c r="B100" s="37"/>
      <c r="C100" s="37"/>
      <c r="D100" s="37"/>
      <c r="E100" s="37"/>
      <c r="F100" s="37"/>
      <c r="G100" s="37"/>
      <c r="H100" s="37"/>
      <c r="I100" s="37"/>
      <c r="L100" s="37"/>
    </row>
    <row r="101" spans="2:12" ht="12">
      <c r="B101" s="37"/>
      <c r="C101" s="37"/>
      <c r="D101" s="37"/>
      <c r="E101" s="37"/>
      <c r="F101" s="37"/>
      <c r="G101" s="37"/>
      <c r="H101" s="37"/>
      <c r="I101" s="37"/>
      <c r="L101" s="37"/>
    </row>
    <row r="102" spans="2:12" ht="12">
      <c r="B102" s="37"/>
      <c r="C102" s="37"/>
      <c r="D102" s="37"/>
      <c r="E102" s="37"/>
      <c r="F102" s="37"/>
      <c r="G102" s="37"/>
      <c r="H102" s="37"/>
      <c r="I102" s="37"/>
      <c r="L102" s="37"/>
    </row>
    <row r="103" spans="2:12" ht="12">
      <c r="B103" s="37"/>
      <c r="C103" s="37"/>
      <c r="D103" s="37"/>
      <c r="E103" s="37"/>
      <c r="F103" s="37"/>
      <c r="G103" s="37"/>
      <c r="H103" s="37"/>
      <c r="I103" s="37"/>
      <c r="L103" s="37"/>
    </row>
    <row r="104" spans="2:12" ht="12">
      <c r="B104" s="37"/>
      <c r="C104" s="37"/>
      <c r="D104" s="37"/>
      <c r="E104" s="37"/>
      <c r="F104" s="37"/>
      <c r="G104" s="37"/>
      <c r="H104" s="37"/>
      <c r="I104" s="37"/>
      <c r="L104" s="37"/>
    </row>
    <row r="105" spans="2:12" ht="12">
      <c r="B105" s="37"/>
      <c r="C105" s="37"/>
      <c r="D105" s="37"/>
      <c r="E105" s="37"/>
      <c r="F105" s="37"/>
      <c r="G105" s="37"/>
      <c r="H105" s="37"/>
      <c r="I105" s="37"/>
      <c r="L105" s="37"/>
    </row>
    <row r="106" spans="2:12" ht="12">
      <c r="B106" s="37"/>
      <c r="C106" s="37"/>
      <c r="D106" s="37"/>
      <c r="E106" s="37"/>
      <c r="F106" s="37"/>
      <c r="G106" s="37"/>
      <c r="H106" s="37"/>
      <c r="I106" s="37"/>
      <c r="L106" s="37"/>
    </row>
    <row r="107" spans="2:12" ht="12">
      <c r="B107" s="37"/>
      <c r="C107" s="37"/>
      <c r="D107" s="37"/>
      <c r="E107" s="37"/>
      <c r="F107" s="37"/>
      <c r="G107" s="37"/>
      <c r="H107" s="37"/>
      <c r="I107" s="37"/>
      <c r="L107" s="37"/>
    </row>
    <row r="108" spans="2:12" ht="12">
      <c r="B108" s="37"/>
      <c r="C108" s="37"/>
      <c r="D108" s="37"/>
      <c r="E108" s="37"/>
      <c r="F108" s="37"/>
      <c r="G108" s="37"/>
      <c r="H108" s="37"/>
      <c r="I108" s="37"/>
      <c r="L108" s="37"/>
    </row>
    <row r="109" spans="2:12" ht="12">
      <c r="B109" s="37"/>
      <c r="C109" s="37"/>
      <c r="D109" s="37"/>
      <c r="E109" s="37"/>
      <c r="F109" s="37"/>
      <c r="G109" s="37"/>
      <c r="H109" s="37"/>
      <c r="I109" s="37"/>
      <c r="L109" s="37"/>
    </row>
    <row r="110" spans="2:12" ht="12">
      <c r="B110" s="37"/>
      <c r="C110" s="37"/>
      <c r="D110" s="37"/>
      <c r="E110" s="37"/>
      <c r="F110" s="37"/>
      <c r="G110" s="37"/>
      <c r="H110" s="37"/>
      <c r="I110" s="37"/>
      <c r="L110" s="37"/>
    </row>
    <row r="111" spans="2:12" ht="12">
      <c r="B111" s="37"/>
      <c r="C111" s="37"/>
      <c r="D111" s="37"/>
      <c r="E111" s="37"/>
      <c r="F111" s="37"/>
      <c r="G111" s="37"/>
      <c r="H111" s="37"/>
      <c r="I111" s="37"/>
      <c r="L111" s="37"/>
    </row>
  </sheetData>
  <mergeCells count="6">
    <mergeCell ref="K4:K5"/>
    <mergeCell ref="L4:L5"/>
    <mergeCell ref="C4:C5"/>
    <mergeCell ref="D4:D5"/>
    <mergeCell ref="I4:I5"/>
    <mergeCell ref="J4:J5"/>
  </mergeCells>
  <printOptions/>
  <pageMargins left="0.55" right="0.3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2" customWidth="1"/>
    <col min="2" max="9" width="6.625" style="2" customWidth="1"/>
    <col min="10" max="14" width="7.125" style="2" customWidth="1"/>
    <col min="15" max="16384" width="9.00390625" style="2" customWidth="1"/>
  </cols>
  <sheetData>
    <row r="1" ht="14.25">
      <c r="A1" s="1" t="s">
        <v>63</v>
      </c>
    </row>
    <row r="2" spans="2:14" ht="12.75" thickBo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3" t="s">
        <v>64</v>
      </c>
    </row>
    <row r="3" spans="1:17" s="16" customFormat="1" ht="12.75" customHeight="1" thickTop="1">
      <c r="A3" s="38"/>
      <c r="B3" s="39" t="s">
        <v>65</v>
      </c>
      <c r="C3" s="40"/>
      <c r="D3" s="40"/>
      <c r="E3" s="41"/>
      <c r="F3" s="41"/>
      <c r="G3" s="41"/>
      <c r="H3" s="41"/>
      <c r="I3" s="42"/>
      <c r="J3" s="43" t="s">
        <v>66</v>
      </c>
      <c r="K3" s="41"/>
      <c r="L3" s="41"/>
      <c r="M3" s="41"/>
      <c r="N3" s="44"/>
      <c r="O3" s="45"/>
      <c r="P3" s="45"/>
      <c r="Q3" s="45"/>
    </row>
    <row r="4" spans="1:17" s="16" customFormat="1" ht="13.5" customHeight="1">
      <c r="A4" s="17" t="s">
        <v>67</v>
      </c>
      <c r="B4" s="370" t="s">
        <v>68</v>
      </c>
      <c r="C4" s="372" t="s">
        <v>69</v>
      </c>
      <c r="D4" s="372" t="s">
        <v>70</v>
      </c>
      <c r="E4" s="374" t="s">
        <v>71</v>
      </c>
      <c r="F4" s="374" t="s">
        <v>72</v>
      </c>
      <c r="G4" s="374" t="s">
        <v>73</v>
      </c>
      <c r="H4" s="374" t="s">
        <v>74</v>
      </c>
      <c r="I4" s="372" t="s">
        <v>75</v>
      </c>
      <c r="J4" s="372" t="s">
        <v>68</v>
      </c>
      <c r="K4" s="372" t="s">
        <v>76</v>
      </c>
      <c r="L4" s="374" t="s">
        <v>77</v>
      </c>
      <c r="M4" s="374" t="s">
        <v>78</v>
      </c>
      <c r="N4" s="376" t="s">
        <v>79</v>
      </c>
      <c r="O4" s="46"/>
      <c r="P4" s="46"/>
      <c r="Q4" s="46"/>
    </row>
    <row r="5" spans="1:17" s="16" customFormat="1" ht="13.5" customHeight="1" thickBot="1">
      <c r="A5" s="13"/>
      <c r="B5" s="371"/>
      <c r="C5" s="373"/>
      <c r="D5" s="373"/>
      <c r="E5" s="375"/>
      <c r="F5" s="375"/>
      <c r="G5" s="375"/>
      <c r="H5" s="375"/>
      <c r="I5" s="373"/>
      <c r="J5" s="373"/>
      <c r="K5" s="373"/>
      <c r="L5" s="375"/>
      <c r="M5" s="375"/>
      <c r="N5" s="377"/>
      <c r="O5" s="47"/>
      <c r="P5" s="47"/>
      <c r="Q5" s="47"/>
    </row>
    <row r="6" spans="1:14" ht="6" customHeight="1">
      <c r="A6" s="10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48"/>
    </row>
    <row r="7" spans="1:14" s="16" customFormat="1" ht="18" customHeight="1">
      <c r="A7" s="21" t="s">
        <v>80</v>
      </c>
      <c r="B7" s="49">
        <v>8217</v>
      </c>
      <c r="C7" s="49">
        <v>1393</v>
      </c>
      <c r="D7" s="49">
        <v>595</v>
      </c>
      <c r="E7" s="49">
        <v>677</v>
      </c>
      <c r="F7" s="49">
        <v>1167</v>
      </c>
      <c r="G7" s="49">
        <v>1005</v>
      </c>
      <c r="H7" s="49">
        <v>804</v>
      </c>
      <c r="I7" s="49">
        <v>2576</v>
      </c>
      <c r="J7" s="49">
        <v>36441</v>
      </c>
      <c r="K7" s="49">
        <v>2968</v>
      </c>
      <c r="L7" s="49">
        <v>12330</v>
      </c>
      <c r="M7" s="49">
        <v>10492</v>
      </c>
      <c r="N7" s="50">
        <v>10651</v>
      </c>
    </row>
    <row r="8" spans="1:14" ht="8.25" customHeight="1">
      <c r="A8" s="5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52"/>
      <c r="N8" s="53"/>
    </row>
    <row r="9" spans="1:14" ht="8.2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4"/>
      <c r="N9" s="48"/>
    </row>
    <row r="10" spans="1:14" ht="12">
      <c r="A10" s="17" t="s">
        <v>17</v>
      </c>
      <c r="B10" s="26">
        <v>519</v>
      </c>
      <c r="C10" s="26">
        <v>134</v>
      </c>
      <c r="D10" s="26">
        <v>64</v>
      </c>
      <c r="E10" s="26">
        <v>52</v>
      </c>
      <c r="F10" s="26">
        <v>86</v>
      </c>
      <c r="G10" s="26">
        <v>67</v>
      </c>
      <c r="H10" s="26">
        <v>30</v>
      </c>
      <c r="I10" s="26">
        <v>86</v>
      </c>
      <c r="J10" s="26">
        <v>1319</v>
      </c>
      <c r="K10" s="26">
        <v>137</v>
      </c>
      <c r="L10" s="26">
        <v>449</v>
      </c>
      <c r="M10" s="26">
        <v>405</v>
      </c>
      <c r="N10" s="48">
        <v>328</v>
      </c>
    </row>
    <row r="11" spans="1:14" ht="12">
      <c r="A11" s="17" t="s">
        <v>18</v>
      </c>
      <c r="B11" s="26">
        <v>398</v>
      </c>
      <c r="C11" s="26">
        <v>145</v>
      </c>
      <c r="D11" s="26">
        <v>40</v>
      </c>
      <c r="E11" s="26">
        <v>43</v>
      </c>
      <c r="F11" s="26">
        <v>58</v>
      </c>
      <c r="G11" s="26">
        <v>40</v>
      </c>
      <c r="H11" s="26">
        <v>22</v>
      </c>
      <c r="I11" s="26">
        <v>50</v>
      </c>
      <c r="J11" s="26">
        <v>1410</v>
      </c>
      <c r="K11" s="26">
        <v>82</v>
      </c>
      <c r="L11" s="26">
        <v>578</v>
      </c>
      <c r="M11" s="54">
        <v>473</v>
      </c>
      <c r="N11" s="48">
        <v>277</v>
      </c>
    </row>
    <row r="12" spans="1:14" ht="12">
      <c r="A12" s="17" t="s">
        <v>19</v>
      </c>
      <c r="B12" s="26">
        <v>385</v>
      </c>
      <c r="C12" s="26">
        <v>86</v>
      </c>
      <c r="D12" s="26">
        <v>16</v>
      </c>
      <c r="E12" s="26">
        <v>13</v>
      </c>
      <c r="F12" s="26">
        <v>28</v>
      </c>
      <c r="G12" s="26">
        <v>40</v>
      </c>
      <c r="H12" s="26">
        <v>50</v>
      </c>
      <c r="I12" s="26">
        <v>152</v>
      </c>
      <c r="J12" s="26">
        <v>1941</v>
      </c>
      <c r="K12" s="26">
        <v>156</v>
      </c>
      <c r="L12" s="26">
        <v>592</v>
      </c>
      <c r="M12" s="54">
        <v>618</v>
      </c>
      <c r="N12" s="48">
        <v>575</v>
      </c>
    </row>
    <row r="13" spans="1:14" ht="12">
      <c r="A13" s="17" t="s">
        <v>20</v>
      </c>
      <c r="B13" s="26">
        <v>85</v>
      </c>
      <c r="C13" s="31" t="s">
        <v>81</v>
      </c>
      <c r="D13" s="31" t="s">
        <v>81</v>
      </c>
      <c r="E13" s="31" t="s">
        <v>81</v>
      </c>
      <c r="F13" s="26">
        <v>1</v>
      </c>
      <c r="G13" s="26">
        <v>1</v>
      </c>
      <c r="H13" s="26">
        <v>1</v>
      </c>
      <c r="I13" s="26">
        <v>82</v>
      </c>
      <c r="J13" s="26">
        <v>651</v>
      </c>
      <c r="K13" s="26">
        <v>26</v>
      </c>
      <c r="L13" s="26">
        <v>243</v>
      </c>
      <c r="M13" s="54">
        <v>220</v>
      </c>
      <c r="N13" s="48">
        <v>162</v>
      </c>
    </row>
    <row r="14" spans="1:14" ht="8.25" customHeight="1">
      <c r="A14" s="17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4"/>
      <c r="N14" s="48"/>
    </row>
    <row r="15" spans="1:14" ht="12">
      <c r="A15" s="17" t="s">
        <v>21</v>
      </c>
      <c r="B15" s="26">
        <v>183</v>
      </c>
      <c r="C15" s="26">
        <v>33</v>
      </c>
      <c r="D15" s="26">
        <v>4</v>
      </c>
      <c r="E15" s="26">
        <v>12</v>
      </c>
      <c r="F15" s="26">
        <v>14</v>
      </c>
      <c r="G15" s="26">
        <v>19</v>
      </c>
      <c r="H15" s="26">
        <v>22</v>
      </c>
      <c r="I15" s="26">
        <v>79</v>
      </c>
      <c r="J15" s="26">
        <v>1893</v>
      </c>
      <c r="K15" s="26">
        <v>400</v>
      </c>
      <c r="L15" s="26">
        <v>982</v>
      </c>
      <c r="M15" s="54">
        <v>285</v>
      </c>
      <c r="N15" s="48">
        <v>226</v>
      </c>
    </row>
    <row r="16" spans="1:14" ht="12">
      <c r="A16" s="17" t="s">
        <v>22</v>
      </c>
      <c r="B16" s="26">
        <v>112</v>
      </c>
      <c r="C16" s="26">
        <v>29</v>
      </c>
      <c r="D16" s="26">
        <v>5</v>
      </c>
      <c r="E16" s="26">
        <v>9</v>
      </c>
      <c r="F16" s="26">
        <v>14</v>
      </c>
      <c r="G16" s="26">
        <v>13</v>
      </c>
      <c r="H16" s="26">
        <v>11</v>
      </c>
      <c r="I16" s="26">
        <v>31</v>
      </c>
      <c r="J16" s="31">
        <v>441</v>
      </c>
      <c r="K16" s="26">
        <v>52</v>
      </c>
      <c r="L16" s="26">
        <v>131</v>
      </c>
      <c r="M16" s="54">
        <v>127</v>
      </c>
      <c r="N16" s="48">
        <v>130</v>
      </c>
    </row>
    <row r="17" spans="1:14" ht="12">
      <c r="A17" s="17" t="s">
        <v>23</v>
      </c>
      <c r="B17" s="26">
        <v>256</v>
      </c>
      <c r="C17" s="26">
        <v>57</v>
      </c>
      <c r="D17" s="26">
        <v>11</v>
      </c>
      <c r="E17" s="26">
        <v>26</v>
      </c>
      <c r="F17" s="26">
        <v>45</v>
      </c>
      <c r="G17" s="26">
        <v>34</v>
      </c>
      <c r="H17" s="26">
        <v>26</v>
      </c>
      <c r="I17" s="26">
        <v>57</v>
      </c>
      <c r="J17" s="26">
        <v>1076</v>
      </c>
      <c r="K17" s="26">
        <v>59</v>
      </c>
      <c r="L17" s="26">
        <v>431</v>
      </c>
      <c r="M17" s="54">
        <v>305</v>
      </c>
      <c r="N17" s="48">
        <v>281</v>
      </c>
    </row>
    <row r="18" spans="1:14" ht="12">
      <c r="A18" s="17" t="s">
        <v>24</v>
      </c>
      <c r="B18" s="26">
        <v>226</v>
      </c>
      <c r="C18" s="26">
        <v>43</v>
      </c>
      <c r="D18" s="26">
        <v>27</v>
      </c>
      <c r="E18" s="26">
        <v>22</v>
      </c>
      <c r="F18" s="26">
        <v>37</v>
      </c>
      <c r="G18" s="26">
        <v>34</v>
      </c>
      <c r="H18" s="26">
        <v>16</v>
      </c>
      <c r="I18" s="26">
        <v>47</v>
      </c>
      <c r="J18" s="26">
        <v>615</v>
      </c>
      <c r="K18" s="26">
        <v>64</v>
      </c>
      <c r="L18" s="26">
        <v>175</v>
      </c>
      <c r="M18" s="54">
        <v>234</v>
      </c>
      <c r="N18" s="48">
        <v>142</v>
      </c>
    </row>
    <row r="19" spans="1:14" ht="8.25" customHeight="1">
      <c r="A19" s="1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54"/>
      <c r="N19" s="48"/>
    </row>
    <row r="20" spans="1:14" ht="12">
      <c r="A20" s="17" t="s">
        <v>26</v>
      </c>
      <c r="B20" s="26">
        <v>153</v>
      </c>
      <c r="C20" s="26">
        <v>69</v>
      </c>
      <c r="D20" s="26">
        <v>10</v>
      </c>
      <c r="E20" s="26">
        <v>10</v>
      </c>
      <c r="F20" s="26">
        <v>16</v>
      </c>
      <c r="G20" s="26">
        <v>15</v>
      </c>
      <c r="H20" s="26">
        <v>9</v>
      </c>
      <c r="I20" s="26">
        <v>24</v>
      </c>
      <c r="J20" s="26">
        <v>341</v>
      </c>
      <c r="K20" s="26">
        <v>28</v>
      </c>
      <c r="L20" s="26">
        <v>141</v>
      </c>
      <c r="M20" s="54">
        <v>84</v>
      </c>
      <c r="N20" s="48">
        <v>89</v>
      </c>
    </row>
    <row r="21" spans="1:14" ht="12">
      <c r="A21" s="17" t="s">
        <v>27</v>
      </c>
      <c r="B21" s="26">
        <v>139</v>
      </c>
      <c r="C21" s="26">
        <v>42</v>
      </c>
      <c r="D21" s="26">
        <v>12</v>
      </c>
      <c r="E21" s="26">
        <v>11</v>
      </c>
      <c r="F21" s="26">
        <v>23</v>
      </c>
      <c r="G21" s="26">
        <v>14</v>
      </c>
      <c r="H21" s="26">
        <v>12</v>
      </c>
      <c r="I21" s="26">
        <v>25</v>
      </c>
      <c r="J21" s="26">
        <v>353</v>
      </c>
      <c r="K21" s="26">
        <v>18</v>
      </c>
      <c r="L21" s="26">
        <v>154</v>
      </c>
      <c r="M21" s="54">
        <v>114</v>
      </c>
      <c r="N21" s="48">
        <v>68</v>
      </c>
    </row>
    <row r="22" spans="1:14" ht="12">
      <c r="A22" s="17" t="s">
        <v>28</v>
      </c>
      <c r="B22" s="26">
        <v>134</v>
      </c>
      <c r="C22" s="26">
        <v>32</v>
      </c>
      <c r="D22" s="26">
        <v>15</v>
      </c>
      <c r="E22" s="26">
        <v>25</v>
      </c>
      <c r="F22" s="26">
        <v>28</v>
      </c>
      <c r="G22" s="26">
        <v>14</v>
      </c>
      <c r="H22" s="26">
        <v>5</v>
      </c>
      <c r="I22" s="26">
        <v>15</v>
      </c>
      <c r="J22" s="26">
        <v>308</v>
      </c>
      <c r="K22" s="26">
        <v>13</v>
      </c>
      <c r="L22" s="26">
        <v>106</v>
      </c>
      <c r="M22" s="54">
        <v>97</v>
      </c>
      <c r="N22" s="48">
        <v>92</v>
      </c>
    </row>
    <row r="23" spans="1:14" ht="12">
      <c r="A23" s="17" t="s">
        <v>29</v>
      </c>
      <c r="B23" s="26">
        <v>380</v>
      </c>
      <c r="C23" s="26">
        <v>70</v>
      </c>
      <c r="D23" s="26">
        <v>23</v>
      </c>
      <c r="E23" s="26">
        <v>37</v>
      </c>
      <c r="F23" s="26">
        <v>80</v>
      </c>
      <c r="G23" s="26">
        <v>58</v>
      </c>
      <c r="H23" s="26">
        <v>46</v>
      </c>
      <c r="I23" s="26">
        <v>66</v>
      </c>
      <c r="J23" s="26">
        <v>1284</v>
      </c>
      <c r="K23" s="26">
        <v>192</v>
      </c>
      <c r="L23" s="26">
        <v>393</v>
      </c>
      <c r="M23" s="54">
        <v>410</v>
      </c>
      <c r="N23" s="48">
        <v>289</v>
      </c>
    </row>
    <row r="24" spans="1:14" ht="12">
      <c r="A24" s="17" t="s">
        <v>30</v>
      </c>
      <c r="B24" s="26">
        <v>272</v>
      </c>
      <c r="C24" s="26">
        <v>38</v>
      </c>
      <c r="D24" s="26">
        <v>18</v>
      </c>
      <c r="E24" s="26">
        <v>28</v>
      </c>
      <c r="F24" s="26">
        <v>40</v>
      </c>
      <c r="G24" s="26">
        <v>43</v>
      </c>
      <c r="H24" s="26">
        <v>32</v>
      </c>
      <c r="I24" s="26">
        <v>73</v>
      </c>
      <c r="J24" s="26">
        <v>1422</v>
      </c>
      <c r="K24" s="26">
        <v>94</v>
      </c>
      <c r="L24" s="26">
        <v>359</v>
      </c>
      <c r="M24" s="54">
        <v>358</v>
      </c>
      <c r="N24" s="48">
        <v>612</v>
      </c>
    </row>
    <row r="25" spans="1:14" ht="7.5" customHeight="1">
      <c r="A25" s="1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4"/>
      <c r="N25" s="48"/>
    </row>
    <row r="26" spans="1:14" ht="12">
      <c r="A26" s="17" t="s">
        <v>31</v>
      </c>
      <c r="B26" s="26">
        <v>124</v>
      </c>
      <c r="C26" s="26">
        <v>19</v>
      </c>
      <c r="D26" s="26">
        <v>18</v>
      </c>
      <c r="E26" s="26">
        <v>14</v>
      </c>
      <c r="F26" s="26">
        <v>18</v>
      </c>
      <c r="G26" s="26">
        <v>16</v>
      </c>
      <c r="H26" s="26">
        <v>18</v>
      </c>
      <c r="I26" s="26">
        <v>21</v>
      </c>
      <c r="J26" s="26">
        <v>370</v>
      </c>
      <c r="K26" s="26">
        <v>35</v>
      </c>
      <c r="L26" s="26">
        <v>106</v>
      </c>
      <c r="M26" s="54">
        <v>110</v>
      </c>
      <c r="N26" s="48">
        <v>118</v>
      </c>
    </row>
    <row r="27" spans="1:14" ht="12">
      <c r="A27" s="17" t="s">
        <v>32</v>
      </c>
      <c r="B27" s="26">
        <v>53</v>
      </c>
      <c r="C27" s="26">
        <v>22</v>
      </c>
      <c r="D27" s="26">
        <v>3</v>
      </c>
      <c r="E27" s="26">
        <v>4</v>
      </c>
      <c r="F27" s="26">
        <v>8</v>
      </c>
      <c r="G27" s="26">
        <v>5</v>
      </c>
      <c r="H27" s="26">
        <v>2</v>
      </c>
      <c r="I27" s="26">
        <v>9</v>
      </c>
      <c r="J27" s="26">
        <v>89</v>
      </c>
      <c r="K27" s="26">
        <v>12</v>
      </c>
      <c r="L27" s="26">
        <v>28</v>
      </c>
      <c r="M27" s="54">
        <v>18</v>
      </c>
      <c r="N27" s="48">
        <v>31</v>
      </c>
    </row>
    <row r="28" spans="1:14" ht="12">
      <c r="A28" s="17" t="s">
        <v>33</v>
      </c>
      <c r="B28" s="26">
        <v>77</v>
      </c>
      <c r="C28" s="26">
        <v>19</v>
      </c>
      <c r="D28" s="26">
        <v>7</v>
      </c>
      <c r="E28" s="26">
        <v>2</v>
      </c>
      <c r="F28" s="26">
        <v>13</v>
      </c>
      <c r="G28" s="26">
        <v>12</v>
      </c>
      <c r="H28" s="26">
        <v>5</v>
      </c>
      <c r="I28" s="26">
        <v>19</v>
      </c>
      <c r="J28" s="26">
        <v>231</v>
      </c>
      <c r="K28" s="26">
        <v>41</v>
      </c>
      <c r="L28" s="26">
        <v>79</v>
      </c>
      <c r="M28" s="54">
        <v>46</v>
      </c>
      <c r="N28" s="48">
        <v>65</v>
      </c>
    </row>
    <row r="29" spans="1:14" ht="12">
      <c r="A29" s="17" t="s">
        <v>34</v>
      </c>
      <c r="B29" s="26">
        <v>225</v>
      </c>
      <c r="C29" s="26">
        <v>12</v>
      </c>
      <c r="D29" s="26">
        <v>9</v>
      </c>
      <c r="E29" s="26">
        <v>13</v>
      </c>
      <c r="F29" s="26">
        <v>30</v>
      </c>
      <c r="G29" s="26">
        <v>27</v>
      </c>
      <c r="H29" s="26">
        <v>43</v>
      </c>
      <c r="I29" s="26">
        <v>91</v>
      </c>
      <c r="J29" s="26">
        <v>1186</v>
      </c>
      <c r="K29" s="26">
        <v>56</v>
      </c>
      <c r="L29" s="26">
        <v>355</v>
      </c>
      <c r="M29" s="55">
        <v>357</v>
      </c>
      <c r="N29" s="48">
        <v>419</v>
      </c>
    </row>
    <row r="30" spans="1:14" ht="12">
      <c r="A30" s="17" t="s">
        <v>35</v>
      </c>
      <c r="B30" s="26">
        <v>176</v>
      </c>
      <c r="C30" s="26">
        <v>20</v>
      </c>
      <c r="D30" s="26">
        <v>17</v>
      </c>
      <c r="E30" s="26">
        <v>23</v>
      </c>
      <c r="F30" s="26">
        <v>38</v>
      </c>
      <c r="G30" s="26">
        <v>32</v>
      </c>
      <c r="H30" s="26">
        <v>10</v>
      </c>
      <c r="I30" s="26">
        <v>36</v>
      </c>
      <c r="J30" s="26">
        <v>572</v>
      </c>
      <c r="K30" s="26">
        <v>71</v>
      </c>
      <c r="L30" s="26">
        <v>195</v>
      </c>
      <c r="M30" s="54">
        <v>139</v>
      </c>
      <c r="N30" s="48">
        <v>167</v>
      </c>
    </row>
    <row r="31" spans="1:14" ht="12">
      <c r="A31" s="17" t="s">
        <v>36</v>
      </c>
      <c r="B31" s="26">
        <v>219</v>
      </c>
      <c r="C31" s="26">
        <v>26</v>
      </c>
      <c r="D31" s="26">
        <v>18</v>
      </c>
      <c r="E31" s="26">
        <v>23</v>
      </c>
      <c r="F31" s="26">
        <v>33</v>
      </c>
      <c r="G31" s="26">
        <v>37</v>
      </c>
      <c r="H31" s="26">
        <v>36</v>
      </c>
      <c r="I31" s="26">
        <v>46</v>
      </c>
      <c r="J31" s="26">
        <v>1177</v>
      </c>
      <c r="K31" s="26">
        <v>97</v>
      </c>
      <c r="L31" s="26">
        <v>427</v>
      </c>
      <c r="M31" s="54">
        <v>372</v>
      </c>
      <c r="N31" s="48">
        <v>281</v>
      </c>
    </row>
    <row r="32" spans="1:14" ht="12">
      <c r="A32" s="17" t="s">
        <v>37</v>
      </c>
      <c r="B32" s="26">
        <v>81</v>
      </c>
      <c r="C32" s="26">
        <v>21</v>
      </c>
      <c r="D32" s="26">
        <v>6</v>
      </c>
      <c r="E32" s="26">
        <v>7</v>
      </c>
      <c r="F32" s="26">
        <v>17</v>
      </c>
      <c r="G32" s="26">
        <v>13</v>
      </c>
      <c r="H32" s="26">
        <v>6</v>
      </c>
      <c r="I32" s="26">
        <v>11</v>
      </c>
      <c r="J32" s="26">
        <v>280</v>
      </c>
      <c r="K32" s="26">
        <v>39</v>
      </c>
      <c r="L32" s="26">
        <v>105</v>
      </c>
      <c r="M32" s="54">
        <v>47</v>
      </c>
      <c r="N32" s="48">
        <v>88</v>
      </c>
    </row>
    <row r="33" spans="1:14" ht="8.25" customHeight="1">
      <c r="A33" s="1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54"/>
      <c r="N33" s="56"/>
    </row>
    <row r="34" spans="1:14" ht="12">
      <c r="A34" s="17" t="s">
        <v>38</v>
      </c>
      <c r="B34" s="26">
        <v>132</v>
      </c>
      <c r="C34" s="26">
        <v>1</v>
      </c>
      <c r="D34" s="31" t="s">
        <v>81</v>
      </c>
      <c r="E34" s="26">
        <v>2</v>
      </c>
      <c r="F34" s="26">
        <v>22</v>
      </c>
      <c r="G34" s="26">
        <v>26</v>
      </c>
      <c r="H34" s="26">
        <v>21</v>
      </c>
      <c r="I34" s="26">
        <v>60</v>
      </c>
      <c r="J34" s="26">
        <v>1295</v>
      </c>
      <c r="K34" s="26">
        <v>118</v>
      </c>
      <c r="L34" s="26">
        <v>346</v>
      </c>
      <c r="M34" s="54">
        <v>241</v>
      </c>
      <c r="N34" s="56">
        <v>590</v>
      </c>
    </row>
    <row r="35" spans="1:14" ht="12">
      <c r="A35" s="17" t="s">
        <v>39</v>
      </c>
      <c r="B35" s="26">
        <v>226</v>
      </c>
      <c r="C35" s="31" t="s">
        <v>81</v>
      </c>
      <c r="D35" s="26">
        <v>1</v>
      </c>
      <c r="E35" s="31" t="s">
        <v>81</v>
      </c>
      <c r="F35" s="26">
        <v>6</v>
      </c>
      <c r="G35" s="26">
        <v>16</v>
      </c>
      <c r="H35" s="26">
        <v>35</v>
      </c>
      <c r="I35" s="26">
        <v>168</v>
      </c>
      <c r="J35" s="26">
        <v>1329</v>
      </c>
      <c r="K35" s="26">
        <v>75</v>
      </c>
      <c r="L35" s="26">
        <v>624</v>
      </c>
      <c r="M35" s="54">
        <v>352</v>
      </c>
      <c r="N35" s="56">
        <v>279</v>
      </c>
    </row>
    <row r="36" spans="1:14" ht="12">
      <c r="A36" s="17" t="s">
        <v>40</v>
      </c>
      <c r="B36" s="26">
        <v>99</v>
      </c>
      <c r="C36" s="26">
        <v>7</v>
      </c>
      <c r="D36" s="26">
        <v>8</v>
      </c>
      <c r="E36" s="26">
        <v>6</v>
      </c>
      <c r="F36" s="26">
        <v>18</v>
      </c>
      <c r="G36" s="26">
        <v>10</v>
      </c>
      <c r="H36" s="26">
        <v>13</v>
      </c>
      <c r="I36" s="26">
        <v>37</v>
      </c>
      <c r="J36" s="26">
        <v>278</v>
      </c>
      <c r="K36" s="26">
        <v>26</v>
      </c>
      <c r="L36" s="26">
        <v>87</v>
      </c>
      <c r="M36" s="54">
        <v>66</v>
      </c>
      <c r="N36" s="56">
        <v>100</v>
      </c>
    </row>
    <row r="37" spans="1:14" ht="12">
      <c r="A37" s="17" t="s">
        <v>41</v>
      </c>
      <c r="B37" s="26">
        <v>262</v>
      </c>
      <c r="C37" s="26">
        <v>1</v>
      </c>
      <c r="D37" s="31" t="s">
        <v>81</v>
      </c>
      <c r="E37" s="26">
        <v>6</v>
      </c>
      <c r="F37" s="26">
        <v>15</v>
      </c>
      <c r="G37" s="26">
        <v>15</v>
      </c>
      <c r="H37" s="26">
        <v>32</v>
      </c>
      <c r="I37" s="26">
        <v>193</v>
      </c>
      <c r="J37" s="26">
        <v>2509</v>
      </c>
      <c r="K37" s="26">
        <v>174</v>
      </c>
      <c r="L37" s="26">
        <v>732</v>
      </c>
      <c r="M37" s="54">
        <v>791</v>
      </c>
      <c r="N37" s="56">
        <v>812</v>
      </c>
    </row>
    <row r="38" spans="1:14" ht="12">
      <c r="A38" s="17" t="s">
        <v>42</v>
      </c>
      <c r="B38" s="26">
        <v>59</v>
      </c>
      <c r="C38" s="26">
        <v>4</v>
      </c>
      <c r="D38" s="26">
        <v>1</v>
      </c>
      <c r="E38" s="26">
        <v>4</v>
      </c>
      <c r="F38" s="26">
        <v>12</v>
      </c>
      <c r="G38" s="26">
        <v>10</v>
      </c>
      <c r="H38" s="26">
        <v>5</v>
      </c>
      <c r="I38" s="26">
        <v>23</v>
      </c>
      <c r="J38" s="26">
        <v>203</v>
      </c>
      <c r="K38" s="26">
        <v>17</v>
      </c>
      <c r="L38" s="26">
        <v>75</v>
      </c>
      <c r="M38" s="55">
        <v>62</v>
      </c>
      <c r="N38" s="56">
        <v>49</v>
      </c>
    </row>
    <row r="39" spans="1:14" ht="12">
      <c r="A39" s="17" t="s">
        <v>43</v>
      </c>
      <c r="B39" s="26">
        <v>125</v>
      </c>
      <c r="C39" s="26">
        <v>16</v>
      </c>
      <c r="D39" s="26">
        <v>5</v>
      </c>
      <c r="E39" s="26">
        <v>5</v>
      </c>
      <c r="F39" s="26">
        <v>13</v>
      </c>
      <c r="G39" s="26">
        <v>18</v>
      </c>
      <c r="H39" s="26">
        <v>20</v>
      </c>
      <c r="I39" s="26">
        <v>48</v>
      </c>
      <c r="J39" s="26">
        <v>547</v>
      </c>
      <c r="K39" s="26">
        <v>43</v>
      </c>
      <c r="L39" s="26">
        <v>181</v>
      </c>
      <c r="M39" s="54">
        <v>145</v>
      </c>
      <c r="N39" s="56">
        <v>178</v>
      </c>
    </row>
    <row r="40" spans="1:14" ht="12">
      <c r="A40" s="17" t="s">
        <v>44</v>
      </c>
      <c r="B40" s="26">
        <v>82</v>
      </c>
      <c r="C40" s="26">
        <v>9</v>
      </c>
      <c r="D40" s="26">
        <v>1</v>
      </c>
      <c r="E40" s="26">
        <v>5</v>
      </c>
      <c r="F40" s="26">
        <v>13</v>
      </c>
      <c r="G40" s="26">
        <v>12</v>
      </c>
      <c r="H40" s="26">
        <v>12</v>
      </c>
      <c r="I40" s="26">
        <v>30</v>
      </c>
      <c r="J40" s="26">
        <v>391</v>
      </c>
      <c r="K40" s="26">
        <v>29</v>
      </c>
      <c r="L40" s="26">
        <v>124</v>
      </c>
      <c r="M40" s="54">
        <v>110</v>
      </c>
      <c r="N40" s="56">
        <v>129</v>
      </c>
    </row>
    <row r="41" spans="1:14" ht="8.25" customHeight="1">
      <c r="A41" s="1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4"/>
      <c r="N41" s="56"/>
    </row>
    <row r="42" spans="1:14" ht="12">
      <c r="A42" s="17" t="s">
        <v>45</v>
      </c>
      <c r="B42" s="26">
        <v>101</v>
      </c>
      <c r="C42" s="26">
        <v>30</v>
      </c>
      <c r="D42" s="26">
        <v>9</v>
      </c>
      <c r="E42" s="26">
        <v>19</v>
      </c>
      <c r="F42" s="26">
        <v>9</v>
      </c>
      <c r="G42" s="26">
        <v>9</v>
      </c>
      <c r="H42" s="26">
        <v>8</v>
      </c>
      <c r="I42" s="26">
        <v>17</v>
      </c>
      <c r="J42" s="26">
        <v>549</v>
      </c>
      <c r="K42" s="26">
        <v>11</v>
      </c>
      <c r="L42" s="26">
        <v>154</v>
      </c>
      <c r="M42" s="54">
        <v>161</v>
      </c>
      <c r="N42" s="56">
        <v>225</v>
      </c>
    </row>
    <row r="43" spans="1:14" ht="12">
      <c r="A43" s="17" t="s">
        <v>82</v>
      </c>
      <c r="B43" s="26">
        <v>210</v>
      </c>
      <c r="C43" s="26">
        <v>145</v>
      </c>
      <c r="D43" s="26">
        <v>24</v>
      </c>
      <c r="E43" s="26">
        <v>12</v>
      </c>
      <c r="F43" s="26">
        <v>10</v>
      </c>
      <c r="G43" s="26">
        <v>4</v>
      </c>
      <c r="H43" s="31" t="s">
        <v>81</v>
      </c>
      <c r="I43" s="26">
        <v>15</v>
      </c>
      <c r="J43" s="26">
        <v>248</v>
      </c>
      <c r="K43" s="26">
        <v>35</v>
      </c>
      <c r="L43" s="26">
        <v>99</v>
      </c>
      <c r="M43" s="54">
        <v>37</v>
      </c>
      <c r="N43" s="56">
        <v>77</v>
      </c>
    </row>
    <row r="44" spans="1:14" ht="12">
      <c r="A44" s="17" t="s">
        <v>46</v>
      </c>
      <c r="B44" s="26">
        <v>245</v>
      </c>
      <c r="C44" s="26">
        <v>28</v>
      </c>
      <c r="D44" s="26">
        <v>24</v>
      </c>
      <c r="E44" s="26">
        <v>31</v>
      </c>
      <c r="F44" s="26">
        <v>47</v>
      </c>
      <c r="G44" s="26">
        <v>40</v>
      </c>
      <c r="H44" s="26">
        <v>24</v>
      </c>
      <c r="I44" s="26">
        <v>51</v>
      </c>
      <c r="J44" s="26">
        <v>793</v>
      </c>
      <c r="K44" s="26">
        <v>92</v>
      </c>
      <c r="L44" s="26">
        <v>359</v>
      </c>
      <c r="M44" s="55">
        <v>178</v>
      </c>
      <c r="N44" s="56">
        <v>165</v>
      </c>
    </row>
    <row r="45" spans="1:14" ht="12">
      <c r="A45" s="17" t="s">
        <v>47</v>
      </c>
      <c r="B45" s="26">
        <v>222</v>
      </c>
      <c r="C45" s="26">
        <v>24</v>
      </c>
      <c r="D45" s="26">
        <v>6</v>
      </c>
      <c r="E45" s="26">
        <v>13</v>
      </c>
      <c r="F45" s="26">
        <v>30</v>
      </c>
      <c r="G45" s="26">
        <v>52</v>
      </c>
      <c r="H45" s="26">
        <v>29</v>
      </c>
      <c r="I45" s="26">
        <v>68</v>
      </c>
      <c r="J45" s="26">
        <v>1326</v>
      </c>
      <c r="K45" s="26">
        <v>57</v>
      </c>
      <c r="L45" s="26">
        <v>371</v>
      </c>
      <c r="M45" s="54">
        <v>382</v>
      </c>
      <c r="N45" s="56">
        <v>516</v>
      </c>
    </row>
    <row r="46" spans="1:14" ht="12">
      <c r="A46" s="17" t="s">
        <v>48</v>
      </c>
      <c r="B46" s="26">
        <v>344</v>
      </c>
      <c r="C46" s="26">
        <v>156</v>
      </c>
      <c r="D46" s="26">
        <v>36</v>
      </c>
      <c r="E46" s="26">
        <v>27</v>
      </c>
      <c r="F46" s="26">
        <v>45</v>
      </c>
      <c r="G46" s="26">
        <v>26</v>
      </c>
      <c r="H46" s="26">
        <v>29</v>
      </c>
      <c r="I46" s="26">
        <v>25</v>
      </c>
      <c r="J46" s="26">
        <v>575</v>
      </c>
      <c r="K46" s="26">
        <v>76</v>
      </c>
      <c r="L46" s="26">
        <v>300</v>
      </c>
      <c r="M46" s="54">
        <v>77</v>
      </c>
      <c r="N46" s="56">
        <v>122</v>
      </c>
    </row>
    <row r="47" spans="1:14" ht="8.25" customHeight="1">
      <c r="A47" s="1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4"/>
      <c r="N47" s="56"/>
    </row>
    <row r="48" spans="1:14" ht="12">
      <c r="A48" s="17" t="s">
        <v>49</v>
      </c>
      <c r="B48" s="26">
        <v>112</v>
      </c>
      <c r="C48" s="26">
        <v>5</v>
      </c>
      <c r="D48" s="26">
        <v>2</v>
      </c>
      <c r="E48" s="31" t="s">
        <v>81</v>
      </c>
      <c r="F48" s="26">
        <v>1</v>
      </c>
      <c r="G48" s="26">
        <v>14</v>
      </c>
      <c r="H48" s="26">
        <v>13</v>
      </c>
      <c r="I48" s="26">
        <v>77</v>
      </c>
      <c r="J48" s="26">
        <v>656</v>
      </c>
      <c r="K48" s="26">
        <v>28</v>
      </c>
      <c r="L48" s="26">
        <v>180</v>
      </c>
      <c r="M48" s="55">
        <v>184</v>
      </c>
      <c r="N48" s="56">
        <v>264</v>
      </c>
    </row>
    <row r="49" spans="1:14" ht="12">
      <c r="A49" s="17" t="s">
        <v>50</v>
      </c>
      <c r="B49" s="26">
        <v>13</v>
      </c>
      <c r="C49" s="26">
        <v>4</v>
      </c>
      <c r="D49" s="31" t="s">
        <v>81</v>
      </c>
      <c r="E49" s="26">
        <v>1</v>
      </c>
      <c r="F49" s="31" t="s">
        <v>81</v>
      </c>
      <c r="G49" s="31" t="s">
        <v>81</v>
      </c>
      <c r="H49" s="31" t="s">
        <v>81</v>
      </c>
      <c r="I49" s="26">
        <v>8</v>
      </c>
      <c r="J49" s="26">
        <v>54</v>
      </c>
      <c r="K49" s="26">
        <v>16</v>
      </c>
      <c r="L49" s="26">
        <v>17</v>
      </c>
      <c r="M49" s="55">
        <v>7</v>
      </c>
      <c r="N49" s="56">
        <v>14</v>
      </c>
    </row>
    <row r="50" spans="1:14" ht="12">
      <c r="A50" s="17" t="s">
        <v>51</v>
      </c>
      <c r="B50" s="26">
        <v>24</v>
      </c>
      <c r="C50" s="26">
        <v>1</v>
      </c>
      <c r="D50" s="31" t="s">
        <v>81</v>
      </c>
      <c r="E50" s="26">
        <v>1</v>
      </c>
      <c r="F50" s="26">
        <v>3</v>
      </c>
      <c r="G50" s="26">
        <v>4</v>
      </c>
      <c r="H50" s="26">
        <v>2</v>
      </c>
      <c r="I50" s="26">
        <v>13</v>
      </c>
      <c r="J50" s="26">
        <v>100</v>
      </c>
      <c r="K50" s="26">
        <v>7</v>
      </c>
      <c r="L50" s="26">
        <v>62</v>
      </c>
      <c r="M50" s="55">
        <v>16</v>
      </c>
      <c r="N50" s="56">
        <v>15</v>
      </c>
    </row>
    <row r="51" spans="1:14" ht="12">
      <c r="A51" s="17" t="s">
        <v>52</v>
      </c>
      <c r="B51" s="26">
        <v>25</v>
      </c>
      <c r="C51" s="31" t="s">
        <v>81</v>
      </c>
      <c r="D51" s="31" t="s">
        <v>81</v>
      </c>
      <c r="E51" s="31" t="s">
        <v>81</v>
      </c>
      <c r="F51" s="31" t="s">
        <v>81</v>
      </c>
      <c r="G51" s="31" t="s">
        <v>81</v>
      </c>
      <c r="H51" s="26">
        <v>2</v>
      </c>
      <c r="I51" s="26">
        <v>23</v>
      </c>
      <c r="J51" s="26">
        <v>204</v>
      </c>
      <c r="K51" s="26">
        <v>13</v>
      </c>
      <c r="L51" s="26">
        <v>77</v>
      </c>
      <c r="M51" s="55">
        <v>52</v>
      </c>
      <c r="N51" s="56">
        <v>62</v>
      </c>
    </row>
    <row r="52" spans="1:14" ht="12">
      <c r="A52" s="17" t="s">
        <v>53</v>
      </c>
      <c r="B52" s="26">
        <v>77</v>
      </c>
      <c r="C52" s="26">
        <v>20</v>
      </c>
      <c r="D52" s="26">
        <v>6</v>
      </c>
      <c r="E52" s="26">
        <v>1</v>
      </c>
      <c r="F52" s="26">
        <v>14</v>
      </c>
      <c r="G52" s="26">
        <v>8</v>
      </c>
      <c r="H52" s="26">
        <v>8</v>
      </c>
      <c r="I52" s="26">
        <v>20</v>
      </c>
      <c r="J52" s="26">
        <v>254</v>
      </c>
      <c r="K52" s="26">
        <v>17</v>
      </c>
      <c r="L52" s="26">
        <v>93</v>
      </c>
      <c r="M52" s="55">
        <v>56</v>
      </c>
      <c r="N52" s="56">
        <v>89</v>
      </c>
    </row>
    <row r="53" spans="1:14" ht="12">
      <c r="A53" s="17" t="s">
        <v>54</v>
      </c>
      <c r="B53" s="26">
        <v>1</v>
      </c>
      <c r="C53" s="31" t="s">
        <v>81</v>
      </c>
      <c r="D53" s="31" t="s">
        <v>81</v>
      </c>
      <c r="E53" s="31" t="s">
        <v>81</v>
      </c>
      <c r="F53" s="31" t="s">
        <v>81</v>
      </c>
      <c r="G53" s="31" t="s">
        <v>81</v>
      </c>
      <c r="H53" s="31" t="s">
        <v>81</v>
      </c>
      <c r="I53" s="26">
        <v>1</v>
      </c>
      <c r="J53" s="26">
        <v>3</v>
      </c>
      <c r="K53" s="31" t="s">
        <v>81</v>
      </c>
      <c r="L53" s="26">
        <v>3</v>
      </c>
      <c r="M53" s="31" t="s">
        <v>81</v>
      </c>
      <c r="N53" s="29" t="s">
        <v>81</v>
      </c>
    </row>
    <row r="54" spans="1:14" ht="12">
      <c r="A54" s="17" t="s">
        <v>56</v>
      </c>
      <c r="B54" s="26">
        <v>621</v>
      </c>
      <c r="C54" s="26">
        <v>14</v>
      </c>
      <c r="D54" s="26">
        <v>116</v>
      </c>
      <c r="E54" s="26">
        <v>143</v>
      </c>
      <c r="F54" s="26">
        <v>219</v>
      </c>
      <c r="G54" s="26">
        <v>87</v>
      </c>
      <c r="H54" s="26">
        <v>31</v>
      </c>
      <c r="I54" s="26">
        <v>11</v>
      </c>
      <c r="J54" s="26">
        <v>1471</v>
      </c>
      <c r="K54" s="26">
        <v>47</v>
      </c>
      <c r="L54" s="31">
        <v>387</v>
      </c>
      <c r="M54" s="55">
        <v>474</v>
      </c>
      <c r="N54" s="56">
        <v>563</v>
      </c>
    </row>
    <row r="55" spans="1:14" ht="12">
      <c r="A55" s="17" t="s">
        <v>57</v>
      </c>
      <c r="B55" s="26">
        <v>366</v>
      </c>
      <c r="C55" s="26">
        <v>6</v>
      </c>
      <c r="D55" s="26">
        <v>28</v>
      </c>
      <c r="E55" s="26">
        <v>21</v>
      </c>
      <c r="F55" s="26">
        <v>47</v>
      </c>
      <c r="G55" s="26">
        <v>70</v>
      </c>
      <c r="H55" s="26">
        <v>59</v>
      </c>
      <c r="I55" s="26">
        <v>135</v>
      </c>
      <c r="J55" s="26">
        <v>2438</v>
      </c>
      <c r="K55" s="26">
        <v>100</v>
      </c>
      <c r="L55" s="26">
        <v>691</v>
      </c>
      <c r="M55" s="55">
        <v>801</v>
      </c>
      <c r="N55" s="56">
        <v>847</v>
      </c>
    </row>
    <row r="56" spans="1:14" ht="12">
      <c r="A56" s="17" t="s">
        <v>83</v>
      </c>
      <c r="B56" s="26">
        <v>180</v>
      </c>
      <c r="C56" s="26">
        <v>2</v>
      </c>
      <c r="D56" s="31" t="s">
        <v>81</v>
      </c>
      <c r="E56" s="26">
        <v>3</v>
      </c>
      <c r="F56" s="26">
        <v>3</v>
      </c>
      <c r="G56" s="26">
        <v>11</v>
      </c>
      <c r="H56" s="26">
        <v>21</v>
      </c>
      <c r="I56" s="26">
        <v>140</v>
      </c>
      <c r="J56" s="26">
        <v>981</v>
      </c>
      <c r="K56" s="26">
        <v>98</v>
      </c>
      <c r="L56" s="26">
        <v>354</v>
      </c>
      <c r="M56" s="55">
        <v>350</v>
      </c>
      <c r="N56" s="56">
        <v>178</v>
      </c>
    </row>
    <row r="57" spans="1:14" ht="12">
      <c r="A57" s="17" t="s">
        <v>59</v>
      </c>
      <c r="B57" s="26">
        <v>227</v>
      </c>
      <c r="C57" s="26">
        <v>2</v>
      </c>
      <c r="D57" s="26">
        <v>4</v>
      </c>
      <c r="E57" s="26">
        <v>1</v>
      </c>
      <c r="F57" s="26">
        <v>2</v>
      </c>
      <c r="G57" s="26">
        <v>19</v>
      </c>
      <c r="H57" s="26">
        <v>19</v>
      </c>
      <c r="I57" s="26">
        <v>180</v>
      </c>
      <c r="J57" s="26">
        <v>1545</v>
      </c>
      <c r="K57" s="26">
        <v>70</v>
      </c>
      <c r="L57" s="26">
        <v>367</v>
      </c>
      <c r="M57" s="55">
        <v>605</v>
      </c>
      <c r="N57" s="56">
        <v>504</v>
      </c>
    </row>
    <row r="58" spans="1:14" ht="12">
      <c r="A58" s="17" t="s">
        <v>60</v>
      </c>
      <c r="B58" s="26">
        <v>73</v>
      </c>
      <c r="C58" s="31" t="s">
        <v>81</v>
      </c>
      <c r="D58" s="31" t="s">
        <v>81</v>
      </c>
      <c r="E58" s="26">
        <v>2</v>
      </c>
      <c r="F58" s="26">
        <v>7</v>
      </c>
      <c r="G58" s="26">
        <v>15</v>
      </c>
      <c r="H58" s="26">
        <v>2</v>
      </c>
      <c r="I58" s="26">
        <v>47</v>
      </c>
      <c r="J58" s="26">
        <v>354</v>
      </c>
      <c r="K58" s="26">
        <v>46</v>
      </c>
      <c r="L58" s="26">
        <v>123</v>
      </c>
      <c r="M58" s="55">
        <v>93</v>
      </c>
      <c r="N58" s="56">
        <v>93</v>
      </c>
    </row>
    <row r="59" spans="1:14" ht="12.75" thickBot="1">
      <c r="A59" s="33" t="s">
        <v>61</v>
      </c>
      <c r="B59" s="34">
        <v>194</v>
      </c>
      <c r="C59" s="34">
        <v>1</v>
      </c>
      <c r="D59" s="34">
        <v>1</v>
      </c>
      <c r="E59" s="57" t="s">
        <v>81</v>
      </c>
      <c r="F59" s="34">
        <v>4</v>
      </c>
      <c r="G59" s="34">
        <v>5</v>
      </c>
      <c r="H59" s="34">
        <v>17</v>
      </c>
      <c r="I59" s="34">
        <v>166</v>
      </c>
      <c r="J59" s="34">
        <v>1378</v>
      </c>
      <c r="K59" s="34">
        <v>106</v>
      </c>
      <c r="L59" s="34">
        <v>496</v>
      </c>
      <c r="M59" s="58">
        <v>434</v>
      </c>
      <c r="N59" s="59">
        <v>342</v>
      </c>
    </row>
    <row r="60" spans="1:14" ht="12.75" thickTop="1">
      <c r="A60" s="45" t="s">
        <v>336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</row>
    <row r="61" spans="1:12" ht="12">
      <c r="A61" s="37" t="s">
        <v>84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ht="1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2:12" ht="12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ht="12">
      <c r="A64" s="37"/>
      <c r="B64" s="37"/>
      <c r="C64" s="37"/>
      <c r="D64" s="37"/>
      <c r="E64" s="37"/>
      <c r="F64" s="37"/>
      <c r="G64" s="37"/>
      <c r="H64" s="37"/>
      <c r="I64" s="37"/>
      <c r="L64" s="37"/>
    </row>
    <row r="65" spans="1:12" ht="12">
      <c r="A65" s="37"/>
      <c r="B65" s="37"/>
      <c r="C65" s="37"/>
      <c r="D65" s="37"/>
      <c r="E65" s="37"/>
      <c r="F65" s="37"/>
      <c r="G65" s="37"/>
      <c r="H65" s="37"/>
      <c r="I65" s="37"/>
      <c r="L65" s="37"/>
    </row>
    <row r="66" spans="1:12" ht="12">
      <c r="A66" s="37"/>
      <c r="B66" s="37"/>
      <c r="C66" s="37"/>
      <c r="D66" s="37"/>
      <c r="E66" s="37"/>
      <c r="F66" s="37"/>
      <c r="G66" s="37"/>
      <c r="H66" s="37"/>
      <c r="I66" s="37"/>
      <c r="L66" s="37"/>
    </row>
    <row r="67" spans="1:12" ht="12">
      <c r="A67" s="37"/>
      <c r="B67" s="37"/>
      <c r="C67" s="37"/>
      <c r="D67" s="37"/>
      <c r="E67" s="37"/>
      <c r="F67" s="37"/>
      <c r="G67" s="37"/>
      <c r="H67" s="37"/>
      <c r="I67" s="37"/>
      <c r="L67" s="37"/>
    </row>
    <row r="68" spans="1:12" ht="12">
      <c r="A68" s="37"/>
      <c r="B68" s="37"/>
      <c r="C68" s="37"/>
      <c r="D68" s="37"/>
      <c r="E68" s="37"/>
      <c r="F68" s="37"/>
      <c r="G68" s="37"/>
      <c r="H68" s="37"/>
      <c r="I68" s="37"/>
      <c r="L68" s="37"/>
    </row>
    <row r="69" spans="1:12" ht="12">
      <c r="A69" s="37"/>
      <c r="B69" s="37"/>
      <c r="C69" s="37"/>
      <c r="D69" s="37"/>
      <c r="E69" s="37"/>
      <c r="F69" s="37"/>
      <c r="G69" s="37"/>
      <c r="H69" s="37"/>
      <c r="I69" s="37"/>
      <c r="L69" s="37"/>
    </row>
    <row r="70" spans="1:12" ht="12">
      <c r="A70" s="37"/>
      <c r="B70" s="37"/>
      <c r="C70" s="37"/>
      <c r="D70" s="37"/>
      <c r="E70" s="37"/>
      <c r="F70" s="37"/>
      <c r="G70" s="37"/>
      <c r="H70" s="37"/>
      <c r="I70" s="37"/>
      <c r="L70" s="37"/>
    </row>
    <row r="71" spans="1:12" ht="12">
      <c r="A71" s="37"/>
      <c r="B71" s="37"/>
      <c r="C71" s="37"/>
      <c r="D71" s="37"/>
      <c r="E71" s="37"/>
      <c r="F71" s="37"/>
      <c r="G71" s="37"/>
      <c r="H71" s="37"/>
      <c r="I71" s="37"/>
      <c r="L71" s="37"/>
    </row>
    <row r="72" spans="1:12" ht="12">
      <c r="A72" s="37"/>
      <c r="B72" s="37"/>
      <c r="C72" s="37"/>
      <c r="D72" s="37"/>
      <c r="E72" s="37"/>
      <c r="F72" s="37"/>
      <c r="G72" s="37"/>
      <c r="H72" s="37"/>
      <c r="I72" s="37"/>
      <c r="L72" s="37"/>
    </row>
    <row r="73" spans="1:12" ht="12">
      <c r="A73" s="37"/>
      <c r="B73" s="37"/>
      <c r="C73" s="37"/>
      <c r="D73" s="37"/>
      <c r="E73" s="37"/>
      <c r="F73" s="37"/>
      <c r="G73" s="37"/>
      <c r="H73" s="37"/>
      <c r="I73" s="37"/>
      <c r="L73" s="37"/>
    </row>
    <row r="74" spans="1:12" ht="12">
      <c r="A74" s="37"/>
      <c r="B74" s="37"/>
      <c r="C74" s="37"/>
      <c r="D74" s="37"/>
      <c r="E74" s="37"/>
      <c r="F74" s="37"/>
      <c r="G74" s="37"/>
      <c r="H74" s="37"/>
      <c r="I74" s="37"/>
      <c r="L74" s="37"/>
    </row>
    <row r="75" spans="1:12" ht="12">
      <c r="A75" s="37"/>
      <c r="B75" s="37"/>
      <c r="C75" s="37"/>
      <c r="D75" s="37"/>
      <c r="E75" s="37"/>
      <c r="F75" s="37"/>
      <c r="G75" s="37"/>
      <c r="H75" s="37"/>
      <c r="I75" s="37"/>
      <c r="L75" s="37"/>
    </row>
    <row r="76" spans="1:9" ht="12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">
      <c r="A114" s="37"/>
      <c r="B114" s="37"/>
      <c r="C114" s="37"/>
      <c r="D114" s="37"/>
      <c r="E114" s="37"/>
      <c r="F114" s="37"/>
      <c r="G114" s="37"/>
      <c r="H114" s="37"/>
      <c r="I114" s="37"/>
    </row>
  </sheetData>
  <mergeCells count="13">
    <mergeCell ref="N4:N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43" right="0.16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2" customWidth="1"/>
    <col min="2" max="2" width="5.625" style="2" customWidth="1"/>
    <col min="3" max="3" width="6.625" style="2" customWidth="1"/>
    <col min="4" max="4" width="5.125" style="2" customWidth="1"/>
    <col min="5" max="5" width="5.625" style="2" customWidth="1"/>
    <col min="6" max="6" width="5.125" style="2" customWidth="1"/>
    <col min="7" max="8" width="5.625" style="2" customWidth="1"/>
    <col min="9" max="9" width="6.625" style="2" customWidth="1"/>
    <col min="10" max="10" width="5.625" style="2" customWidth="1"/>
    <col min="11" max="11" width="6.625" style="2" customWidth="1"/>
    <col min="12" max="12" width="5.125" style="2" customWidth="1"/>
    <col min="13" max="13" width="5.625" style="2" customWidth="1"/>
    <col min="14" max="14" width="5.125" style="2" customWidth="1"/>
    <col min="15" max="15" width="5.625" style="2" customWidth="1"/>
    <col min="16" max="16" width="5.125" style="2" customWidth="1"/>
    <col min="17" max="17" width="6.75390625" style="2" customWidth="1"/>
    <col min="18" max="16384" width="9.00390625" style="2" customWidth="1"/>
  </cols>
  <sheetData>
    <row r="1" ht="14.25">
      <c r="A1" s="1" t="s">
        <v>85</v>
      </c>
    </row>
    <row r="2" spans="2:17" ht="12.75" thickBo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Q2" s="3" t="s">
        <v>86</v>
      </c>
    </row>
    <row r="3" spans="1:19" ht="12.75" thickTop="1">
      <c r="A3" s="378" t="s">
        <v>6</v>
      </c>
      <c r="B3" s="62" t="s">
        <v>68</v>
      </c>
      <c r="C3" s="63"/>
      <c r="D3" s="64" t="s">
        <v>87</v>
      </c>
      <c r="E3" s="65"/>
      <c r="F3" s="64" t="s">
        <v>88</v>
      </c>
      <c r="G3" s="65"/>
      <c r="H3" s="64" t="s">
        <v>89</v>
      </c>
      <c r="I3" s="65"/>
      <c r="J3" s="66" t="s">
        <v>90</v>
      </c>
      <c r="K3" s="65"/>
      <c r="L3" s="64" t="s">
        <v>91</v>
      </c>
      <c r="M3" s="65"/>
      <c r="N3" s="64" t="s">
        <v>92</v>
      </c>
      <c r="O3" s="65"/>
      <c r="P3" s="67" t="s">
        <v>93</v>
      </c>
      <c r="Q3" s="68"/>
      <c r="R3" s="69"/>
      <c r="S3" s="69"/>
    </row>
    <row r="4" spans="1:19" ht="21.75" thickBot="1">
      <c r="A4" s="379"/>
      <c r="B4" s="70" t="s">
        <v>94</v>
      </c>
      <c r="C4" s="71" t="s">
        <v>8</v>
      </c>
      <c r="D4" s="72" t="s">
        <v>95</v>
      </c>
      <c r="E4" s="73" t="s">
        <v>8</v>
      </c>
      <c r="F4" s="72" t="s">
        <v>95</v>
      </c>
      <c r="G4" s="73" t="s">
        <v>8</v>
      </c>
      <c r="H4" s="72" t="s">
        <v>95</v>
      </c>
      <c r="I4" s="73" t="s">
        <v>8</v>
      </c>
      <c r="J4" s="72" t="s">
        <v>95</v>
      </c>
      <c r="K4" s="73" t="s">
        <v>8</v>
      </c>
      <c r="L4" s="72" t="s">
        <v>95</v>
      </c>
      <c r="M4" s="73" t="s">
        <v>8</v>
      </c>
      <c r="N4" s="72" t="s">
        <v>95</v>
      </c>
      <c r="O4" s="73" t="s">
        <v>8</v>
      </c>
      <c r="P4" s="74" t="s">
        <v>95</v>
      </c>
      <c r="Q4" s="75" t="s">
        <v>8</v>
      </c>
      <c r="R4" s="61"/>
      <c r="S4" s="61"/>
    </row>
    <row r="5" spans="1:17" ht="9" customHeight="1">
      <c r="A5" s="1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48"/>
    </row>
    <row r="6" spans="1:17" s="16" customFormat="1" ht="18" customHeight="1">
      <c r="A6" s="21" t="s">
        <v>96</v>
      </c>
      <c r="B6" s="49">
        <v>4420</v>
      </c>
      <c r="C6" s="49">
        <v>87606</v>
      </c>
      <c r="D6" s="49">
        <v>220</v>
      </c>
      <c r="E6" s="49">
        <v>3958</v>
      </c>
      <c r="F6" s="49">
        <v>345</v>
      </c>
      <c r="G6" s="49">
        <v>2449</v>
      </c>
      <c r="H6" s="49">
        <v>2710</v>
      </c>
      <c r="I6" s="49">
        <v>18540</v>
      </c>
      <c r="J6" s="49">
        <v>227</v>
      </c>
      <c r="K6" s="49">
        <v>13896</v>
      </c>
      <c r="L6" s="49">
        <v>24</v>
      </c>
      <c r="M6" s="49">
        <v>3448</v>
      </c>
      <c r="N6" s="49">
        <v>34</v>
      </c>
      <c r="O6" s="49">
        <v>9441</v>
      </c>
      <c r="P6" s="49">
        <v>860</v>
      </c>
      <c r="Q6" s="50">
        <v>35877</v>
      </c>
    </row>
    <row r="7" spans="1:17" ht="8.25" customHeight="1">
      <c r="A7" s="5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52"/>
      <c r="Q7" s="53"/>
    </row>
    <row r="8" spans="1:17" ht="8.2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54"/>
      <c r="Q8" s="48"/>
    </row>
    <row r="9" spans="1:17" ht="12">
      <c r="A9" s="17" t="s">
        <v>17</v>
      </c>
      <c r="B9" s="26">
        <v>322</v>
      </c>
      <c r="C9" s="26">
        <v>2061</v>
      </c>
      <c r="D9" s="26">
        <v>32</v>
      </c>
      <c r="E9" s="26">
        <v>211</v>
      </c>
      <c r="F9" s="26">
        <v>19</v>
      </c>
      <c r="G9" s="26">
        <v>220</v>
      </c>
      <c r="H9" s="26">
        <v>231</v>
      </c>
      <c r="I9" s="26">
        <v>1029</v>
      </c>
      <c r="J9" s="26">
        <v>16</v>
      </c>
      <c r="K9" s="26">
        <v>130</v>
      </c>
      <c r="L9" s="26">
        <v>1</v>
      </c>
      <c r="M9" s="30" t="s">
        <v>97</v>
      </c>
      <c r="N9" s="31" t="s">
        <v>98</v>
      </c>
      <c r="O9" s="31" t="s">
        <v>98</v>
      </c>
      <c r="P9" s="26">
        <v>23</v>
      </c>
      <c r="Q9" s="28">
        <v>468</v>
      </c>
    </row>
    <row r="10" spans="1:17" ht="12">
      <c r="A10" s="17" t="s">
        <v>18</v>
      </c>
      <c r="B10" s="26">
        <v>268</v>
      </c>
      <c r="C10" s="26">
        <v>6260</v>
      </c>
      <c r="D10" s="26">
        <v>29</v>
      </c>
      <c r="E10" s="26">
        <v>176</v>
      </c>
      <c r="F10" s="26">
        <v>24</v>
      </c>
      <c r="G10" s="26">
        <v>118</v>
      </c>
      <c r="H10" s="26">
        <v>189</v>
      </c>
      <c r="I10" s="26">
        <v>1456</v>
      </c>
      <c r="J10" s="26">
        <v>18</v>
      </c>
      <c r="K10" s="26">
        <v>2390</v>
      </c>
      <c r="L10" s="26">
        <v>3</v>
      </c>
      <c r="M10" s="26">
        <v>149</v>
      </c>
      <c r="N10" s="26">
        <v>1</v>
      </c>
      <c r="O10" s="26">
        <v>505</v>
      </c>
      <c r="P10" s="26">
        <v>4</v>
      </c>
      <c r="Q10" s="28">
        <v>1466</v>
      </c>
    </row>
    <row r="11" spans="1:17" ht="12">
      <c r="A11" s="17" t="s">
        <v>19</v>
      </c>
      <c r="B11" s="26">
        <v>135</v>
      </c>
      <c r="C11" s="26">
        <v>4076</v>
      </c>
      <c r="D11" s="26">
        <v>11</v>
      </c>
      <c r="E11" s="26">
        <v>489</v>
      </c>
      <c r="F11" s="26">
        <v>27</v>
      </c>
      <c r="G11" s="26">
        <v>124</v>
      </c>
      <c r="H11" s="26">
        <v>59</v>
      </c>
      <c r="I11" s="26">
        <v>559</v>
      </c>
      <c r="J11" s="26">
        <v>15</v>
      </c>
      <c r="K11" s="26">
        <v>2508</v>
      </c>
      <c r="L11" s="31" t="s">
        <v>98</v>
      </c>
      <c r="M11" s="31" t="s">
        <v>98</v>
      </c>
      <c r="N11" s="26">
        <v>1</v>
      </c>
      <c r="O11" s="26">
        <v>60</v>
      </c>
      <c r="P11" s="26">
        <v>22</v>
      </c>
      <c r="Q11" s="28">
        <v>336</v>
      </c>
    </row>
    <row r="12" spans="1:17" ht="12">
      <c r="A12" s="17" t="s">
        <v>20</v>
      </c>
      <c r="B12" s="26">
        <v>92</v>
      </c>
      <c r="C12" s="26">
        <v>922</v>
      </c>
      <c r="D12" s="26">
        <v>21</v>
      </c>
      <c r="E12" s="26">
        <v>248</v>
      </c>
      <c r="F12" s="26">
        <v>1</v>
      </c>
      <c r="G12" s="30" t="s">
        <v>97</v>
      </c>
      <c r="H12" s="26">
        <v>27</v>
      </c>
      <c r="I12" s="26">
        <v>78</v>
      </c>
      <c r="J12" s="26">
        <v>4</v>
      </c>
      <c r="K12" s="26">
        <v>25</v>
      </c>
      <c r="L12" s="31" t="s">
        <v>98</v>
      </c>
      <c r="M12" s="31" t="s">
        <v>98</v>
      </c>
      <c r="N12" s="26">
        <v>1</v>
      </c>
      <c r="O12" s="26">
        <v>247</v>
      </c>
      <c r="P12" s="26">
        <v>38</v>
      </c>
      <c r="Q12" s="28">
        <v>313</v>
      </c>
    </row>
    <row r="13" spans="1:17" ht="8.25" customHeight="1">
      <c r="A13" s="1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8"/>
    </row>
    <row r="14" spans="1:17" ht="12">
      <c r="A14" s="17" t="s">
        <v>21</v>
      </c>
      <c r="B14" s="26">
        <v>109</v>
      </c>
      <c r="C14" s="26">
        <v>2254</v>
      </c>
      <c r="D14" s="26">
        <v>10</v>
      </c>
      <c r="E14" s="26">
        <v>510</v>
      </c>
      <c r="F14" s="26">
        <v>1</v>
      </c>
      <c r="G14" s="30" t="s">
        <v>97</v>
      </c>
      <c r="H14" s="26">
        <v>82</v>
      </c>
      <c r="I14" s="26">
        <v>1367</v>
      </c>
      <c r="J14" s="26">
        <v>2</v>
      </c>
      <c r="K14" s="30" t="s">
        <v>97</v>
      </c>
      <c r="L14" s="31" t="s">
        <v>98</v>
      </c>
      <c r="M14" s="31" t="s">
        <v>98</v>
      </c>
      <c r="N14" s="26">
        <v>1</v>
      </c>
      <c r="O14" s="26">
        <v>176</v>
      </c>
      <c r="P14" s="26">
        <v>13</v>
      </c>
      <c r="Q14" s="28">
        <v>156</v>
      </c>
    </row>
    <row r="15" spans="1:17" ht="12">
      <c r="A15" s="17" t="s">
        <v>22</v>
      </c>
      <c r="B15" s="26">
        <v>60</v>
      </c>
      <c r="C15" s="26">
        <v>1492</v>
      </c>
      <c r="D15" s="26">
        <v>7</v>
      </c>
      <c r="E15" s="26">
        <v>46</v>
      </c>
      <c r="F15" s="26">
        <v>7</v>
      </c>
      <c r="G15" s="26">
        <v>19</v>
      </c>
      <c r="H15" s="26">
        <v>19</v>
      </c>
      <c r="I15" s="26">
        <v>349</v>
      </c>
      <c r="J15" s="26">
        <v>2</v>
      </c>
      <c r="K15" s="30" t="s">
        <v>97</v>
      </c>
      <c r="L15" s="26">
        <v>4</v>
      </c>
      <c r="M15" s="26">
        <v>578</v>
      </c>
      <c r="N15" s="31" t="s">
        <v>98</v>
      </c>
      <c r="O15" s="31" t="s">
        <v>98</v>
      </c>
      <c r="P15" s="26">
        <v>21</v>
      </c>
      <c r="Q15" s="28">
        <v>477</v>
      </c>
    </row>
    <row r="16" spans="1:17" ht="12">
      <c r="A16" s="17" t="s">
        <v>23</v>
      </c>
      <c r="B16" s="26">
        <v>241</v>
      </c>
      <c r="C16" s="26">
        <v>3689</v>
      </c>
      <c r="D16" s="26">
        <v>9</v>
      </c>
      <c r="E16" s="26">
        <v>47</v>
      </c>
      <c r="F16" s="26">
        <v>9</v>
      </c>
      <c r="G16" s="26">
        <v>27</v>
      </c>
      <c r="H16" s="26">
        <v>149</v>
      </c>
      <c r="I16" s="26">
        <v>793</v>
      </c>
      <c r="J16" s="26">
        <v>6</v>
      </c>
      <c r="K16" s="26">
        <v>335</v>
      </c>
      <c r="L16" s="26">
        <v>1</v>
      </c>
      <c r="M16" s="30" t="s">
        <v>97</v>
      </c>
      <c r="N16" s="26">
        <v>1</v>
      </c>
      <c r="O16" s="26">
        <v>193</v>
      </c>
      <c r="P16" s="26">
        <v>66</v>
      </c>
      <c r="Q16" s="28">
        <v>2291</v>
      </c>
    </row>
    <row r="17" spans="1:17" ht="12">
      <c r="A17" s="17" t="s">
        <v>24</v>
      </c>
      <c r="B17" s="26">
        <v>73</v>
      </c>
      <c r="C17" s="26">
        <v>731</v>
      </c>
      <c r="D17" s="26">
        <v>3</v>
      </c>
      <c r="E17" s="26">
        <v>15</v>
      </c>
      <c r="F17" s="26">
        <v>12</v>
      </c>
      <c r="G17" s="26">
        <v>36</v>
      </c>
      <c r="H17" s="26">
        <v>24</v>
      </c>
      <c r="I17" s="26">
        <v>64</v>
      </c>
      <c r="J17" s="26">
        <v>9</v>
      </c>
      <c r="K17" s="26">
        <v>196</v>
      </c>
      <c r="L17" s="31" t="s">
        <v>98</v>
      </c>
      <c r="M17" s="31" t="s">
        <v>98</v>
      </c>
      <c r="N17" s="31" t="s">
        <v>98</v>
      </c>
      <c r="O17" s="31" t="s">
        <v>98</v>
      </c>
      <c r="P17" s="26">
        <v>25</v>
      </c>
      <c r="Q17" s="28">
        <v>421</v>
      </c>
    </row>
    <row r="18" spans="1:17" ht="8.25" customHeight="1">
      <c r="A18" s="1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8"/>
    </row>
    <row r="19" spans="1:17" ht="12">
      <c r="A19" s="17" t="s">
        <v>26</v>
      </c>
      <c r="B19" s="26">
        <v>129</v>
      </c>
      <c r="C19" s="26">
        <v>2326</v>
      </c>
      <c r="D19" s="26">
        <v>13</v>
      </c>
      <c r="E19" s="26">
        <v>213</v>
      </c>
      <c r="F19" s="26">
        <v>11</v>
      </c>
      <c r="G19" s="26">
        <v>41</v>
      </c>
      <c r="H19" s="26">
        <v>49</v>
      </c>
      <c r="I19" s="26">
        <v>244</v>
      </c>
      <c r="J19" s="26">
        <v>8</v>
      </c>
      <c r="K19" s="26">
        <v>390</v>
      </c>
      <c r="L19" s="31" t="s">
        <v>98</v>
      </c>
      <c r="M19" s="31" t="s">
        <v>98</v>
      </c>
      <c r="N19" s="26">
        <v>1</v>
      </c>
      <c r="O19" s="26">
        <v>216</v>
      </c>
      <c r="P19" s="26">
        <v>47</v>
      </c>
      <c r="Q19" s="28">
        <v>1223</v>
      </c>
    </row>
    <row r="20" spans="1:17" ht="12">
      <c r="A20" s="17" t="s">
        <v>27</v>
      </c>
      <c r="B20" s="26">
        <v>68</v>
      </c>
      <c r="C20" s="26">
        <v>1534</v>
      </c>
      <c r="D20" s="26">
        <v>5</v>
      </c>
      <c r="E20" s="26">
        <v>138</v>
      </c>
      <c r="F20" s="26">
        <v>2</v>
      </c>
      <c r="G20" s="30" t="s">
        <v>97</v>
      </c>
      <c r="H20" s="26">
        <v>40</v>
      </c>
      <c r="I20" s="26">
        <v>393</v>
      </c>
      <c r="J20" s="26">
        <v>2</v>
      </c>
      <c r="K20" s="30" t="s">
        <v>97</v>
      </c>
      <c r="L20" s="31" t="s">
        <v>98</v>
      </c>
      <c r="M20" s="31" t="s">
        <v>98</v>
      </c>
      <c r="N20" s="31" t="s">
        <v>98</v>
      </c>
      <c r="O20" s="31" t="s">
        <v>98</v>
      </c>
      <c r="P20" s="26">
        <v>19</v>
      </c>
      <c r="Q20" s="28">
        <v>991</v>
      </c>
    </row>
    <row r="21" spans="1:17" ht="12">
      <c r="A21" s="17" t="s">
        <v>28</v>
      </c>
      <c r="B21" s="26">
        <v>40</v>
      </c>
      <c r="C21" s="26">
        <v>1443</v>
      </c>
      <c r="D21" s="26">
        <v>5</v>
      </c>
      <c r="E21" s="26">
        <v>51</v>
      </c>
      <c r="F21" s="26">
        <v>3</v>
      </c>
      <c r="G21" s="26">
        <v>26</v>
      </c>
      <c r="H21" s="26">
        <v>20</v>
      </c>
      <c r="I21" s="26">
        <v>90</v>
      </c>
      <c r="J21" s="26">
        <v>4</v>
      </c>
      <c r="K21" s="26">
        <v>745</v>
      </c>
      <c r="L21" s="26">
        <v>1</v>
      </c>
      <c r="M21" s="30" t="s">
        <v>97</v>
      </c>
      <c r="N21" s="26">
        <v>1</v>
      </c>
      <c r="O21" s="26">
        <v>3</v>
      </c>
      <c r="P21" s="26">
        <v>6</v>
      </c>
      <c r="Q21" s="28">
        <v>484</v>
      </c>
    </row>
    <row r="22" spans="1:17" ht="12">
      <c r="A22" s="17" t="s">
        <v>29</v>
      </c>
      <c r="B22" s="26">
        <v>161</v>
      </c>
      <c r="C22" s="26">
        <v>2588</v>
      </c>
      <c r="D22" s="26">
        <v>1</v>
      </c>
      <c r="E22" s="30" t="s">
        <v>97</v>
      </c>
      <c r="F22" s="26">
        <v>5</v>
      </c>
      <c r="G22" s="26">
        <v>22</v>
      </c>
      <c r="H22" s="26">
        <v>128</v>
      </c>
      <c r="I22" s="26">
        <v>1250</v>
      </c>
      <c r="J22" s="26">
        <v>7</v>
      </c>
      <c r="K22" s="26">
        <v>118</v>
      </c>
      <c r="L22" s="31" t="s">
        <v>98</v>
      </c>
      <c r="M22" s="31" t="s">
        <v>98</v>
      </c>
      <c r="N22" s="26">
        <v>1</v>
      </c>
      <c r="O22" s="26">
        <v>163</v>
      </c>
      <c r="P22" s="26">
        <v>19</v>
      </c>
      <c r="Q22" s="28">
        <v>1032</v>
      </c>
    </row>
    <row r="23" spans="1:17" ht="12">
      <c r="A23" s="17" t="s">
        <v>30</v>
      </c>
      <c r="B23" s="26">
        <v>127</v>
      </c>
      <c r="C23" s="26">
        <v>4034</v>
      </c>
      <c r="D23" s="26">
        <v>9</v>
      </c>
      <c r="E23" s="26">
        <v>119</v>
      </c>
      <c r="F23" s="26">
        <v>16</v>
      </c>
      <c r="G23" s="26">
        <v>60</v>
      </c>
      <c r="H23" s="26">
        <v>42</v>
      </c>
      <c r="I23" s="26">
        <v>188</v>
      </c>
      <c r="J23" s="26">
        <v>6</v>
      </c>
      <c r="K23" s="26">
        <v>533</v>
      </c>
      <c r="L23" s="26">
        <v>6</v>
      </c>
      <c r="M23" s="26">
        <v>714</v>
      </c>
      <c r="N23" s="26">
        <v>1</v>
      </c>
      <c r="O23" s="26">
        <v>90</v>
      </c>
      <c r="P23" s="26">
        <v>47</v>
      </c>
      <c r="Q23" s="28">
        <v>2329</v>
      </c>
    </row>
    <row r="24" spans="1:17" ht="7.5" customHeight="1">
      <c r="A24" s="1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8"/>
    </row>
    <row r="25" spans="1:17" ht="12">
      <c r="A25" s="17" t="s">
        <v>31</v>
      </c>
      <c r="B25" s="26">
        <v>57</v>
      </c>
      <c r="C25" s="26">
        <v>662</v>
      </c>
      <c r="D25" s="26">
        <v>1</v>
      </c>
      <c r="E25" s="30" t="s">
        <v>97</v>
      </c>
      <c r="F25" s="26">
        <v>4</v>
      </c>
      <c r="G25" s="26">
        <v>10</v>
      </c>
      <c r="H25" s="26">
        <v>22</v>
      </c>
      <c r="I25" s="26">
        <v>76</v>
      </c>
      <c r="J25" s="31" t="s">
        <v>98</v>
      </c>
      <c r="K25" s="31" t="s">
        <v>98</v>
      </c>
      <c r="L25" s="31" t="s">
        <v>98</v>
      </c>
      <c r="M25" s="31" t="s">
        <v>98</v>
      </c>
      <c r="N25" s="26">
        <v>1</v>
      </c>
      <c r="O25" s="26">
        <v>100</v>
      </c>
      <c r="P25" s="26">
        <v>29</v>
      </c>
      <c r="Q25" s="28">
        <v>475</v>
      </c>
    </row>
    <row r="26" spans="1:17" ht="12">
      <c r="A26" s="17" t="s">
        <v>32</v>
      </c>
      <c r="B26" s="26">
        <v>6</v>
      </c>
      <c r="C26" s="26">
        <v>55</v>
      </c>
      <c r="D26" s="31" t="s">
        <v>98</v>
      </c>
      <c r="E26" s="31" t="s">
        <v>98</v>
      </c>
      <c r="F26" s="31" t="s">
        <v>98</v>
      </c>
      <c r="G26" s="31" t="s">
        <v>98</v>
      </c>
      <c r="H26" s="26">
        <v>2</v>
      </c>
      <c r="I26" s="30" t="s">
        <v>97</v>
      </c>
      <c r="J26" s="26">
        <v>2</v>
      </c>
      <c r="K26" s="30" t="s">
        <v>97</v>
      </c>
      <c r="L26" s="31" t="s">
        <v>98</v>
      </c>
      <c r="M26" s="31" t="s">
        <v>98</v>
      </c>
      <c r="N26" s="31" t="s">
        <v>98</v>
      </c>
      <c r="O26" s="31" t="s">
        <v>98</v>
      </c>
      <c r="P26" s="26">
        <v>2</v>
      </c>
      <c r="Q26" s="76" t="s">
        <v>97</v>
      </c>
    </row>
    <row r="27" spans="1:17" ht="12">
      <c r="A27" s="17" t="s">
        <v>33</v>
      </c>
      <c r="B27" s="26">
        <v>48</v>
      </c>
      <c r="C27" s="26">
        <v>517</v>
      </c>
      <c r="D27" s="26">
        <v>4</v>
      </c>
      <c r="E27" s="26">
        <v>225</v>
      </c>
      <c r="F27" s="26">
        <v>3</v>
      </c>
      <c r="G27" s="26">
        <v>8</v>
      </c>
      <c r="H27" s="26">
        <v>32</v>
      </c>
      <c r="I27" s="26">
        <v>118</v>
      </c>
      <c r="J27" s="26">
        <v>1</v>
      </c>
      <c r="K27" s="30" t="s">
        <v>97</v>
      </c>
      <c r="L27" s="31" t="s">
        <v>98</v>
      </c>
      <c r="M27" s="31" t="s">
        <v>98</v>
      </c>
      <c r="N27" s="26">
        <v>1</v>
      </c>
      <c r="O27" s="26">
        <v>14</v>
      </c>
      <c r="P27" s="26">
        <v>7</v>
      </c>
      <c r="Q27" s="28">
        <v>149</v>
      </c>
    </row>
    <row r="28" spans="1:17" ht="12">
      <c r="A28" s="17" t="s">
        <v>34</v>
      </c>
      <c r="B28" s="26">
        <v>150</v>
      </c>
      <c r="C28" s="26">
        <v>7269</v>
      </c>
      <c r="D28" s="31" t="s">
        <v>98</v>
      </c>
      <c r="E28" s="31" t="s">
        <v>98</v>
      </c>
      <c r="F28" s="26">
        <v>19</v>
      </c>
      <c r="G28" s="26">
        <v>150</v>
      </c>
      <c r="H28" s="26">
        <v>69</v>
      </c>
      <c r="I28" s="26">
        <v>453</v>
      </c>
      <c r="J28" s="26">
        <v>10</v>
      </c>
      <c r="K28" s="26">
        <v>78</v>
      </c>
      <c r="L28" s="31" t="s">
        <v>98</v>
      </c>
      <c r="M28" s="31" t="s">
        <v>98</v>
      </c>
      <c r="N28" s="31" t="s">
        <v>98</v>
      </c>
      <c r="O28" s="31" t="s">
        <v>98</v>
      </c>
      <c r="P28" s="26">
        <v>52</v>
      </c>
      <c r="Q28" s="28">
        <v>6588</v>
      </c>
    </row>
    <row r="29" spans="1:17" ht="12">
      <c r="A29" s="17" t="s">
        <v>35</v>
      </c>
      <c r="B29" s="26">
        <v>76</v>
      </c>
      <c r="C29" s="26">
        <v>1675</v>
      </c>
      <c r="D29" s="26">
        <v>1</v>
      </c>
      <c r="E29" s="30" t="s">
        <v>97</v>
      </c>
      <c r="F29" s="26">
        <v>7</v>
      </c>
      <c r="G29" s="26">
        <v>23</v>
      </c>
      <c r="H29" s="26">
        <v>34</v>
      </c>
      <c r="I29" s="26">
        <v>150</v>
      </c>
      <c r="J29" s="31" t="s">
        <v>98</v>
      </c>
      <c r="K29" s="31" t="s">
        <v>98</v>
      </c>
      <c r="L29" s="31" t="s">
        <v>98</v>
      </c>
      <c r="M29" s="31" t="s">
        <v>98</v>
      </c>
      <c r="N29" s="26">
        <v>1</v>
      </c>
      <c r="O29" s="26">
        <v>89</v>
      </c>
      <c r="P29" s="26">
        <v>33</v>
      </c>
      <c r="Q29" s="28">
        <v>1413</v>
      </c>
    </row>
    <row r="30" spans="1:17" ht="12">
      <c r="A30" s="17" t="s">
        <v>36</v>
      </c>
      <c r="B30" s="26">
        <v>120</v>
      </c>
      <c r="C30" s="26">
        <v>1410</v>
      </c>
      <c r="D30" s="31" t="s">
        <v>98</v>
      </c>
      <c r="E30" s="31" t="s">
        <v>98</v>
      </c>
      <c r="F30" s="26">
        <v>5</v>
      </c>
      <c r="G30" s="26">
        <v>11</v>
      </c>
      <c r="H30" s="26">
        <v>101</v>
      </c>
      <c r="I30" s="26">
        <v>1005</v>
      </c>
      <c r="J30" s="26">
        <v>3</v>
      </c>
      <c r="K30" s="26">
        <v>144</v>
      </c>
      <c r="L30" s="31" t="s">
        <v>98</v>
      </c>
      <c r="M30" s="31" t="s">
        <v>98</v>
      </c>
      <c r="N30" s="31" t="s">
        <v>98</v>
      </c>
      <c r="O30" s="31" t="s">
        <v>98</v>
      </c>
      <c r="P30" s="26">
        <v>11</v>
      </c>
      <c r="Q30" s="28">
        <v>250</v>
      </c>
    </row>
    <row r="31" spans="1:17" ht="12">
      <c r="A31" s="17" t="s">
        <v>37</v>
      </c>
      <c r="B31" s="26">
        <v>24</v>
      </c>
      <c r="C31" s="26">
        <v>544</v>
      </c>
      <c r="D31" s="26">
        <v>3</v>
      </c>
      <c r="E31" s="26">
        <v>11</v>
      </c>
      <c r="F31" s="26">
        <v>4</v>
      </c>
      <c r="G31" s="26">
        <v>87</v>
      </c>
      <c r="H31" s="26">
        <v>10</v>
      </c>
      <c r="I31" s="26">
        <v>191</v>
      </c>
      <c r="J31" s="26">
        <v>5</v>
      </c>
      <c r="K31" s="26">
        <v>224</v>
      </c>
      <c r="L31" s="31" t="s">
        <v>98</v>
      </c>
      <c r="M31" s="31" t="s">
        <v>98</v>
      </c>
      <c r="N31" s="31" t="s">
        <v>98</v>
      </c>
      <c r="O31" s="31" t="s">
        <v>98</v>
      </c>
      <c r="P31" s="26">
        <v>2</v>
      </c>
      <c r="Q31" s="76" t="s">
        <v>97</v>
      </c>
    </row>
    <row r="32" spans="1:17" ht="8.25" customHeight="1">
      <c r="A32" s="1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9"/>
    </row>
    <row r="33" spans="1:17" ht="12">
      <c r="A33" s="17" t="s">
        <v>38</v>
      </c>
      <c r="B33" s="26">
        <v>111</v>
      </c>
      <c r="C33" s="26">
        <v>2047</v>
      </c>
      <c r="D33" s="26">
        <v>4</v>
      </c>
      <c r="E33" s="26">
        <v>577</v>
      </c>
      <c r="F33" s="26">
        <v>1</v>
      </c>
      <c r="G33" s="30" t="s">
        <v>97</v>
      </c>
      <c r="H33" s="26">
        <v>96</v>
      </c>
      <c r="I33" s="26">
        <v>1305</v>
      </c>
      <c r="J33" s="26">
        <v>3</v>
      </c>
      <c r="K33" s="26">
        <v>22</v>
      </c>
      <c r="L33" s="31" t="s">
        <v>98</v>
      </c>
      <c r="M33" s="31" t="s">
        <v>98</v>
      </c>
      <c r="N33" s="26">
        <v>1</v>
      </c>
      <c r="O33" s="26">
        <v>97</v>
      </c>
      <c r="P33" s="26">
        <v>6</v>
      </c>
      <c r="Q33" s="29">
        <v>41</v>
      </c>
    </row>
    <row r="34" spans="1:17" ht="12">
      <c r="A34" s="17" t="s">
        <v>39</v>
      </c>
      <c r="B34" s="26">
        <v>75</v>
      </c>
      <c r="C34" s="26">
        <v>449</v>
      </c>
      <c r="D34" s="26">
        <v>8</v>
      </c>
      <c r="E34" s="26">
        <v>15</v>
      </c>
      <c r="F34" s="31" t="s">
        <v>98</v>
      </c>
      <c r="G34" s="31" t="s">
        <v>98</v>
      </c>
      <c r="H34" s="26">
        <v>46</v>
      </c>
      <c r="I34" s="26">
        <v>119</v>
      </c>
      <c r="J34" s="26">
        <v>11</v>
      </c>
      <c r="K34" s="26">
        <v>156</v>
      </c>
      <c r="L34" s="31" t="s">
        <v>98</v>
      </c>
      <c r="M34" s="31" t="s">
        <v>98</v>
      </c>
      <c r="N34" s="26">
        <v>1</v>
      </c>
      <c r="O34" s="26">
        <v>141</v>
      </c>
      <c r="P34" s="26">
        <v>9</v>
      </c>
      <c r="Q34" s="29">
        <v>17</v>
      </c>
    </row>
    <row r="35" spans="1:17" ht="12">
      <c r="A35" s="17" t="s">
        <v>40</v>
      </c>
      <c r="B35" s="26">
        <v>79</v>
      </c>
      <c r="C35" s="26">
        <v>891</v>
      </c>
      <c r="D35" s="31" t="s">
        <v>98</v>
      </c>
      <c r="E35" s="31" t="s">
        <v>98</v>
      </c>
      <c r="F35" s="26">
        <v>4</v>
      </c>
      <c r="G35" s="26">
        <v>18</v>
      </c>
      <c r="H35" s="26">
        <v>70</v>
      </c>
      <c r="I35" s="26">
        <v>545</v>
      </c>
      <c r="J35" s="26">
        <v>3</v>
      </c>
      <c r="K35" s="26">
        <v>17</v>
      </c>
      <c r="L35" s="31" t="s">
        <v>98</v>
      </c>
      <c r="M35" s="31" t="s">
        <v>98</v>
      </c>
      <c r="N35" s="26">
        <v>1</v>
      </c>
      <c r="O35" s="26">
        <v>265</v>
      </c>
      <c r="P35" s="26">
        <v>1</v>
      </c>
      <c r="Q35" s="76" t="s">
        <v>97</v>
      </c>
    </row>
    <row r="36" spans="1:17" ht="12">
      <c r="A36" s="17" t="s">
        <v>41</v>
      </c>
      <c r="B36" s="26">
        <v>145</v>
      </c>
      <c r="C36" s="26">
        <v>1375</v>
      </c>
      <c r="D36" s="26">
        <v>2</v>
      </c>
      <c r="E36" s="30" t="s">
        <v>97</v>
      </c>
      <c r="F36" s="26">
        <v>2</v>
      </c>
      <c r="G36" s="30" t="s">
        <v>97</v>
      </c>
      <c r="H36" s="26">
        <v>107</v>
      </c>
      <c r="I36" s="26">
        <v>637</v>
      </c>
      <c r="J36" s="26">
        <v>31</v>
      </c>
      <c r="K36" s="26">
        <v>468</v>
      </c>
      <c r="L36" s="31" t="s">
        <v>98</v>
      </c>
      <c r="M36" s="31" t="s">
        <v>98</v>
      </c>
      <c r="N36" s="26">
        <v>1</v>
      </c>
      <c r="O36" s="26">
        <v>242</v>
      </c>
      <c r="P36" s="26">
        <v>2</v>
      </c>
      <c r="Q36" s="76" t="s">
        <v>97</v>
      </c>
    </row>
    <row r="37" spans="1:17" ht="12">
      <c r="A37" s="17" t="s">
        <v>42</v>
      </c>
      <c r="B37" s="26">
        <v>81</v>
      </c>
      <c r="C37" s="26">
        <v>702</v>
      </c>
      <c r="D37" s="26">
        <v>2</v>
      </c>
      <c r="E37" s="30" t="s">
        <v>97</v>
      </c>
      <c r="F37" s="26">
        <v>2</v>
      </c>
      <c r="G37" s="30" t="s">
        <v>97</v>
      </c>
      <c r="H37" s="26">
        <v>58</v>
      </c>
      <c r="I37" s="26">
        <v>251</v>
      </c>
      <c r="J37" s="31" t="s">
        <v>98</v>
      </c>
      <c r="K37" s="31" t="s">
        <v>98</v>
      </c>
      <c r="L37" s="31" t="s">
        <v>98</v>
      </c>
      <c r="M37" s="31" t="s">
        <v>98</v>
      </c>
      <c r="N37" s="26">
        <v>1</v>
      </c>
      <c r="O37" s="26">
        <v>198</v>
      </c>
      <c r="P37" s="26">
        <v>18</v>
      </c>
      <c r="Q37" s="29">
        <v>227</v>
      </c>
    </row>
    <row r="38" spans="1:17" ht="12">
      <c r="A38" s="17" t="s">
        <v>43</v>
      </c>
      <c r="B38" s="26">
        <v>64</v>
      </c>
      <c r="C38" s="26">
        <v>546</v>
      </c>
      <c r="D38" s="31" t="s">
        <v>98</v>
      </c>
      <c r="E38" s="31" t="s">
        <v>98</v>
      </c>
      <c r="F38" s="31" t="s">
        <v>98</v>
      </c>
      <c r="G38" s="31" t="s">
        <v>98</v>
      </c>
      <c r="H38" s="26">
        <v>60</v>
      </c>
      <c r="I38" s="26">
        <v>362</v>
      </c>
      <c r="J38" s="31" t="s">
        <v>98</v>
      </c>
      <c r="K38" s="31" t="s">
        <v>98</v>
      </c>
      <c r="L38" s="31" t="s">
        <v>98</v>
      </c>
      <c r="M38" s="31" t="s">
        <v>98</v>
      </c>
      <c r="N38" s="26">
        <v>1</v>
      </c>
      <c r="O38" s="26">
        <v>44</v>
      </c>
      <c r="P38" s="26">
        <v>3</v>
      </c>
      <c r="Q38" s="29">
        <v>139</v>
      </c>
    </row>
    <row r="39" spans="1:17" ht="12">
      <c r="A39" s="17" t="s">
        <v>44</v>
      </c>
      <c r="B39" s="26">
        <v>86</v>
      </c>
      <c r="C39" s="26">
        <v>731</v>
      </c>
      <c r="D39" s="31" t="s">
        <v>98</v>
      </c>
      <c r="E39" s="31" t="s">
        <v>98</v>
      </c>
      <c r="F39" s="26">
        <v>1</v>
      </c>
      <c r="G39" s="30" t="s">
        <v>97</v>
      </c>
      <c r="H39" s="26">
        <v>62</v>
      </c>
      <c r="I39" s="26">
        <v>293</v>
      </c>
      <c r="J39" s="31" t="s">
        <v>98</v>
      </c>
      <c r="K39" s="31" t="s">
        <v>98</v>
      </c>
      <c r="L39" s="31" t="s">
        <v>98</v>
      </c>
      <c r="M39" s="31" t="s">
        <v>98</v>
      </c>
      <c r="N39" s="26">
        <v>1</v>
      </c>
      <c r="O39" s="26">
        <v>236</v>
      </c>
      <c r="P39" s="26">
        <v>22</v>
      </c>
      <c r="Q39" s="29">
        <v>200</v>
      </c>
    </row>
    <row r="40" spans="1:17" ht="8.25" customHeight="1">
      <c r="A40" s="1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9"/>
    </row>
    <row r="41" spans="1:17" ht="12">
      <c r="A41" s="17" t="s">
        <v>45</v>
      </c>
      <c r="B41" s="26">
        <v>59</v>
      </c>
      <c r="C41" s="26">
        <v>3343</v>
      </c>
      <c r="D41" s="26">
        <v>3</v>
      </c>
      <c r="E41" s="26">
        <v>19</v>
      </c>
      <c r="F41" s="26">
        <v>17</v>
      </c>
      <c r="G41" s="26">
        <v>163</v>
      </c>
      <c r="H41" s="31" t="s">
        <v>98</v>
      </c>
      <c r="I41" s="31" t="s">
        <v>98</v>
      </c>
      <c r="J41" s="26">
        <v>1</v>
      </c>
      <c r="K41" s="30" t="s">
        <v>97</v>
      </c>
      <c r="L41" s="26">
        <v>5</v>
      </c>
      <c r="M41" s="26">
        <v>1843</v>
      </c>
      <c r="N41" s="26">
        <v>1</v>
      </c>
      <c r="O41" s="26">
        <v>220</v>
      </c>
      <c r="P41" s="26">
        <v>32</v>
      </c>
      <c r="Q41" s="29">
        <v>913</v>
      </c>
    </row>
    <row r="42" spans="1:17" ht="12">
      <c r="A42" s="17" t="s">
        <v>82</v>
      </c>
      <c r="B42" s="26">
        <v>145</v>
      </c>
      <c r="C42" s="26">
        <v>1404</v>
      </c>
      <c r="D42" s="26">
        <v>4</v>
      </c>
      <c r="E42" s="26">
        <v>218</v>
      </c>
      <c r="F42" s="26">
        <v>10</v>
      </c>
      <c r="G42" s="26">
        <v>53</v>
      </c>
      <c r="H42" s="26">
        <v>114</v>
      </c>
      <c r="I42" s="26">
        <v>488</v>
      </c>
      <c r="J42" s="26">
        <v>2</v>
      </c>
      <c r="K42" s="30" t="s">
        <v>97</v>
      </c>
      <c r="L42" s="31" t="s">
        <v>98</v>
      </c>
      <c r="M42" s="31" t="s">
        <v>98</v>
      </c>
      <c r="N42" s="26">
        <v>1</v>
      </c>
      <c r="O42" s="26">
        <v>297</v>
      </c>
      <c r="P42" s="26">
        <v>14</v>
      </c>
      <c r="Q42" s="29">
        <v>129</v>
      </c>
    </row>
    <row r="43" spans="1:17" ht="12">
      <c r="A43" s="17" t="s">
        <v>46</v>
      </c>
      <c r="B43" s="26">
        <v>178</v>
      </c>
      <c r="C43" s="26">
        <v>7548</v>
      </c>
      <c r="D43" s="26">
        <v>6</v>
      </c>
      <c r="E43" s="26">
        <v>68</v>
      </c>
      <c r="F43" s="26">
        <v>5</v>
      </c>
      <c r="G43" s="26">
        <v>25</v>
      </c>
      <c r="H43" s="26">
        <v>113</v>
      </c>
      <c r="I43" s="26">
        <v>1178</v>
      </c>
      <c r="J43" s="26">
        <v>4</v>
      </c>
      <c r="K43" s="26">
        <v>536</v>
      </c>
      <c r="L43" s="31" t="s">
        <v>98</v>
      </c>
      <c r="M43" s="31" t="s">
        <v>98</v>
      </c>
      <c r="N43" s="26">
        <v>1</v>
      </c>
      <c r="O43" s="26">
        <v>1659</v>
      </c>
      <c r="P43" s="26">
        <v>49</v>
      </c>
      <c r="Q43" s="29">
        <v>4082</v>
      </c>
    </row>
    <row r="44" spans="1:17" ht="12">
      <c r="A44" s="17" t="s">
        <v>47</v>
      </c>
      <c r="B44" s="26">
        <v>126</v>
      </c>
      <c r="C44" s="26">
        <v>4714</v>
      </c>
      <c r="D44" s="26">
        <v>5</v>
      </c>
      <c r="E44" s="26">
        <v>33</v>
      </c>
      <c r="F44" s="26">
        <v>27</v>
      </c>
      <c r="G44" s="26">
        <v>113</v>
      </c>
      <c r="H44" s="26">
        <v>77</v>
      </c>
      <c r="I44" s="26">
        <v>214</v>
      </c>
      <c r="J44" s="26">
        <v>4</v>
      </c>
      <c r="K44" s="26">
        <v>2733</v>
      </c>
      <c r="L44" s="26">
        <v>3</v>
      </c>
      <c r="M44" s="26">
        <v>115</v>
      </c>
      <c r="N44" s="31" t="s">
        <v>98</v>
      </c>
      <c r="O44" s="31" t="s">
        <v>98</v>
      </c>
      <c r="P44" s="26">
        <v>10</v>
      </c>
      <c r="Q44" s="29">
        <v>1506</v>
      </c>
    </row>
    <row r="45" spans="1:17" ht="12">
      <c r="A45" s="17" t="s">
        <v>48</v>
      </c>
      <c r="B45" s="26">
        <v>207</v>
      </c>
      <c r="C45" s="26">
        <v>6891</v>
      </c>
      <c r="D45" s="26">
        <v>1</v>
      </c>
      <c r="E45" s="30" t="s">
        <v>97</v>
      </c>
      <c r="F45" s="26">
        <v>5</v>
      </c>
      <c r="G45" s="26">
        <v>53</v>
      </c>
      <c r="H45" s="26">
        <v>185</v>
      </c>
      <c r="I45" s="26">
        <v>1484</v>
      </c>
      <c r="J45" s="26">
        <v>3</v>
      </c>
      <c r="K45" s="26">
        <v>208</v>
      </c>
      <c r="L45" s="31" t="s">
        <v>98</v>
      </c>
      <c r="M45" s="31" t="s">
        <v>98</v>
      </c>
      <c r="N45" s="26">
        <v>1</v>
      </c>
      <c r="O45" s="26">
        <v>18</v>
      </c>
      <c r="P45" s="26">
        <v>12</v>
      </c>
      <c r="Q45" s="29">
        <v>5128</v>
      </c>
    </row>
    <row r="46" spans="1:17" ht="8.25" customHeight="1">
      <c r="A46" s="1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9"/>
    </row>
    <row r="47" spans="1:17" ht="12">
      <c r="A47" s="17" t="s">
        <v>49</v>
      </c>
      <c r="B47" s="26">
        <v>128</v>
      </c>
      <c r="C47" s="26">
        <v>1154</v>
      </c>
      <c r="D47" s="31" t="s">
        <v>98</v>
      </c>
      <c r="E47" s="31" t="s">
        <v>98</v>
      </c>
      <c r="F47" s="26">
        <v>14</v>
      </c>
      <c r="G47" s="26">
        <v>31</v>
      </c>
      <c r="H47" s="26">
        <v>76</v>
      </c>
      <c r="I47" s="26">
        <v>390</v>
      </c>
      <c r="J47" s="26">
        <v>3</v>
      </c>
      <c r="K47" s="26">
        <v>279</v>
      </c>
      <c r="L47" s="31" t="s">
        <v>98</v>
      </c>
      <c r="M47" s="31" t="s">
        <v>98</v>
      </c>
      <c r="N47" s="26">
        <v>1</v>
      </c>
      <c r="O47" s="26">
        <v>163</v>
      </c>
      <c r="P47" s="26">
        <v>34</v>
      </c>
      <c r="Q47" s="29">
        <v>291</v>
      </c>
    </row>
    <row r="48" spans="1:17" ht="12">
      <c r="A48" s="17" t="s">
        <v>50</v>
      </c>
      <c r="B48" s="26">
        <v>7</v>
      </c>
      <c r="C48" s="26">
        <v>562</v>
      </c>
      <c r="D48" s="26">
        <v>3</v>
      </c>
      <c r="E48" s="26">
        <v>39</v>
      </c>
      <c r="F48" s="31" t="s">
        <v>98</v>
      </c>
      <c r="G48" s="31" t="s">
        <v>98</v>
      </c>
      <c r="H48" s="26">
        <v>2</v>
      </c>
      <c r="I48" s="30" t="s">
        <v>97</v>
      </c>
      <c r="J48" s="26">
        <v>1</v>
      </c>
      <c r="K48" s="30" t="s">
        <v>97</v>
      </c>
      <c r="L48" s="31" t="s">
        <v>98</v>
      </c>
      <c r="M48" s="31" t="s">
        <v>98</v>
      </c>
      <c r="N48" s="26">
        <v>1</v>
      </c>
      <c r="O48" s="26">
        <v>471</v>
      </c>
      <c r="P48" s="31" t="s">
        <v>98</v>
      </c>
      <c r="Q48" s="29" t="s">
        <v>98</v>
      </c>
    </row>
    <row r="49" spans="1:17" ht="12">
      <c r="A49" s="17" t="s">
        <v>51</v>
      </c>
      <c r="B49" s="26">
        <v>27</v>
      </c>
      <c r="C49" s="26">
        <v>90</v>
      </c>
      <c r="D49" s="26">
        <v>2</v>
      </c>
      <c r="E49" s="30" t="s">
        <v>97</v>
      </c>
      <c r="F49" s="31" t="s">
        <v>98</v>
      </c>
      <c r="G49" s="31" t="s">
        <v>98</v>
      </c>
      <c r="H49" s="26">
        <v>7</v>
      </c>
      <c r="I49" s="26">
        <v>13</v>
      </c>
      <c r="J49" s="26">
        <v>1</v>
      </c>
      <c r="K49" s="30" t="s">
        <v>97</v>
      </c>
      <c r="L49" s="31" t="s">
        <v>98</v>
      </c>
      <c r="M49" s="31" t="s">
        <v>98</v>
      </c>
      <c r="N49" s="26">
        <v>1</v>
      </c>
      <c r="O49" s="26">
        <v>19</v>
      </c>
      <c r="P49" s="26">
        <v>16</v>
      </c>
      <c r="Q49" s="29">
        <v>46</v>
      </c>
    </row>
    <row r="50" spans="1:17" ht="12">
      <c r="A50" s="17" t="s">
        <v>52</v>
      </c>
      <c r="B50" s="26">
        <v>36</v>
      </c>
      <c r="C50" s="26">
        <v>396</v>
      </c>
      <c r="D50" s="26">
        <v>2</v>
      </c>
      <c r="E50" s="30" t="s">
        <v>97</v>
      </c>
      <c r="F50" s="26">
        <v>5</v>
      </c>
      <c r="G50" s="26">
        <v>229</v>
      </c>
      <c r="H50" s="26">
        <v>17</v>
      </c>
      <c r="I50" s="26">
        <v>38</v>
      </c>
      <c r="J50" s="26">
        <v>4</v>
      </c>
      <c r="K50" s="26">
        <v>66</v>
      </c>
      <c r="L50" s="31" t="s">
        <v>98</v>
      </c>
      <c r="M50" s="31" t="s">
        <v>98</v>
      </c>
      <c r="N50" s="31" t="s">
        <v>98</v>
      </c>
      <c r="O50" s="31" t="s">
        <v>98</v>
      </c>
      <c r="P50" s="26">
        <v>8</v>
      </c>
      <c r="Q50" s="29">
        <v>51</v>
      </c>
    </row>
    <row r="51" spans="1:17" ht="12">
      <c r="A51" s="17" t="s">
        <v>53</v>
      </c>
      <c r="B51" s="26">
        <v>27</v>
      </c>
      <c r="C51" s="26">
        <v>402</v>
      </c>
      <c r="D51" s="31" t="s">
        <v>98</v>
      </c>
      <c r="E51" s="31" t="s">
        <v>98</v>
      </c>
      <c r="F51" s="26">
        <v>13</v>
      </c>
      <c r="G51" s="26">
        <v>61</v>
      </c>
      <c r="H51" s="26">
        <v>8</v>
      </c>
      <c r="I51" s="26">
        <v>26</v>
      </c>
      <c r="J51" s="26">
        <v>1</v>
      </c>
      <c r="K51" s="30" t="s">
        <v>97</v>
      </c>
      <c r="L51" s="31" t="s">
        <v>98</v>
      </c>
      <c r="M51" s="31" t="s">
        <v>98</v>
      </c>
      <c r="N51" s="26">
        <v>1</v>
      </c>
      <c r="O51" s="26">
        <v>299</v>
      </c>
      <c r="P51" s="26">
        <v>4</v>
      </c>
      <c r="Q51" s="29">
        <v>14</v>
      </c>
    </row>
    <row r="52" spans="1:17" ht="12">
      <c r="A52" s="17" t="s">
        <v>54</v>
      </c>
      <c r="B52" s="26">
        <v>3</v>
      </c>
      <c r="C52" s="26">
        <v>155</v>
      </c>
      <c r="D52" s="26">
        <v>1</v>
      </c>
      <c r="E52" s="30" t="s">
        <v>97</v>
      </c>
      <c r="F52" s="31" t="s">
        <v>98</v>
      </c>
      <c r="G52" s="31" t="s">
        <v>98</v>
      </c>
      <c r="H52" s="31" t="s">
        <v>98</v>
      </c>
      <c r="I52" s="31" t="s">
        <v>98</v>
      </c>
      <c r="J52" s="31" t="s">
        <v>98</v>
      </c>
      <c r="K52" s="31" t="s">
        <v>98</v>
      </c>
      <c r="L52" s="31" t="s">
        <v>98</v>
      </c>
      <c r="M52" s="31" t="s">
        <v>98</v>
      </c>
      <c r="N52" s="26">
        <v>1</v>
      </c>
      <c r="O52" s="26">
        <v>79</v>
      </c>
      <c r="P52" s="26">
        <v>1</v>
      </c>
      <c r="Q52" s="76" t="s">
        <v>97</v>
      </c>
    </row>
    <row r="53" spans="1:17" ht="12">
      <c r="A53" s="17" t="s">
        <v>56</v>
      </c>
      <c r="B53" s="26">
        <v>72</v>
      </c>
      <c r="C53" s="26">
        <v>2908</v>
      </c>
      <c r="D53" s="26">
        <v>2</v>
      </c>
      <c r="E53" s="30" t="s">
        <v>97</v>
      </c>
      <c r="F53" s="26">
        <v>20</v>
      </c>
      <c r="G53" s="26">
        <v>210</v>
      </c>
      <c r="H53" s="26">
        <v>39</v>
      </c>
      <c r="I53" s="26">
        <v>248</v>
      </c>
      <c r="J53" s="26">
        <v>1</v>
      </c>
      <c r="K53" s="30" t="s">
        <v>97</v>
      </c>
      <c r="L53" s="31" t="s">
        <v>98</v>
      </c>
      <c r="M53" s="31" t="s">
        <v>98</v>
      </c>
      <c r="N53" s="26">
        <v>1</v>
      </c>
      <c r="O53" s="26">
        <v>2370</v>
      </c>
      <c r="P53" s="26">
        <v>9</v>
      </c>
      <c r="Q53" s="29">
        <v>73</v>
      </c>
    </row>
    <row r="54" spans="1:17" ht="12">
      <c r="A54" s="17" t="s">
        <v>57</v>
      </c>
      <c r="B54" s="26">
        <v>99</v>
      </c>
      <c r="C54" s="26">
        <v>2028</v>
      </c>
      <c r="D54" s="26">
        <v>2</v>
      </c>
      <c r="E54" s="30" t="s">
        <v>97</v>
      </c>
      <c r="F54" s="26">
        <v>14</v>
      </c>
      <c r="G54" s="26">
        <v>357</v>
      </c>
      <c r="H54" s="26">
        <v>43</v>
      </c>
      <c r="I54" s="26">
        <v>198</v>
      </c>
      <c r="J54" s="26">
        <v>10</v>
      </c>
      <c r="K54" s="26">
        <v>610</v>
      </c>
      <c r="L54" s="31" t="s">
        <v>98</v>
      </c>
      <c r="M54" s="31" t="s">
        <v>98</v>
      </c>
      <c r="N54" s="26">
        <v>1</v>
      </c>
      <c r="O54" s="26">
        <v>166</v>
      </c>
      <c r="P54" s="26">
        <v>29</v>
      </c>
      <c r="Q54" s="29">
        <v>690</v>
      </c>
    </row>
    <row r="55" spans="1:17" ht="12">
      <c r="A55" s="17" t="s">
        <v>83</v>
      </c>
      <c r="B55" s="26">
        <v>94</v>
      </c>
      <c r="C55" s="26">
        <v>1369</v>
      </c>
      <c r="D55" s="26">
        <v>2</v>
      </c>
      <c r="E55" s="30" t="s">
        <v>97</v>
      </c>
      <c r="F55" s="26">
        <v>7</v>
      </c>
      <c r="G55" s="26">
        <v>38</v>
      </c>
      <c r="H55" s="26">
        <v>26</v>
      </c>
      <c r="I55" s="26">
        <v>69</v>
      </c>
      <c r="J55" s="26">
        <v>3</v>
      </c>
      <c r="K55" s="26">
        <v>57</v>
      </c>
      <c r="L55" s="31" t="s">
        <v>98</v>
      </c>
      <c r="M55" s="31" t="s">
        <v>98</v>
      </c>
      <c r="N55" s="26">
        <v>1</v>
      </c>
      <c r="O55" s="26">
        <v>129</v>
      </c>
      <c r="P55" s="26">
        <v>55</v>
      </c>
      <c r="Q55" s="29">
        <v>1024</v>
      </c>
    </row>
    <row r="56" spans="1:17" ht="12">
      <c r="A56" s="17" t="s">
        <v>59</v>
      </c>
      <c r="B56" s="26">
        <v>114</v>
      </c>
      <c r="C56" s="26">
        <v>1216</v>
      </c>
      <c r="D56" s="26">
        <v>3</v>
      </c>
      <c r="E56" s="26">
        <v>244</v>
      </c>
      <c r="F56" s="26">
        <v>10</v>
      </c>
      <c r="G56" s="26">
        <v>23</v>
      </c>
      <c r="H56" s="26">
        <v>77</v>
      </c>
      <c r="I56" s="26">
        <v>361</v>
      </c>
      <c r="J56" s="26">
        <v>5</v>
      </c>
      <c r="K56" s="26">
        <v>176</v>
      </c>
      <c r="L56" s="31" t="s">
        <v>98</v>
      </c>
      <c r="M56" s="31" t="s">
        <v>98</v>
      </c>
      <c r="N56" s="26">
        <v>1</v>
      </c>
      <c r="O56" s="26">
        <v>302</v>
      </c>
      <c r="P56" s="26">
        <v>18</v>
      </c>
      <c r="Q56" s="29">
        <v>110</v>
      </c>
    </row>
    <row r="57" spans="1:17" ht="12">
      <c r="A57" s="17" t="s">
        <v>60</v>
      </c>
      <c r="B57" s="26">
        <v>27</v>
      </c>
      <c r="C57" s="26">
        <v>283</v>
      </c>
      <c r="D57" s="26">
        <v>2</v>
      </c>
      <c r="E57" s="30" t="s">
        <v>97</v>
      </c>
      <c r="F57" s="26">
        <v>2</v>
      </c>
      <c r="G57" s="30" t="s">
        <v>97</v>
      </c>
      <c r="H57" s="26">
        <v>11</v>
      </c>
      <c r="I57" s="26">
        <v>38</v>
      </c>
      <c r="J57" s="26">
        <v>2</v>
      </c>
      <c r="K57" s="30" t="s">
        <v>97</v>
      </c>
      <c r="L57" s="31" t="s">
        <v>98</v>
      </c>
      <c r="M57" s="31" t="s">
        <v>98</v>
      </c>
      <c r="N57" s="26">
        <v>1</v>
      </c>
      <c r="O57" s="26">
        <v>48</v>
      </c>
      <c r="P57" s="26">
        <v>9</v>
      </c>
      <c r="Q57" s="29">
        <v>113</v>
      </c>
    </row>
    <row r="58" spans="1:17" ht="12.75" thickBot="1">
      <c r="A58" s="33" t="s">
        <v>61</v>
      </c>
      <c r="B58" s="77">
        <v>124</v>
      </c>
      <c r="C58" s="34">
        <v>863</v>
      </c>
      <c r="D58" s="34">
        <v>2</v>
      </c>
      <c r="E58" s="78" t="s">
        <v>97</v>
      </c>
      <c r="F58" s="34">
        <v>7</v>
      </c>
      <c r="G58" s="34">
        <v>19</v>
      </c>
      <c r="H58" s="34">
        <v>87</v>
      </c>
      <c r="I58" s="34">
        <v>416</v>
      </c>
      <c r="J58" s="34">
        <v>14</v>
      </c>
      <c r="K58" s="34">
        <v>171</v>
      </c>
      <c r="L58" s="57" t="s">
        <v>98</v>
      </c>
      <c r="M58" s="57" t="s">
        <v>98</v>
      </c>
      <c r="N58" s="34">
        <v>1</v>
      </c>
      <c r="O58" s="34">
        <v>122</v>
      </c>
      <c r="P58" s="34">
        <v>13</v>
      </c>
      <c r="Q58" s="79">
        <v>119</v>
      </c>
    </row>
    <row r="59" spans="1:15" ht="12.75" thickTop="1">
      <c r="A59" s="37" t="s">
        <v>84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2:15" ht="12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2">
      <c r="A62" s="37"/>
      <c r="B62" s="37"/>
      <c r="C62" s="37"/>
      <c r="D62" s="37"/>
      <c r="E62" s="37"/>
      <c r="F62" s="37"/>
      <c r="G62" s="37"/>
      <c r="H62" s="37"/>
      <c r="I62" s="37"/>
      <c r="J62" s="37"/>
      <c r="O62" s="37"/>
    </row>
    <row r="63" spans="1:15" ht="12">
      <c r="A63" s="37"/>
      <c r="B63" s="37"/>
      <c r="C63" s="37"/>
      <c r="D63" s="37"/>
      <c r="E63" s="37"/>
      <c r="F63" s="37"/>
      <c r="G63" s="37"/>
      <c r="H63" s="37"/>
      <c r="I63" s="37"/>
      <c r="J63" s="37"/>
      <c r="O63" s="37"/>
    </row>
    <row r="64" spans="1:15" ht="12">
      <c r="A64" s="37"/>
      <c r="B64" s="37"/>
      <c r="C64" s="37"/>
      <c r="D64" s="37"/>
      <c r="E64" s="37"/>
      <c r="F64" s="37"/>
      <c r="G64" s="37"/>
      <c r="H64" s="37"/>
      <c r="I64" s="37"/>
      <c r="J64" s="37"/>
      <c r="O64" s="37"/>
    </row>
    <row r="65" spans="1:15" ht="12">
      <c r="A65" s="37"/>
      <c r="B65" s="37"/>
      <c r="C65" s="37"/>
      <c r="D65" s="37"/>
      <c r="E65" s="37"/>
      <c r="F65" s="37"/>
      <c r="G65" s="37"/>
      <c r="H65" s="37"/>
      <c r="I65" s="37"/>
      <c r="J65" s="37"/>
      <c r="O65" s="37"/>
    </row>
    <row r="66" spans="1:15" ht="12">
      <c r="A66" s="37"/>
      <c r="B66" s="37"/>
      <c r="C66" s="37"/>
      <c r="D66" s="37"/>
      <c r="E66" s="37"/>
      <c r="F66" s="37"/>
      <c r="G66" s="37"/>
      <c r="H66" s="37"/>
      <c r="I66" s="37"/>
      <c r="J66" s="37"/>
      <c r="O66" s="37"/>
    </row>
    <row r="67" spans="1:15" ht="12">
      <c r="A67" s="37"/>
      <c r="B67" s="37"/>
      <c r="C67" s="37"/>
      <c r="D67" s="37"/>
      <c r="E67" s="37"/>
      <c r="F67" s="37"/>
      <c r="G67" s="37"/>
      <c r="H67" s="37"/>
      <c r="I67" s="37"/>
      <c r="J67" s="37"/>
      <c r="O67" s="37"/>
    </row>
    <row r="68" spans="1:15" ht="12">
      <c r="A68" s="37"/>
      <c r="B68" s="37"/>
      <c r="C68" s="37"/>
      <c r="D68" s="37"/>
      <c r="E68" s="37"/>
      <c r="F68" s="37"/>
      <c r="G68" s="37"/>
      <c r="H68" s="37"/>
      <c r="I68" s="37"/>
      <c r="J68" s="37"/>
      <c r="O68" s="37"/>
    </row>
    <row r="69" spans="1:15" ht="12">
      <c r="A69" s="37"/>
      <c r="B69" s="37"/>
      <c r="C69" s="37"/>
      <c r="D69" s="37"/>
      <c r="E69" s="37"/>
      <c r="F69" s="37"/>
      <c r="G69" s="37"/>
      <c r="H69" s="37"/>
      <c r="I69" s="37"/>
      <c r="J69" s="37"/>
      <c r="O69" s="37"/>
    </row>
    <row r="70" spans="1:15" ht="12">
      <c r="A70" s="37"/>
      <c r="B70" s="37"/>
      <c r="C70" s="37"/>
      <c r="D70" s="37"/>
      <c r="E70" s="37"/>
      <c r="F70" s="37"/>
      <c r="G70" s="37"/>
      <c r="H70" s="37"/>
      <c r="I70" s="37"/>
      <c r="J70" s="37"/>
      <c r="O70" s="37"/>
    </row>
    <row r="71" spans="1:15" ht="12">
      <c r="A71" s="37"/>
      <c r="B71" s="37"/>
      <c r="C71" s="37"/>
      <c r="D71" s="37"/>
      <c r="E71" s="37"/>
      <c r="F71" s="37"/>
      <c r="G71" s="37"/>
      <c r="H71" s="37"/>
      <c r="I71" s="37"/>
      <c r="J71" s="37"/>
      <c r="O71" s="37"/>
    </row>
    <row r="72" spans="1:15" ht="12">
      <c r="A72" s="37"/>
      <c r="B72" s="37"/>
      <c r="C72" s="37"/>
      <c r="D72" s="37"/>
      <c r="E72" s="37"/>
      <c r="F72" s="37"/>
      <c r="G72" s="37"/>
      <c r="H72" s="37"/>
      <c r="I72" s="37"/>
      <c r="J72" s="37"/>
      <c r="O72" s="37"/>
    </row>
    <row r="73" spans="1:15" ht="12">
      <c r="A73" s="37"/>
      <c r="B73" s="37"/>
      <c r="C73" s="37"/>
      <c r="D73" s="37"/>
      <c r="E73" s="37"/>
      <c r="F73" s="37"/>
      <c r="G73" s="37"/>
      <c r="H73" s="37"/>
      <c r="I73" s="37"/>
      <c r="J73" s="37"/>
      <c r="O73" s="37"/>
    </row>
    <row r="74" spans="1:10" ht="12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2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12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2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12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2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2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2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2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12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2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ht="12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12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ht="12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12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12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2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ht="12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2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ht="12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ht="12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2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2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2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12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ht="12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ht="12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2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ht="12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2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2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2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ht="12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ht="12">
      <c r="A107" s="3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ht="12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2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12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2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ht="12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</sheetData>
  <mergeCells count="1">
    <mergeCell ref="A3:A4"/>
  </mergeCells>
  <printOptions/>
  <pageMargins left="0.28" right="0.16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9.00390625" defaultRowHeight="13.5"/>
  <cols>
    <col min="1" max="1" width="12.125" style="81" customWidth="1"/>
    <col min="2" max="10" width="10.125" style="81" customWidth="1"/>
    <col min="11" max="18" width="12.125" style="81" customWidth="1"/>
    <col min="19" max="16384" width="9.00390625" style="81" customWidth="1"/>
  </cols>
  <sheetData>
    <row r="1" ht="14.25">
      <c r="A1" s="80" t="s">
        <v>99</v>
      </c>
    </row>
    <row r="2" spans="16:18" ht="12">
      <c r="P2" s="82" t="s">
        <v>100</v>
      </c>
      <c r="R2" s="83" t="s">
        <v>101</v>
      </c>
    </row>
    <row r="3" spans="1:18" ht="13.5" customHeight="1">
      <c r="A3" s="84"/>
      <c r="B3" s="85" t="s">
        <v>102</v>
      </c>
      <c r="C3" s="85"/>
      <c r="D3" s="85"/>
      <c r="E3" s="85"/>
      <c r="F3" s="86"/>
      <c r="G3" s="85" t="s">
        <v>103</v>
      </c>
      <c r="H3" s="85"/>
      <c r="I3" s="85"/>
      <c r="J3" s="85"/>
      <c r="K3" s="85"/>
      <c r="L3" s="85"/>
      <c r="M3" s="85"/>
      <c r="N3" s="85"/>
      <c r="O3" s="85"/>
      <c r="P3" s="85"/>
      <c r="Q3" s="87"/>
      <c r="R3" s="88"/>
    </row>
    <row r="4" spans="1:18" ht="13.5" customHeight="1">
      <c r="A4" s="89"/>
      <c r="B4" s="90"/>
      <c r="C4" s="91"/>
      <c r="D4" s="92"/>
      <c r="E4" s="91"/>
      <c r="F4" s="93"/>
      <c r="G4" s="94"/>
      <c r="H4" s="95"/>
      <c r="I4" s="95" t="s">
        <v>104</v>
      </c>
      <c r="J4" s="95"/>
      <c r="K4" s="95"/>
      <c r="L4" s="95"/>
      <c r="M4" s="95"/>
      <c r="N4" s="95"/>
      <c r="O4" s="95"/>
      <c r="P4" s="95"/>
      <c r="Q4" s="96"/>
      <c r="R4" s="97" t="s">
        <v>105</v>
      </c>
    </row>
    <row r="5" spans="1:18" ht="13.5" customHeight="1">
      <c r="A5" s="89" t="s">
        <v>6</v>
      </c>
      <c r="B5" s="98" t="s">
        <v>106</v>
      </c>
      <c r="C5" s="98" t="s">
        <v>107</v>
      </c>
      <c r="D5" s="99" t="s">
        <v>108</v>
      </c>
      <c r="E5" s="98" t="s">
        <v>109</v>
      </c>
      <c r="F5" s="100" t="s">
        <v>110</v>
      </c>
      <c r="G5" s="380" t="s">
        <v>111</v>
      </c>
      <c r="H5" s="101" t="s">
        <v>112</v>
      </c>
      <c r="I5" s="101"/>
      <c r="J5" s="101"/>
      <c r="K5" s="102" t="s">
        <v>113</v>
      </c>
      <c r="L5" s="102"/>
      <c r="M5" s="102"/>
      <c r="N5" s="102" t="s">
        <v>114</v>
      </c>
      <c r="O5" s="102"/>
      <c r="P5" s="102"/>
      <c r="Q5" s="382" t="s">
        <v>115</v>
      </c>
      <c r="R5" s="103" t="s">
        <v>116</v>
      </c>
    </row>
    <row r="6" spans="1:18" ht="13.5" customHeight="1">
      <c r="A6" s="104"/>
      <c r="B6" s="98"/>
      <c r="C6" s="98"/>
      <c r="D6" s="99"/>
      <c r="E6" s="98"/>
      <c r="F6" s="100"/>
      <c r="G6" s="381"/>
      <c r="H6" s="382" t="s">
        <v>117</v>
      </c>
      <c r="I6" s="382" t="s">
        <v>118</v>
      </c>
      <c r="J6" s="382" t="s">
        <v>119</v>
      </c>
      <c r="K6" s="98" t="s">
        <v>120</v>
      </c>
      <c r="L6" s="98" t="s">
        <v>121</v>
      </c>
      <c r="M6" s="98" t="s">
        <v>122</v>
      </c>
      <c r="N6" s="98" t="s">
        <v>120</v>
      </c>
      <c r="O6" s="98" t="s">
        <v>121</v>
      </c>
      <c r="P6" s="98" t="s">
        <v>122</v>
      </c>
      <c r="Q6" s="383"/>
      <c r="R6" s="100"/>
    </row>
    <row r="7" spans="1:18" ht="13.5" customHeight="1">
      <c r="A7" s="105"/>
      <c r="B7" s="106" t="s">
        <v>123</v>
      </c>
      <c r="C7" s="106" t="s">
        <v>124</v>
      </c>
      <c r="D7" s="106" t="s">
        <v>125</v>
      </c>
      <c r="E7" s="106" t="s">
        <v>126</v>
      </c>
      <c r="F7" s="107" t="s">
        <v>127</v>
      </c>
      <c r="G7" s="106" t="s">
        <v>123</v>
      </c>
      <c r="H7" s="384"/>
      <c r="I7" s="384"/>
      <c r="J7" s="384"/>
      <c r="K7" s="106" t="s">
        <v>124</v>
      </c>
      <c r="L7" s="106" t="s">
        <v>125</v>
      </c>
      <c r="M7" s="106" t="s">
        <v>126</v>
      </c>
      <c r="N7" s="106" t="s">
        <v>127</v>
      </c>
      <c r="O7" s="106" t="s">
        <v>128</v>
      </c>
      <c r="P7" s="106" t="s">
        <v>129</v>
      </c>
      <c r="Q7" s="106" t="s">
        <v>130</v>
      </c>
      <c r="R7" s="107" t="s">
        <v>131</v>
      </c>
    </row>
    <row r="8" spans="1:18" ht="19.5" customHeight="1">
      <c r="A8" s="108" t="s">
        <v>132</v>
      </c>
      <c r="B8" s="109">
        <v>647331</v>
      </c>
      <c r="C8" s="109">
        <v>333638</v>
      </c>
      <c r="D8" s="109">
        <v>9861</v>
      </c>
      <c r="E8" s="109">
        <v>47991</v>
      </c>
      <c r="F8" s="110">
        <v>255841</v>
      </c>
      <c r="G8" s="109">
        <v>641986</v>
      </c>
      <c r="H8" s="109">
        <v>624447</v>
      </c>
      <c r="I8" s="109">
        <v>198003</v>
      </c>
      <c r="J8" s="109">
        <v>426444</v>
      </c>
      <c r="K8" s="109">
        <v>183473</v>
      </c>
      <c r="L8" s="109">
        <v>181424</v>
      </c>
      <c r="M8" s="109">
        <v>2049</v>
      </c>
      <c r="N8" s="109">
        <v>440974</v>
      </c>
      <c r="O8" s="109">
        <v>16579</v>
      </c>
      <c r="P8" s="109">
        <v>424395</v>
      </c>
      <c r="Q8" s="109">
        <v>17539</v>
      </c>
      <c r="R8" s="110">
        <v>2307</v>
      </c>
    </row>
    <row r="9" spans="1:18" ht="13.5" customHeight="1">
      <c r="A9" s="108" t="s">
        <v>133</v>
      </c>
      <c r="B9" s="109">
        <v>167562</v>
      </c>
      <c r="C9" s="109">
        <v>72057</v>
      </c>
      <c r="D9" s="109">
        <v>2660</v>
      </c>
      <c r="E9" s="109">
        <v>12171</v>
      </c>
      <c r="F9" s="110">
        <v>80674</v>
      </c>
      <c r="G9" s="109">
        <v>166593</v>
      </c>
      <c r="H9" s="109">
        <v>163077</v>
      </c>
      <c r="I9" s="109">
        <v>52360</v>
      </c>
      <c r="J9" s="109">
        <v>110717</v>
      </c>
      <c r="K9" s="109">
        <v>47763</v>
      </c>
      <c r="L9" s="109">
        <v>47236</v>
      </c>
      <c r="M9" s="109">
        <v>527</v>
      </c>
      <c r="N9" s="109">
        <v>115314</v>
      </c>
      <c r="O9" s="109">
        <v>5124</v>
      </c>
      <c r="P9" s="109">
        <v>110190</v>
      </c>
      <c r="Q9" s="109">
        <v>3516</v>
      </c>
      <c r="R9" s="110">
        <v>256</v>
      </c>
    </row>
    <row r="10" spans="1:18" ht="13.5" customHeight="1">
      <c r="A10" s="108" t="s">
        <v>134</v>
      </c>
      <c r="B10" s="109">
        <v>139433</v>
      </c>
      <c r="C10" s="109">
        <v>103806</v>
      </c>
      <c r="D10" s="109">
        <v>130</v>
      </c>
      <c r="E10" s="109">
        <v>3674</v>
      </c>
      <c r="F10" s="110">
        <v>31823</v>
      </c>
      <c r="G10" s="109">
        <v>137645</v>
      </c>
      <c r="H10" s="109">
        <v>135467</v>
      </c>
      <c r="I10" s="109">
        <v>47854</v>
      </c>
      <c r="J10" s="109">
        <v>87613</v>
      </c>
      <c r="K10" s="109">
        <v>46130</v>
      </c>
      <c r="L10" s="109">
        <v>45692</v>
      </c>
      <c r="M10" s="109">
        <v>438</v>
      </c>
      <c r="N10" s="109">
        <v>89337</v>
      </c>
      <c r="O10" s="109">
        <v>2162</v>
      </c>
      <c r="P10" s="109">
        <v>87175</v>
      </c>
      <c r="Q10" s="109">
        <v>2178</v>
      </c>
      <c r="R10" s="110">
        <v>887</v>
      </c>
    </row>
    <row r="11" spans="1:18" ht="13.5" customHeight="1">
      <c r="A11" s="108" t="s">
        <v>135</v>
      </c>
      <c r="B11" s="109">
        <v>187930</v>
      </c>
      <c r="C11" s="109">
        <v>73765</v>
      </c>
      <c r="D11" s="109">
        <v>6096</v>
      </c>
      <c r="E11" s="109">
        <v>23861</v>
      </c>
      <c r="F11" s="110">
        <v>84208</v>
      </c>
      <c r="G11" s="109">
        <v>185857</v>
      </c>
      <c r="H11" s="109">
        <v>180169</v>
      </c>
      <c r="I11" s="109">
        <v>48121</v>
      </c>
      <c r="J11" s="109">
        <v>132048</v>
      </c>
      <c r="K11" s="109">
        <v>40160</v>
      </c>
      <c r="L11" s="109">
        <v>39841</v>
      </c>
      <c r="M11" s="109">
        <v>319</v>
      </c>
      <c r="N11" s="109">
        <v>140009</v>
      </c>
      <c r="O11" s="109">
        <v>8280</v>
      </c>
      <c r="P11" s="109">
        <v>131729</v>
      </c>
      <c r="Q11" s="109">
        <v>5688</v>
      </c>
      <c r="R11" s="110">
        <v>972</v>
      </c>
    </row>
    <row r="12" spans="1:18" ht="13.5" customHeight="1">
      <c r="A12" s="108" t="s">
        <v>136</v>
      </c>
      <c r="B12" s="109">
        <v>152406</v>
      </c>
      <c r="C12" s="109">
        <v>84010</v>
      </c>
      <c r="D12" s="109">
        <v>975</v>
      </c>
      <c r="E12" s="109">
        <v>8285</v>
      </c>
      <c r="F12" s="110">
        <v>59136</v>
      </c>
      <c r="G12" s="109">
        <v>151891</v>
      </c>
      <c r="H12" s="109">
        <v>145734</v>
      </c>
      <c r="I12" s="109">
        <v>49668</v>
      </c>
      <c r="J12" s="109">
        <v>96066</v>
      </c>
      <c r="K12" s="109">
        <v>49420</v>
      </c>
      <c r="L12" s="109">
        <v>48655</v>
      </c>
      <c r="M12" s="109">
        <v>765</v>
      </c>
      <c r="N12" s="109">
        <v>96314</v>
      </c>
      <c r="O12" s="109">
        <v>1013</v>
      </c>
      <c r="P12" s="109">
        <v>95301</v>
      </c>
      <c r="Q12" s="109">
        <v>6157</v>
      </c>
      <c r="R12" s="110">
        <v>192</v>
      </c>
    </row>
    <row r="13" spans="1:18" ht="6" customHeight="1">
      <c r="A13" s="89"/>
      <c r="B13" s="111"/>
      <c r="C13" s="111"/>
      <c r="D13" s="111"/>
      <c r="E13" s="111"/>
      <c r="F13" s="112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</row>
    <row r="14" spans="1:18" ht="13.5" customHeight="1">
      <c r="A14" s="89" t="s">
        <v>17</v>
      </c>
      <c r="B14" s="111">
        <v>21007</v>
      </c>
      <c r="C14" s="111">
        <v>8237</v>
      </c>
      <c r="D14" s="111">
        <v>315</v>
      </c>
      <c r="E14" s="111">
        <v>1645</v>
      </c>
      <c r="F14" s="112">
        <v>10810</v>
      </c>
      <c r="G14" s="111">
        <v>20735</v>
      </c>
      <c r="H14" s="111">
        <v>20449</v>
      </c>
      <c r="I14" s="111">
        <v>6485</v>
      </c>
      <c r="J14" s="111">
        <v>13964</v>
      </c>
      <c r="K14" s="111">
        <v>5519</v>
      </c>
      <c r="L14" s="111">
        <v>5474</v>
      </c>
      <c r="M14" s="111">
        <v>45</v>
      </c>
      <c r="N14" s="111">
        <v>14930</v>
      </c>
      <c r="O14" s="111">
        <v>1011</v>
      </c>
      <c r="P14" s="111">
        <v>13919</v>
      </c>
      <c r="Q14" s="111">
        <v>286</v>
      </c>
      <c r="R14" s="112">
        <v>81</v>
      </c>
    </row>
    <row r="15" spans="1:18" ht="13.5" customHeight="1">
      <c r="A15" s="89" t="s">
        <v>18</v>
      </c>
      <c r="B15" s="111">
        <v>41704</v>
      </c>
      <c r="C15" s="111">
        <v>9422</v>
      </c>
      <c r="D15" s="111">
        <v>711</v>
      </c>
      <c r="E15" s="111">
        <v>2980</v>
      </c>
      <c r="F15" s="112">
        <v>28591</v>
      </c>
      <c r="G15" s="111">
        <v>41510</v>
      </c>
      <c r="H15" s="111">
        <v>40511</v>
      </c>
      <c r="I15" s="111">
        <v>12441</v>
      </c>
      <c r="J15" s="111">
        <v>28070</v>
      </c>
      <c r="K15" s="111">
        <v>8810</v>
      </c>
      <c r="L15" s="111">
        <v>8770</v>
      </c>
      <c r="M15" s="111">
        <v>40</v>
      </c>
      <c r="N15" s="111">
        <v>31701</v>
      </c>
      <c r="O15" s="111">
        <v>3671</v>
      </c>
      <c r="P15" s="111">
        <v>28030</v>
      </c>
      <c r="Q15" s="111">
        <v>999</v>
      </c>
      <c r="R15" s="112">
        <v>86</v>
      </c>
    </row>
    <row r="16" spans="1:18" ht="13.5" customHeight="1">
      <c r="A16" s="89" t="s">
        <v>19</v>
      </c>
      <c r="B16" s="111">
        <v>10263</v>
      </c>
      <c r="C16" s="111">
        <v>505</v>
      </c>
      <c r="D16" s="111">
        <v>463</v>
      </c>
      <c r="E16" s="111">
        <v>1172</v>
      </c>
      <c r="F16" s="112">
        <v>8123</v>
      </c>
      <c r="G16" s="111">
        <v>10246</v>
      </c>
      <c r="H16" s="111">
        <v>9588</v>
      </c>
      <c r="I16" s="111">
        <v>6120</v>
      </c>
      <c r="J16" s="111">
        <v>3468</v>
      </c>
      <c r="K16" s="111">
        <v>6122</v>
      </c>
      <c r="L16" s="111">
        <v>6076</v>
      </c>
      <c r="M16" s="111">
        <v>46</v>
      </c>
      <c r="N16" s="111">
        <v>3466</v>
      </c>
      <c r="O16" s="111">
        <v>44</v>
      </c>
      <c r="P16" s="111">
        <v>3422</v>
      </c>
      <c r="Q16" s="111">
        <v>658</v>
      </c>
      <c r="R16" s="112">
        <v>8</v>
      </c>
    </row>
    <row r="17" spans="1:18" ht="13.5" customHeight="1">
      <c r="A17" s="89" t="s">
        <v>20</v>
      </c>
      <c r="B17" s="111">
        <v>2427</v>
      </c>
      <c r="C17" s="111">
        <v>478</v>
      </c>
      <c r="D17" s="111" t="s">
        <v>98</v>
      </c>
      <c r="E17" s="111">
        <v>275</v>
      </c>
      <c r="F17" s="112">
        <v>1674</v>
      </c>
      <c r="G17" s="111">
        <v>2363</v>
      </c>
      <c r="H17" s="111">
        <v>2122</v>
      </c>
      <c r="I17" s="111">
        <v>1899</v>
      </c>
      <c r="J17" s="111">
        <v>223</v>
      </c>
      <c r="K17" s="111">
        <v>1681</v>
      </c>
      <c r="L17" s="111">
        <v>1681</v>
      </c>
      <c r="M17" s="111" t="s">
        <v>98</v>
      </c>
      <c r="N17" s="111">
        <v>441</v>
      </c>
      <c r="O17" s="111">
        <v>218</v>
      </c>
      <c r="P17" s="111">
        <v>223</v>
      </c>
      <c r="Q17" s="111">
        <v>241</v>
      </c>
      <c r="R17" s="112">
        <v>3</v>
      </c>
    </row>
    <row r="18" spans="1:18" ht="6" customHeight="1">
      <c r="A18" s="89"/>
      <c r="B18" s="111"/>
      <c r="C18" s="111"/>
      <c r="D18" s="111"/>
      <c r="E18" s="111"/>
      <c r="F18" s="112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2"/>
    </row>
    <row r="19" spans="1:18" ht="13.5" customHeight="1">
      <c r="A19" s="89" t="s">
        <v>21</v>
      </c>
      <c r="B19" s="111">
        <v>12446</v>
      </c>
      <c r="C19" s="111">
        <v>7914</v>
      </c>
      <c r="D19" s="111" t="s">
        <v>98</v>
      </c>
      <c r="E19" s="111">
        <v>334</v>
      </c>
      <c r="F19" s="112">
        <v>4198</v>
      </c>
      <c r="G19" s="111">
        <v>12188</v>
      </c>
      <c r="H19" s="111">
        <v>12053</v>
      </c>
      <c r="I19" s="111">
        <v>3526</v>
      </c>
      <c r="J19" s="111">
        <v>8527</v>
      </c>
      <c r="K19" s="111">
        <v>3398</v>
      </c>
      <c r="L19" s="111">
        <v>3368</v>
      </c>
      <c r="M19" s="111">
        <v>30</v>
      </c>
      <c r="N19" s="111">
        <v>8655</v>
      </c>
      <c r="O19" s="111">
        <v>158</v>
      </c>
      <c r="P19" s="111">
        <v>8497</v>
      </c>
      <c r="Q19" s="111">
        <v>135</v>
      </c>
      <c r="R19" s="112">
        <v>207</v>
      </c>
    </row>
    <row r="20" spans="1:18" ht="13.5" customHeight="1">
      <c r="A20" s="89" t="s">
        <v>22</v>
      </c>
      <c r="B20" s="111">
        <v>6970</v>
      </c>
      <c r="C20" s="111">
        <v>2214</v>
      </c>
      <c r="D20" s="111" t="s">
        <v>98</v>
      </c>
      <c r="E20" s="111">
        <v>1858</v>
      </c>
      <c r="F20" s="112">
        <v>2898</v>
      </c>
      <c r="G20" s="111">
        <v>6898</v>
      </c>
      <c r="H20" s="111">
        <v>6727</v>
      </c>
      <c r="I20" s="111">
        <v>2162</v>
      </c>
      <c r="J20" s="111">
        <v>4565</v>
      </c>
      <c r="K20" s="111">
        <v>1836</v>
      </c>
      <c r="L20" s="111">
        <v>1798</v>
      </c>
      <c r="M20" s="111">
        <v>38</v>
      </c>
      <c r="N20" s="111">
        <v>4891</v>
      </c>
      <c r="O20" s="111">
        <v>364</v>
      </c>
      <c r="P20" s="111">
        <v>4527</v>
      </c>
      <c r="Q20" s="111">
        <v>171</v>
      </c>
      <c r="R20" s="112">
        <v>30</v>
      </c>
    </row>
    <row r="21" spans="1:18" ht="13.5" customHeight="1">
      <c r="A21" s="89" t="s">
        <v>23</v>
      </c>
      <c r="B21" s="111">
        <v>16415</v>
      </c>
      <c r="C21" s="111">
        <v>4648</v>
      </c>
      <c r="D21" s="111">
        <v>656</v>
      </c>
      <c r="E21" s="111">
        <v>863</v>
      </c>
      <c r="F21" s="112">
        <v>10248</v>
      </c>
      <c r="G21" s="111">
        <v>16253</v>
      </c>
      <c r="H21" s="111">
        <v>15953</v>
      </c>
      <c r="I21" s="111">
        <v>6479</v>
      </c>
      <c r="J21" s="111">
        <v>9474</v>
      </c>
      <c r="K21" s="111">
        <v>5676</v>
      </c>
      <c r="L21" s="111">
        <v>5658</v>
      </c>
      <c r="M21" s="111">
        <v>18</v>
      </c>
      <c r="N21" s="111">
        <v>10277</v>
      </c>
      <c r="O21" s="111">
        <v>821</v>
      </c>
      <c r="P21" s="111">
        <v>9456</v>
      </c>
      <c r="Q21" s="111">
        <v>300</v>
      </c>
      <c r="R21" s="112">
        <v>6</v>
      </c>
    </row>
    <row r="22" spans="1:18" ht="13.5" customHeight="1">
      <c r="A22" s="89" t="s">
        <v>24</v>
      </c>
      <c r="B22" s="111">
        <v>10848</v>
      </c>
      <c r="C22" s="111">
        <v>4241</v>
      </c>
      <c r="D22" s="111">
        <v>109</v>
      </c>
      <c r="E22" s="111">
        <v>1026</v>
      </c>
      <c r="F22" s="112">
        <v>5472</v>
      </c>
      <c r="G22" s="111">
        <v>10801</v>
      </c>
      <c r="H22" s="111">
        <v>10500</v>
      </c>
      <c r="I22" s="111">
        <v>3975</v>
      </c>
      <c r="J22" s="111">
        <v>6525</v>
      </c>
      <c r="K22" s="111">
        <v>3752</v>
      </c>
      <c r="L22" s="111">
        <v>3682</v>
      </c>
      <c r="M22" s="111">
        <v>70</v>
      </c>
      <c r="N22" s="111">
        <v>6748</v>
      </c>
      <c r="O22" s="111">
        <v>293</v>
      </c>
      <c r="P22" s="111">
        <v>6455</v>
      </c>
      <c r="Q22" s="111">
        <v>301</v>
      </c>
      <c r="R22" s="112">
        <v>30</v>
      </c>
    </row>
    <row r="23" spans="1:18" ht="6" customHeight="1">
      <c r="A23" s="89"/>
      <c r="B23" s="111"/>
      <c r="C23" s="111"/>
      <c r="D23" s="111"/>
      <c r="E23" s="111"/>
      <c r="F23" s="112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/>
    </row>
    <row r="24" spans="1:18" ht="13.5" customHeight="1">
      <c r="A24" s="89" t="s">
        <v>26</v>
      </c>
      <c r="B24" s="111">
        <v>13768</v>
      </c>
      <c r="C24" s="111">
        <v>8050</v>
      </c>
      <c r="D24" s="111">
        <v>129</v>
      </c>
      <c r="E24" s="111">
        <v>458</v>
      </c>
      <c r="F24" s="112">
        <v>5131</v>
      </c>
      <c r="G24" s="111">
        <v>13636</v>
      </c>
      <c r="H24" s="111">
        <v>13407</v>
      </c>
      <c r="I24" s="111">
        <v>2338</v>
      </c>
      <c r="J24" s="111">
        <v>11069</v>
      </c>
      <c r="K24" s="111">
        <v>1915</v>
      </c>
      <c r="L24" s="111">
        <v>1880</v>
      </c>
      <c r="M24" s="111">
        <v>35</v>
      </c>
      <c r="N24" s="111">
        <v>11492</v>
      </c>
      <c r="O24" s="111">
        <v>458</v>
      </c>
      <c r="P24" s="111">
        <v>11034</v>
      </c>
      <c r="Q24" s="111">
        <v>229</v>
      </c>
      <c r="R24" s="112">
        <v>57</v>
      </c>
    </row>
    <row r="25" spans="1:18" ht="13.5" customHeight="1">
      <c r="A25" s="89" t="s">
        <v>27</v>
      </c>
      <c r="B25" s="111">
        <v>3791</v>
      </c>
      <c r="C25" s="111">
        <v>205</v>
      </c>
      <c r="D25" s="111">
        <v>327</v>
      </c>
      <c r="E25" s="111">
        <v>615</v>
      </c>
      <c r="F25" s="112">
        <v>2644</v>
      </c>
      <c r="G25" s="111">
        <v>3790</v>
      </c>
      <c r="H25" s="111">
        <v>3669</v>
      </c>
      <c r="I25" s="111">
        <v>1473</v>
      </c>
      <c r="J25" s="111">
        <v>2196</v>
      </c>
      <c r="K25" s="111">
        <v>1348</v>
      </c>
      <c r="L25" s="111">
        <v>1307</v>
      </c>
      <c r="M25" s="111">
        <v>41</v>
      </c>
      <c r="N25" s="111">
        <v>2321</v>
      </c>
      <c r="O25" s="111">
        <v>166</v>
      </c>
      <c r="P25" s="111">
        <v>2155</v>
      </c>
      <c r="Q25" s="111">
        <v>121</v>
      </c>
      <c r="R25" s="112" t="s">
        <v>98</v>
      </c>
    </row>
    <row r="26" spans="1:18" ht="13.5" customHeight="1">
      <c r="A26" s="89" t="s">
        <v>28</v>
      </c>
      <c r="B26" s="111">
        <v>13262</v>
      </c>
      <c r="C26" s="111">
        <v>3011</v>
      </c>
      <c r="D26" s="111">
        <v>703</v>
      </c>
      <c r="E26" s="111">
        <v>1373</v>
      </c>
      <c r="F26" s="112">
        <v>8175</v>
      </c>
      <c r="G26" s="111">
        <v>13231</v>
      </c>
      <c r="H26" s="111">
        <v>12997</v>
      </c>
      <c r="I26" s="111">
        <v>3496</v>
      </c>
      <c r="J26" s="111">
        <v>9501</v>
      </c>
      <c r="K26" s="111">
        <v>3019</v>
      </c>
      <c r="L26" s="111">
        <v>2988</v>
      </c>
      <c r="M26" s="111">
        <v>31</v>
      </c>
      <c r="N26" s="111">
        <v>9978</v>
      </c>
      <c r="O26" s="111">
        <v>508</v>
      </c>
      <c r="P26" s="111">
        <v>9470</v>
      </c>
      <c r="Q26" s="111">
        <v>234</v>
      </c>
      <c r="R26" s="112" t="s">
        <v>98</v>
      </c>
    </row>
    <row r="27" spans="1:18" ht="13.5" customHeight="1">
      <c r="A27" s="89" t="s">
        <v>29</v>
      </c>
      <c r="B27" s="111">
        <v>25956</v>
      </c>
      <c r="C27" s="111">
        <v>15688</v>
      </c>
      <c r="D27" s="111">
        <v>336</v>
      </c>
      <c r="E27" s="111">
        <v>1321</v>
      </c>
      <c r="F27" s="112">
        <v>8611</v>
      </c>
      <c r="G27" s="111">
        <v>25884</v>
      </c>
      <c r="H27" s="111">
        <v>25710</v>
      </c>
      <c r="I27" s="111">
        <v>8217</v>
      </c>
      <c r="J27" s="111">
        <v>17493</v>
      </c>
      <c r="K27" s="111">
        <v>8061</v>
      </c>
      <c r="L27" s="111">
        <v>7977</v>
      </c>
      <c r="M27" s="111">
        <v>84</v>
      </c>
      <c r="N27" s="111">
        <v>17649</v>
      </c>
      <c r="O27" s="111">
        <v>240</v>
      </c>
      <c r="P27" s="111">
        <v>17409</v>
      </c>
      <c r="Q27" s="111">
        <v>174</v>
      </c>
      <c r="R27" s="112">
        <v>43</v>
      </c>
    </row>
    <row r="28" spans="1:18" ht="13.5" customHeight="1">
      <c r="A28" s="89" t="s">
        <v>30</v>
      </c>
      <c r="B28" s="111">
        <v>9545</v>
      </c>
      <c r="C28" s="111">
        <v>388</v>
      </c>
      <c r="D28" s="111">
        <v>277</v>
      </c>
      <c r="E28" s="111">
        <v>1882</v>
      </c>
      <c r="F28" s="112">
        <v>6998</v>
      </c>
      <c r="G28" s="111">
        <v>9565</v>
      </c>
      <c r="H28" s="111">
        <v>9284</v>
      </c>
      <c r="I28" s="111">
        <v>4727</v>
      </c>
      <c r="J28" s="111">
        <v>4557</v>
      </c>
      <c r="K28" s="111">
        <v>4127</v>
      </c>
      <c r="L28" s="111">
        <v>4112</v>
      </c>
      <c r="M28" s="111">
        <v>15</v>
      </c>
      <c r="N28" s="111">
        <v>5157</v>
      </c>
      <c r="O28" s="111">
        <v>615</v>
      </c>
      <c r="P28" s="111">
        <v>4542</v>
      </c>
      <c r="Q28" s="111">
        <v>281</v>
      </c>
      <c r="R28" s="112" t="s">
        <v>98</v>
      </c>
    </row>
    <row r="29" spans="1:18" ht="6" customHeight="1">
      <c r="A29" s="89"/>
      <c r="B29" s="111"/>
      <c r="C29" s="111"/>
      <c r="D29" s="111"/>
      <c r="E29" s="111"/>
      <c r="F29" s="112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</row>
    <row r="30" spans="1:18" ht="13.5" customHeight="1">
      <c r="A30" s="89" t="s">
        <v>31</v>
      </c>
      <c r="B30" s="111">
        <v>3379</v>
      </c>
      <c r="C30" s="111">
        <v>319</v>
      </c>
      <c r="D30" s="111" t="s">
        <v>98</v>
      </c>
      <c r="E30" s="111">
        <v>314</v>
      </c>
      <c r="F30" s="112">
        <v>2746</v>
      </c>
      <c r="G30" s="111">
        <v>3309</v>
      </c>
      <c r="H30" s="111">
        <v>3171</v>
      </c>
      <c r="I30" s="111">
        <v>1717</v>
      </c>
      <c r="J30" s="111">
        <v>1454</v>
      </c>
      <c r="K30" s="111">
        <v>1608</v>
      </c>
      <c r="L30" s="111">
        <v>1589</v>
      </c>
      <c r="M30" s="111">
        <v>19</v>
      </c>
      <c r="N30" s="111">
        <v>1563</v>
      </c>
      <c r="O30" s="111">
        <v>128</v>
      </c>
      <c r="P30" s="111">
        <v>1435</v>
      </c>
      <c r="Q30" s="111">
        <v>138</v>
      </c>
      <c r="R30" s="112">
        <v>33</v>
      </c>
    </row>
    <row r="31" spans="1:18" ht="13.5" customHeight="1">
      <c r="A31" s="89" t="s">
        <v>32</v>
      </c>
      <c r="B31" s="111">
        <v>993</v>
      </c>
      <c r="C31" s="111" t="s">
        <v>98</v>
      </c>
      <c r="D31" s="111" t="s">
        <v>98</v>
      </c>
      <c r="E31" s="111">
        <v>41</v>
      </c>
      <c r="F31" s="112">
        <v>952</v>
      </c>
      <c r="G31" s="111">
        <v>993</v>
      </c>
      <c r="H31" s="111">
        <v>917</v>
      </c>
      <c r="I31" s="111">
        <v>388</v>
      </c>
      <c r="J31" s="111">
        <v>529</v>
      </c>
      <c r="K31" s="111">
        <v>281</v>
      </c>
      <c r="L31" s="111">
        <v>277</v>
      </c>
      <c r="M31" s="111">
        <v>4</v>
      </c>
      <c r="N31" s="111">
        <v>636</v>
      </c>
      <c r="O31" s="111">
        <v>111</v>
      </c>
      <c r="P31" s="111">
        <v>525</v>
      </c>
      <c r="Q31" s="111">
        <v>76</v>
      </c>
      <c r="R31" s="112" t="s">
        <v>98</v>
      </c>
    </row>
    <row r="32" spans="1:18" ht="13.5" customHeight="1">
      <c r="A32" s="89" t="s">
        <v>33</v>
      </c>
      <c r="B32" s="111">
        <v>1364</v>
      </c>
      <c r="C32" s="111" t="s">
        <v>98</v>
      </c>
      <c r="D32" s="111">
        <v>64</v>
      </c>
      <c r="E32" s="111">
        <v>120</v>
      </c>
      <c r="F32" s="112">
        <v>1180</v>
      </c>
      <c r="G32" s="111">
        <v>1364</v>
      </c>
      <c r="H32" s="111">
        <v>1322</v>
      </c>
      <c r="I32" s="111">
        <v>764</v>
      </c>
      <c r="J32" s="111">
        <v>558</v>
      </c>
      <c r="K32" s="111">
        <v>364</v>
      </c>
      <c r="L32" s="111">
        <v>347</v>
      </c>
      <c r="M32" s="111">
        <v>17</v>
      </c>
      <c r="N32" s="111">
        <v>958</v>
      </c>
      <c r="O32" s="111">
        <v>417</v>
      </c>
      <c r="P32" s="111">
        <v>541</v>
      </c>
      <c r="Q32" s="111">
        <v>42</v>
      </c>
      <c r="R32" s="112" t="s">
        <v>98</v>
      </c>
    </row>
    <row r="33" spans="1:18" ht="13.5" customHeight="1">
      <c r="A33" s="89" t="s">
        <v>34</v>
      </c>
      <c r="B33" s="111">
        <v>32711</v>
      </c>
      <c r="C33" s="111">
        <v>19443</v>
      </c>
      <c r="D33" s="111">
        <v>43</v>
      </c>
      <c r="E33" s="111">
        <v>1747</v>
      </c>
      <c r="F33" s="112">
        <v>11478</v>
      </c>
      <c r="G33" s="111">
        <v>32508</v>
      </c>
      <c r="H33" s="111">
        <v>31535</v>
      </c>
      <c r="I33" s="111">
        <v>7681</v>
      </c>
      <c r="J33" s="111">
        <v>23854</v>
      </c>
      <c r="K33" s="111">
        <v>7533</v>
      </c>
      <c r="L33" s="111">
        <v>7461</v>
      </c>
      <c r="M33" s="111">
        <v>72</v>
      </c>
      <c r="N33" s="111">
        <v>24002</v>
      </c>
      <c r="O33" s="111">
        <v>220</v>
      </c>
      <c r="P33" s="111">
        <v>23782</v>
      </c>
      <c r="Q33" s="111">
        <v>973</v>
      </c>
      <c r="R33" s="112">
        <v>26</v>
      </c>
    </row>
    <row r="34" spans="1:18" ht="13.5" customHeight="1">
      <c r="A34" s="89" t="s">
        <v>35</v>
      </c>
      <c r="B34" s="111">
        <v>14534</v>
      </c>
      <c r="C34" s="111">
        <v>8447</v>
      </c>
      <c r="D34" s="111">
        <v>34</v>
      </c>
      <c r="E34" s="111">
        <v>629</v>
      </c>
      <c r="F34" s="112">
        <v>5424</v>
      </c>
      <c r="G34" s="111">
        <v>14508</v>
      </c>
      <c r="H34" s="111">
        <v>14312</v>
      </c>
      <c r="I34" s="111">
        <v>3662</v>
      </c>
      <c r="J34" s="111">
        <v>10650</v>
      </c>
      <c r="K34" s="111">
        <v>3131</v>
      </c>
      <c r="L34" s="111">
        <v>3095</v>
      </c>
      <c r="M34" s="111">
        <v>36</v>
      </c>
      <c r="N34" s="111">
        <v>11181</v>
      </c>
      <c r="O34" s="111">
        <v>567</v>
      </c>
      <c r="P34" s="111">
        <v>10614</v>
      </c>
      <c r="Q34" s="111">
        <v>196</v>
      </c>
      <c r="R34" s="112">
        <v>2</v>
      </c>
    </row>
    <row r="35" spans="1:18" ht="13.5" customHeight="1">
      <c r="A35" s="89" t="s">
        <v>36</v>
      </c>
      <c r="B35" s="111">
        <v>12182</v>
      </c>
      <c r="C35" s="111">
        <v>4298</v>
      </c>
      <c r="D35" s="111">
        <v>4</v>
      </c>
      <c r="E35" s="111">
        <v>372</v>
      </c>
      <c r="F35" s="112">
        <v>7508</v>
      </c>
      <c r="G35" s="111">
        <v>12175</v>
      </c>
      <c r="H35" s="111">
        <v>11827</v>
      </c>
      <c r="I35" s="111">
        <v>4519</v>
      </c>
      <c r="J35" s="111">
        <v>7308</v>
      </c>
      <c r="K35" s="111">
        <v>4297</v>
      </c>
      <c r="L35" s="111">
        <v>4267</v>
      </c>
      <c r="M35" s="111">
        <v>30</v>
      </c>
      <c r="N35" s="111">
        <v>7530</v>
      </c>
      <c r="O35" s="111">
        <v>252</v>
      </c>
      <c r="P35" s="111">
        <v>7278</v>
      </c>
      <c r="Q35" s="111">
        <v>348</v>
      </c>
      <c r="R35" s="112">
        <v>4</v>
      </c>
    </row>
    <row r="36" spans="1:18" ht="13.5" customHeight="1">
      <c r="A36" s="89" t="s">
        <v>37</v>
      </c>
      <c r="B36" s="111">
        <v>4150</v>
      </c>
      <c r="C36" s="111">
        <v>1306</v>
      </c>
      <c r="D36" s="111">
        <v>69</v>
      </c>
      <c r="E36" s="111">
        <v>247</v>
      </c>
      <c r="F36" s="112">
        <v>2528</v>
      </c>
      <c r="G36" s="111">
        <v>4144</v>
      </c>
      <c r="H36" s="111">
        <v>3988</v>
      </c>
      <c r="I36" s="111">
        <v>1342</v>
      </c>
      <c r="J36" s="111">
        <v>2646</v>
      </c>
      <c r="K36" s="111">
        <v>1338</v>
      </c>
      <c r="L36" s="111">
        <v>1316</v>
      </c>
      <c r="M36" s="111">
        <v>22</v>
      </c>
      <c r="N36" s="111">
        <v>2650</v>
      </c>
      <c r="O36" s="111">
        <v>26</v>
      </c>
      <c r="P36" s="111">
        <v>2624</v>
      </c>
      <c r="Q36" s="111">
        <v>156</v>
      </c>
      <c r="R36" s="112">
        <v>1</v>
      </c>
    </row>
    <row r="37" spans="1:18" ht="6" customHeight="1">
      <c r="A37" s="89"/>
      <c r="B37" s="111"/>
      <c r="C37" s="111"/>
      <c r="D37" s="111"/>
      <c r="E37" s="111"/>
      <c r="F37" s="112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</row>
    <row r="38" spans="1:18" ht="13.5" customHeight="1">
      <c r="A38" s="89" t="s">
        <v>38</v>
      </c>
      <c r="B38" s="111">
        <v>12652</v>
      </c>
      <c r="C38" s="111">
        <v>6843</v>
      </c>
      <c r="D38" s="111" t="s">
        <v>98</v>
      </c>
      <c r="E38" s="111">
        <v>98</v>
      </c>
      <c r="F38" s="112">
        <v>5711</v>
      </c>
      <c r="G38" s="111">
        <v>12502</v>
      </c>
      <c r="H38" s="111">
        <v>12330</v>
      </c>
      <c r="I38" s="111">
        <v>5273</v>
      </c>
      <c r="J38" s="111">
        <v>7057</v>
      </c>
      <c r="K38" s="111">
        <v>5097</v>
      </c>
      <c r="L38" s="111">
        <v>5074</v>
      </c>
      <c r="M38" s="111">
        <v>23</v>
      </c>
      <c r="N38" s="111">
        <v>7233</v>
      </c>
      <c r="O38" s="111">
        <v>199</v>
      </c>
      <c r="P38" s="111">
        <v>7034</v>
      </c>
      <c r="Q38" s="111">
        <v>172</v>
      </c>
      <c r="R38" s="112">
        <v>124</v>
      </c>
    </row>
    <row r="39" spans="1:18" ht="13.5" customHeight="1">
      <c r="A39" s="89" t="s">
        <v>39</v>
      </c>
      <c r="B39" s="111">
        <v>26472</v>
      </c>
      <c r="C39" s="111">
        <v>20865</v>
      </c>
      <c r="D39" s="111">
        <v>45</v>
      </c>
      <c r="E39" s="111">
        <v>256</v>
      </c>
      <c r="F39" s="112">
        <v>5306</v>
      </c>
      <c r="G39" s="111">
        <v>26221</v>
      </c>
      <c r="H39" s="111">
        <v>25958</v>
      </c>
      <c r="I39" s="111">
        <v>9759</v>
      </c>
      <c r="J39" s="111">
        <v>16199</v>
      </c>
      <c r="K39" s="111">
        <v>9676</v>
      </c>
      <c r="L39" s="111">
        <v>9584</v>
      </c>
      <c r="M39" s="111">
        <v>92</v>
      </c>
      <c r="N39" s="111">
        <v>16282</v>
      </c>
      <c r="O39" s="111">
        <v>175</v>
      </c>
      <c r="P39" s="111">
        <v>16107</v>
      </c>
      <c r="Q39" s="111">
        <v>263</v>
      </c>
      <c r="R39" s="112">
        <v>97</v>
      </c>
    </row>
    <row r="40" spans="1:18" ht="13.5" customHeight="1">
      <c r="A40" s="89" t="s">
        <v>40</v>
      </c>
      <c r="B40" s="111">
        <v>8399</v>
      </c>
      <c r="C40" s="111">
        <v>4890</v>
      </c>
      <c r="D40" s="111">
        <v>5</v>
      </c>
      <c r="E40" s="111">
        <v>475</v>
      </c>
      <c r="F40" s="112">
        <v>3029</v>
      </c>
      <c r="G40" s="111">
        <v>8256</v>
      </c>
      <c r="H40" s="111">
        <v>7982</v>
      </c>
      <c r="I40" s="111">
        <v>2914</v>
      </c>
      <c r="J40" s="111">
        <v>5068</v>
      </c>
      <c r="K40" s="111">
        <v>2853</v>
      </c>
      <c r="L40" s="111">
        <v>2817</v>
      </c>
      <c r="M40" s="111">
        <v>36</v>
      </c>
      <c r="N40" s="111">
        <v>5129</v>
      </c>
      <c r="O40" s="111">
        <v>97</v>
      </c>
      <c r="P40" s="111">
        <v>5032</v>
      </c>
      <c r="Q40" s="111">
        <v>274</v>
      </c>
      <c r="R40" s="112">
        <v>115</v>
      </c>
    </row>
    <row r="41" spans="1:18" ht="13.5" customHeight="1">
      <c r="A41" s="89" t="s">
        <v>41</v>
      </c>
      <c r="B41" s="111">
        <v>32601</v>
      </c>
      <c r="C41" s="111">
        <v>25988</v>
      </c>
      <c r="D41" s="111">
        <v>20</v>
      </c>
      <c r="E41" s="111">
        <v>940</v>
      </c>
      <c r="F41" s="112">
        <v>5653</v>
      </c>
      <c r="G41" s="111">
        <v>32238</v>
      </c>
      <c r="H41" s="111">
        <v>31837</v>
      </c>
      <c r="I41" s="111">
        <v>12920</v>
      </c>
      <c r="J41" s="111">
        <v>18917</v>
      </c>
      <c r="K41" s="111">
        <v>11976</v>
      </c>
      <c r="L41" s="111">
        <v>11850</v>
      </c>
      <c r="M41" s="111">
        <v>126</v>
      </c>
      <c r="N41" s="111">
        <v>19861</v>
      </c>
      <c r="O41" s="111">
        <v>1070</v>
      </c>
      <c r="P41" s="111">
        <v>18791</v>
      </c>
      <c r="Q41" s="111">
        <v>401</v>
      </c>
      <c r="R41" s="112">
        <v>107</v>
      </c>
    </row>
    <row r="42" spans="1:18" ht="13.5" customHeight="1">
      <c r="A42" s="89" t="s">
        <v>42</v>
      </c>
      <c r="B42" s="111">
        <v>17680</v>
      </c>
      <c r="C42" s="111">
        <v>14893</v>
      </c>
      <c r="D42" s="111" t="s">
        <v>98</v>
      </c>
      <c r="E42" s="111">
        <v>831</v>
      </c>
      <c r="F42" s="112">
        <v>1956</v>
      </c>
      <c r="G42" s="111">
        <v>17442</v>
      </c>
      <c r="H42" s="111">
        <v>16994</v>
      </c>
      <c r="I42" s="111">
        <v>2708</v>
      </c>
      <c r="J42" s="111">
        <v>14286</v>
      </c>
      <c r="K42" s="111">
        <v>2666</v>
      </c>
      <c r="L42" s="111">
        <v>2638</v>
      </c>
      <c r="M42" s="111">
        <v>28</v>
      </c>
      <c r="N42" s="111">
        <v>14328</v>
      </c>
      <c r="O42" s="111">
        <v>70</v>
      </c>
      <c r="P42" s="111">
        <v>14258</v>
      </c>
      <c r="Q42" s="111">
        <v>448</v>
      </c>
      <c r="R42" s="112">
        <v>88</v>
      </c>
    </row>
    <row r="43" spans="1:18" ht="13.5" customHeight="1">
      <c r="A43" s="89" t="s">
        <v>43</v>
      </c>
      <c r="B43" s="111">
        <v>7948</v>
      </c>
      <c r="C43" s="111">
        <v>4905</v>
      </c>
      <c r="D43" s="111" t="s">
        <v>98</v>
      </c>
      <c r="E43" s="111">
        <v>179</v>
      </c>
      <c r="F43" s="112">
        <v>2864</v>
      </c>
      <c r="G43" s="111">
        <v>7782</v>
      </c>
      <c r="H43" s="111">
        <v>7615</v>
      </c>
      <c r="I43" s="111">
        <v>3592</v>
      </c>
      <c r="J43" s="111">
        <v>4023</v>
      </c>
      <c r="K43" s="111">
        <v>3581</v>
      </c>
      <c r="L43" s="111">
        <v>3552</v>
      </c>
      <c r="M43" s="111">
        <v>29</v>
      </c>
      <c r="N43" s="111">
        <v>4034</v>
      </c>
      <c r="O43" s="111">
        <v>40</v>
      </c>
      <c r="P43" s="111">
        <v>3994</v>
      </c>
      <c r="Q43" s="111">
        <v>167</v>
      </c>
      <c r="R43" s="112">
        <v>94</v>
      </c>
    </row>
    <row r="44" spans="1:18" ht="13.5" customHeight="1">
      <c r="A44" s="89" t="s">
        <v>44</v>
      </c>
      <c r="B44" s="111">
        <v>21235</v>
      </c>
      <c r="C44" s="111">
        <v>17508</v>
      </c>
      <c r="D44" s="111">
        <v>60</v>
      </c>
      <c r="E44" s="111">
        <v>561</v>
      </c>
      <c r="F44" s="112">
        <v>3106</v>
      </c>
      <c r="G44" s="111">
        <v>21016</v>
      </c>
      <c r="H44" s="111">
        <v>20698</v>
      </c>
      <c r="I44" s="111">
        <v>7162</v>
      </c>
      <c r="J44" s="111">
        <v>13536</v>
      </c>
      <c r="K44" s="111">
        <v>6883</v>
      </c>
      <c r="L44" s="111">
        <v>6809</v>
      </c>
      <c r="M44" s="111">
        <v>74</v>
      </c>
      <c r="N44" s="111">
        <v>13815</v>
      </c>
      <c r="O44" s="111">
        <v>353</v>
      </c>
      <c r="P44" s="111">
        <v>13462</v>
      </c>
      <c r="Q44" s="111">
        <v>318</v>
      </c>
      <c r="R44" s="112">
        <v>55</v>
      </c>
    </row>
    <row r="45" spans="1:18" ht="6" customHeight="1">
      <c r="A45" s="89"/>
      <c r="B45" s="111"/>
      <c r="C45" s="111"/>
      <c r="D45" s="111"/>
      <c r="E45" s="111"/>
      <c r="F45" s="112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</row>
    <row r="46" spans="1:18" ht="13.5" customHeight="1">
      <c r="A46" s="89" t="s">
        <v>45</v>
      </c>
      <c r="B46" s="111">
        <v>10363</v>
      </c>
      <c r="C46" s="111">
        <v>1516</v>
      </c>
      <c r="D46" s="111">
        <v>372</v>
      </c>
      <c r="E46" s="111">
        <v>2737</v>
      </c>
      <c r="F46" s="112">
        <v>5738</v>
      </c>
      <c r="G46" s="111">
        <v>10197</v>
      </c>
      <c r="H46" s="111">
        <v>10038</v>
      </c>
      <c r="I46" s="111">
        <v>4083</v>
      </c>
      <c r="J46" s="111">
        <v>5955</v>
      </c>
      <c r="K46" s="111">
        <v>3042</v>
      </c>
      <c r="L46" s="111">
        <v>3011</v>
      </c>
      <c r="M46" s="111">
        <v>31</v>
      </c>
      <c r="N46" s="111">
        <v>6996</v>
      </c>
      <c r="O46" s="111">
        <v>1072</v>
      </c>
      <c r="P46" s="111">
        <v>5924</v>
      </c>
      <c r="Q46" s="111">
        <v>159</v>
      </c>
      <c r="R46" s="112">
        <v>1</v>
      </c>
    </row>
    <row r="47" spans="1:18" ht="13.5" customHeight="1">
      <c r="A47" s="89" t="s">
        <v>82</v>
      </c>
      <c r="B47" s="111">
        <v>8023</v>
      </c>
      <c r="C47" s="111">
        <v>197</v>
      </c>
      <c r="D47" s="111">
        <v>433</v>
      </c>
      <c r="E47" s="111">
        <v>908</v>
      </c>
      <c r="F47" s="112">
        <v>6485</v>
      </c>
      <c r="G47" s="111">
        <v>7842</v>
      </c>
      <c r="H47" s="111">
        <v>7664</v>
      </c>
      <c r="I47" s="111">
        <v>2701</v>
      </c>
      <c r="J47" s="111">
        <v>4963</v>
      </c>
      <c r="K47" s="111">
        <v>1553</v>
      </c>
      <c r="L47" s="111">
        <v>1539</v>
      </c>
      <c r="M47" s="111">
        <v>14</v>
      </c>
      <c r="N47" s="111">
        <v>6111</v>
      </c>
      <c r="O47" s="111">
        <v>1162</v>
      </c>
      <c r="P47" s="111">
        <v>4949</v>
      </c>
      <c r="Q47" s="111">
        <v>178</v>
      </c>
      <c r="R47" s="112">
        <v>168</v>
      </c>
    </row>
    <row r="48" spans="1:18" ht="13.5" customHeight="1">
      <c r="A48" s="89" t="s">
        <v>46</v>
      </c>
      <c r="B48" s="111">
        <v>66398</v>
      </c>
      <c r="C48" s="111">
        <v>47337</v>
      </c>
      <c r="D48" s="111">
        <v>379</v>
      </c>
      <c r="E48" s="111">
        <v>3137</v>
      </c>
      <c r="F48" s="112">
        <v>15545</v>
      </c>
      <c r="G48" s="111">
        <v>65632</v>
      </c>
      <c r="H48" s="111">
        <v>63163</v>
      </c>
      <c r="I48" s="111">
        <v>10567</v>
      </c>
      <c r="J48" s="111">
        <v>52596</v>
      </c>
      <c r="K48" s="111">
        <v>9958</v>
      </c>
      <c r="L48" s="111">
        <v>9876</v>
      </c>
      <c r="M48" s="111">
        <v>82</v>
      </c>
      <c r="N48" s="111">
        <v>53205</v>
      </c>
      <c r="O48" s="111">
        <v>691</v>
      </c>
      <c r="P48" s="111">
        <v>52514</v>
      </c>
      <c r="Q48" s="111">
        <v>2469</v>
      </c>
      <c r="R48" s="112">
        <v>340</v>
      </c>
    </row>
    <row r="49" spans="1:18" ht="13.5" customHeight="1">
      <c r="A49" s="89" t="s">
        <v>47</v>
      </c>
      <c r="B49" s="111">
        <v>10437</v>
      </c>
      <c r="C49" s="111">
        <v>883</v>
      </c>
      <c r="D49" s="111">
        <v>1169</v>
      </c>
      <c r="E49" s="111">
        <v>1654</v>
      </c>
      <c r="F49" s="112">
        <v>6731</v>
      </c>
      <c r="G49" s="111">
        <v>10152</v>
      </c>
      <c r="H49" s="111">
        <v>9912</v>
      </c>
      <c r="I49" s="111">
        <v>5659</v>
      </c>
      <c r="J49" s="111">
        <v>4253</v>
      </c>
      <c r="K49" s="111">
        <v>5491</v>
      </c>
      <c r="L49" s="111">
        <v>5474</v>
      </c>
      <c r="M49" s="111">
        <v>17</v>
      </c>
      <c r="N49" s="111">
        <v>4421</v>
      </c>
      <c r="O49" s="111">
        <v>185</v>
      </c>
      <c r="P49" s="111">
        <v>4236</v>
      </c>
      <c r="Q49" s="111">
        <v>240</v>
      </c>
      <c r="R49" s="112">
        <v>286</v>
      </c>
    </row>
    <row r="50" spans="1:18" ht="13.5" customHeight="1">
      <c r="A50" s="89" t="s">
        <v>48</v>
      </c>
      <c r="B50" s="111">
        <v>27692</v>
      </c>
      <c r="C50" s="111">
        <v>5972</v>
      </c>
      <c r="D50" s="111">
        <v>2626</v>
      </c>
      <c r="E50" s="111">
        <v>10105</v>
      </c>
      <c r="F50" s="112">
        <v>8989</v>
      </c>
      <c r="G50" s="111">
        <v>27323</v>
      </c>
      <c r="H50" s="111">
        <v>26190</v>
      </c>
      <c r="I50" s="111">
        <v>5605</v>
      </c>
      <c r="J50" s="111">
        <v>20585</v>
      </c>
      <c r="K50" s="111">
        <v>5264</v>
      </c>
      <c r="L50" s="111">
        <v>5179</v>
      </c>
      <c r="M50" s="111">
        <v>85</v>
      </c>
      <c r="N50" s="111">
        <v>20926</v>
      </c>
      <c r="O50" s="111">
        <v>426</v>
      </c>
      <c r="P50" s="111">
        <v>20500</v>
      </c>
      <c r="Q50" s="111">
        <v>1133</v>
      </c>
      <c r="R50" s="112">
        <v>34</v>
      </c>
    </row>
    <row r="51" spans="1:18" ht="6" customHeight="1">
      <c r="A51" s="89"/>
      <c r="B51" s="111"/>
      <c r="C51" s="111"/>
      <c r="D51" s="111"/>
      <c r="E51" s="111"/>
      <c r="F51" s="112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2"/>
    </row>
    <row r="52" spans="1:18" ht="13.5" customHeight="1">
      <c r="A52" s="89" t="s">
        <v>49</v>
      </c>
      <c r="B52" s="111">
        <v>14108</v>
      </c>
      <c r="C52" s="111">
        <v>9849</v>
      </c>
      <c r="D52" s="111">
        <v>40</v>
      </c>
      <c r="E52" s="111">
        <v>459</v>
      </c>
      <c r="F52" s="112">
        <v>3760</v>
      </c>
      <c r="G52" s="111">
        <v>14069</v>
      </c>
      <c r="H52" s="111">
        <v>13510</v>
      </c>
      <c r="I52" s="111">
        <v>3661</v>
      </c>
      <c r="J52" s="111">
        <v>9849</v>
      </c>
      <c r="K52" s="111">
        <v>3600</v>
      </c>
      <c r="L52" s="111">
        <v>3568</v>
      </c>
      <c r="M52" s="111">
        <v>32</v>
      </c>
      <c r="N52" s="111">
        <v>9910</v>
      </c>
      <c r="O52" s="111">
        <v>93</v>
      </c>
      <c r="P52" s="111">
        <v>9817</v>
      </c>
      <c r="Q52" s="111">
        <v>559</v>
      </c>
      <c r="R52" s="112">
        <v>18</v>
      </c>
    </row>
    <row r="53" spans="1:18" ht="13.5" customHeight="1">
      <c r="A53" s="89" t="s">
        <v>50</v>
      </c>
      <c r="B53" s="111" t="s">
        <v>137</v>
      </c>
      <c r="C53" s="111" t="s">
        <v>98</v>
      </c>
      <c r="D53" s="111" t="s">
        <v>98</v>
      </c>
      <c r="E53" s="111" t="s">
        <v>98</v>
      </c>
      <c r="F53" s="112" t="s">
        <v>98</v>
      </c>
      <c r="G53" s="111" t="s">
        <v>137</v>
      </c>
      <c r="H53" s="111" t="s">
        <v>137</v>
      </c>
      <c r="I53" s="111" t="s">
        <v>137</v>
      </c>
      <c r="J53" s="111" t="s">
        <v>137</v>
      </c>
      <c r="K53" s="111" t="s">
        <v>137</v>
      </c>
      <c r="L53" s="111" t="s">
        <v>98</v>
      </c>
      <c r="M53" s="111" t="s">
        <v>98</v>
      </c>
      <c r="N53" s="111" t="s">
        <v>137</v>
      </c>
      <c r="O53" s="111" t="s">
        <v>98</v>
      </c>
      <c r="P53" s="111" t="s">
        <v>98</v>
      </c>
      <c r="Q53" s="111" t="s">
        <v>137</v>
      </c>
      <c r="R53" s="112" t="s">
        <v>98</v>
      </c>
    </row>
    <row r="54" spans="1:18" ht="13.5" customHeight="1">
      <c r="A54" s="89" t="s">
        <v>51</v>
      </c>
      <c r="B54" s="111">
        <v>1074</v>
      </c>
      <c r="C54" s="111">
        <v>377</v>
      </c>
      <c r="D54" s="111" t="s">
        <v>98</v>
      </c>
      <c r="E54" s="111">
        <v>140</v>
      </c>
      <c r="F54" s="112">
        <v>557</v>
      </c>
      <c r="G54" s="111">
        <v>1075</v>
      </c>
      <c r="H54" s="111">
        <v>1059</v>
      </c>
      <c r="I54" s="111">
        <v>677</v>
      </c>
      <c r="J54" s="111">
        <v>382</v>
      </c>
      <c r="K54" s="111">
        <v>674</v>
      </c>
      <c r="L54" s="111">
        <v>673</v>
      </c>
      <c r="M54" s="111">
        <v>1</v>
      </c>
      <c r="N54" s="111">
        <v>385</v>
      </c>
      <c r="O54" s="111">
        <v>4</v>
      </c>
      <c r="P54" s="111">
        <v>381</v>
      </c>
      <c r="Q54" s="111">
        <v>16</v>
      </c>
      <c r="R54" s="112" t="s">
        <v>98</v>
      </c>
    </row>
    <row r="55" spans="1:18" ht="13.5" customHeight="1">
      <c r="A55" s="89" t="s">
        <v>52</v>
      </c>
      <c r="B55" s="111">
        <v>4352</v>
      </c>
      <c r="C55" s="111">
        <v>1821</v>
      </c>
      <c r="D55" s="111" t="s">
        <v>98</v>
      </c>
      <c r="E55" s="111">
        <v>300</v>
      </c>
      <c r="F55" s="112">
        <v>2231</v>
      </c>
      <c r="G55" s="111">
        <v>4349</v>
      </c>
      <c r="H55" s="111">
        <v>3707</v>
      </c>
      <c r="I55" s="111">
        <v>1736</v>
      </c>
      <c r="J55" s="111">
        <v>1971</v>
      </c>
      <c r="K55" s="111">
        <v>1725</v>
      </c>
      <c r="L55" s="111">
        <v>1687</v>
      </c>
      <c r="M55" s="111">
        <v>38</v>
      </c>
      <c r="N55" s="111">
        <v>1982</v>
      </c>
      <c r="O55" s="111">
        <v>49</v>
      </c>
      <c r="P55" s="111">
        <v>1933</v>
      </c>
      <c r="Q55" s="111">
        <v>642</v>
      </c>
      <c r="R55" s="112">
        <v>2</v>
      </c>
    </row>
    <row r="56" spans="1:18" ht="13.5" customHeight="1">
      <c r="A56" s="89" t="s">
        <v>53</v>
      </c>
      <c r="B56" s="111">
        <v>3796</v>
      </c>
      <c r="C56" s="111">
        <v>1653</v>
      </c>
      <c r="D56" s="111" t="s">
        <v>98</v>
      </c>
      <c r="E56" s="111">
        <v>345</v>
      </c>
      <c r="F56" s="112">
        <v>1798</v>
      </c>
      <c r="G56" s="111">
        <v>3777</v>
      </c>
      <c r="H56" s="111">
        <v>3740</v>
      </c>
      <c r="I56" s="111">
        <v>1699</v>
      </c>
      <c r="J56" s="111">
        <v>2041</v>
      </c>
      <c r="K56" s="111">
        <v>1708</v>
      </c>
      <c r="L56" s="111">
        <v>1657</v>
      </c>
      <c r="M56" s="111">
        <v>51</v>
      </c>
      <c r="N56" s="111">
        <v>2032</v>
      </c>
      <c r="O56" s="111">
        <v>42</v>
      </c>
      <c r="P56" s="111">
        <v>1990</v>
      </c>
      <c r="Q56" s="111">
        <v>37</v>
      </c>
      <c r="R56" s="112">
        <v>14</v>
      </c>
    </row>
    <row r="57" spans="1:18" ht="13.5" customHeight="1">
      <c r="A57" s="89" t="s">
        <v>54</v>
      </c>
      <c r="B57" s="111" t="s">
        <v>137</v>
      </c>
      <c r="C57" s="111" t="s">
        <v>98</v>
      </c>
      <c r="D57" s="111" t="s">
        <v>98</v>
      </c>
      <c r="E57" s="111" t="s">
        <v>98</v>
      </c>
      <c r="F57" s="112" t="s">
        <v>98</v>
      </c>
      <c r="G57" s="111" t="s">
        <v>137</v>
      </c>
      <c r="H57" s="111" t="s">
        <v>137</v>
      </c>
      <c r="I57" s="111" t="s">
        <v>137</v>
      </c>
      <c r="J57" s="111" t="s">
        <v>137</v>
      </c>
      <c r="K57" s="111" t="s">
        <v>137</v>
      </c>
      <c r="L57" s="111" t="s">
        <v>98</v>
      </c>
      <c r="M57" s="111" t="s">
        <v>98</v>
      </c>
      <c r="N57" s="111" t="s">
        <v>137</v>
      </c>
      <c r="O57" s="111" t="s">
        <v>98</v>
      </c>
      <c r="P57" s="111" t="s">
        <v>98</v>
      </c>
      <c r="Q57" s="111" t="s">
        <v>137</v>
      </c>
      <c r="R57" s="112" t="s">
        <v>98</v>
      </c>
    </row>
    <row r="58" spans="1:18" ht="13.5" customHeight="1">
      <c r="A58" s="89" t="s">
        <v>56</v>
      </c>
      <c r="B58" s="111">
        <v>49084</v>
      </c>
      <c r="C58" s="111">
        <v>35239</v>
      </c>
      <c r="D58" s="111">
        <v>176</v>
      </c>
      <c r="E58" s="111">
        <v>2948</v>
      </c>
      <c r="F58" s="112">
        <v>10721</v>
      </c>
      <c r="G58" s="111">
        <v>48959</v>
      </c>
      <c r="H58" s="111">
        <v>47598</v>
      </c>
      <c r="I58" s="111">
        <v>5595</v>
      </c>
      <c r="J58" s="111">
        <v>42003</v>
      </c>
      <c r="K58" s="111">
        <v>5456</v>
      </c>
      <c r="L58" s="111">
        <v>5239</v>
      </c>
      <c r="M58" s="111">
        <v>217</v>
      </c>
      <c r="N58" s="111">
        <v>42142</v>
      </c>
      <c r="O58" s="111">
        <v>356</v>
      </c>
      <c r="P58" s="111">
        <v>41786</v>
      </c>
      <c r="Q58" s="111">
        <v>1361</v>
      </c>
      <c r="R58" s="112">
        <v>13</v>
      </c>
    </row>
    <row r="59" spans="1:18" ht="13.5" customHeight="1">
      <c r="A59" s="89" t="s">
        <v>57</v>
      </c>
      <c r="B59" s="111">
        <v>22749</v>
      </c>
      <c r="C59" s="111">
        <v>6555</v>
      </c>
      <c r="D59" s="111">
        <v>296</v>
      </c>
      <c r="E59" s="111">
        <v>1006</v>
      </c>
      <c r="F59" s="112">
        <v>14892</v>
      </c>
      <c r="G59" s="111">
        <v>22732</v>
      </c>
      <c r="H59" s="111">
        <v>21853</v>
      </c>
      <c r="I59" s="111">
        <v>9279</v>
      </c>
      <c r="J59" s="111">
        <v>12574</v>
      </c>
      <c r="K59" s="111">
        <v>9359</v>
      </c>
      <c r="L59" s="111">
        <v>9226</v>
      </c>
      <c r="M59" s="111">
        <v>133</v>
      </c>
      <c r="N59" s="111">
        <v>12494</v>
      </c>
      <c r="O59" s="111">
        <v>53</v>
      </c>
      <c r="P59" s="111">
        <v>12441</v>
      </c>
      <c r="Q59" s="111">
        <v>879</v>
      </c>
      <c r="R59" s="112">
        <v>3</v>
      </c>
    </row>
    <row r="60" spans="1:18" ht="13.5" customHeight="1">
      <c r="A60" s="89" t="s">
        <v>58</v>
      </c>
      <c r="B60" s="111">
        <v>10927</v>
      </c>
      <c r="C60" s="111">
        <v>5625</v>
      </c>
      <c r="D60" s="111" t="s">
        <v>98</v>
      </c>
      <c r="E60" s="111">
        <v>416</v>
      </c>
      <c r="F60" s="112">
        <v>4886</v>
      </c>
      <c r="G60" s="111">
        <v>10787</v>
      </c>
      <c r="H60" s="111">
        <v>9842</v>
      </c>
      <c r="I60" s="111">
        <v>5133</v>
      </c>
      <c r="J60" s="111">
        <v>4709</v>
      </c>
      <c r="K60" s="111">
        <v>5135</v>
      </c>
      <c r="L60" s="111">
        <v>5093</v>
      </c>
      <c r="M60" s="111">
        <v>42</v>
      </c>
      <c r="N60" s="111">
        <v>4707</v>
      </c>
      <c r="O60" s="111">
        <v>40</v>
      </c>
      <c r="P60" s="111">
        <v>4667</v>
      </c>
      <c r="Q60" s="111">
        <v>945</v>
      </c>
      <c r="R60" s="112">
        <v>47</v>
      </c>
    </row>
    <row r="61" spans="1:18" ht="13.5" customHeight="1">
      <c r="A61" s="89" t="s">
        <v>59</v>
      </c>
      <c r="B61" s="111">
        <v>16966</v>
      </c>
      <c r="C61" s="111">
        <v>11888</v>
      </c>
      <c r="D61" s="111" t="s">
        <v>98</v>
      </c>
      <c r="E61" s="111">
        <v>635</v>
      </c>
      <c r="F61" s="112">
        <v>4443</v>
      </c>
      <c r="G61" s="111">
        <v>16894</v>
      </c>
      <c r="H61" s="111">
        <v>16609</v>
      </c>
      <c r="I61" s="111">
        <v>6830</v>
      </c>
      <c r="J61" s="111">
        <v>9779</v>
      </c>
      <c r="K61" s="111">
        <v>6938</v>
      </c>
      <c r="L61" s="111">
        <v>6807</v>
      </c>
      <c r="M61" s="111">
        <v>131</v>
      </c>
      <c r="N61" s="111">
        <v>9671</v>
      </c>
      <c r="O61" s="111">
        <v>23</v>
      </c>
      <c r="P61" s="111">
        <v>9648</v>
      </c>
      <c r="Q61" s="111">
        <v>285</v>
      </c>
      <c r="R61" s="112">
        <v>74</v>
      </c>
    </row>
    <row r="62" spans="1:18" ht="13.5" customHeight="1">
      <c r="A62" s="89" t="s">
        <v>60</v>
      </c>
      <c r="B62" s="111">
        <v>2148</v>
      </c>
      <c r="C62" s="111">
        <v>226</v>
      </c>
      <c r="D62" s="111" t="s">
        <v>98</v>
      </c>
      <c r="E62" s="111">
        <v>301</v>
      </c>
      <c r="F62" s="112">
        <v>1621</v>
      </c>
      <c r="G62" s="111">
        <v>2154</v>
      </c>
      <c r="H62" s="111">
        <v>2056</v>
      </c>
      <c r="I62" s="111">
        <v>1634</v>
      </c>
      <c r="J62" s="111">
        <v>422</v>
      </c>
      <c r="K62" s="111">
        <v>1598</v>
      </c>
      <c r="L62" s="111">
        <v>1593</v>
      </c>
      <c r="M62" s="111">
        <v>5</v>
      </c>
      <c r="N62" s="111">
        <v>458</v>
      </c>
      <c r="O62" s="111">
        <v>41</v>
      </c>
      <c r="P62" s="111">
        <v>417</v>
      </c>
      <c r="Q62" s="111">
        <v>98</v>
      </c>
      <c r="R62" s="112" t="s">
        <v>98</v>
      </c>
    </row>
    <row r="63" spans="1:18" ht="13.5" customHeight="1">
      <c r="A63" s="113" t="s">
        <v>61</v>
      </c>
      <c r="B63" s="114">
        <v>14512</v>
      </c>
      <c r="C63" s="114">
        <v>9794</v>
      </c>
      <c r="D63" s="114" t="s">
        <v>98</v>
      </c>
      <c r="E63" s="114">
        <v>288</v>
      </c>
      <c r="F63" s="115">
        <v>4430</v>
      </c>
      <c r="G63" s="114">
        <v>14486</v>
      </c>
      <c r="H63" s="114">
        <v>14050</v>
      </c>
      <c r="I63" s="114">
        <v>5405</v>
      </c>
      <c r="J63" s="114">
        <v>8645</v>
      </c>
      <c r="K63" s="114">
        <v>5424</v>
      </c>
      <c r="L63" s="114">
        <v>5355</v>
      </c>
      <c r="M63" s="114">
        <v>69</v>
      </c>
      <c r="N63" s="114">
        <v>8626</v>
      </c>
      <c r="O63" s="114">
        <v>50</v>
      </c>
      <c r="P63" s="114">
        <v>8576</v>
      </c>
      <c r="Q63" s="114">
        <v>436</v>
      </c>
      <c r="R63" s="115">
        <v>10</v>
      </c>
    </row>
    <row r="64" ht="12">
      <c r="A64" s="116" t="s">
        <v>138</v>
      </c>
    </row>
    <row r="65" ht="12">
      <c r="A65" s="82" t="s">
        <v>139</v>
      </c>
    </row>
    <row r="66" ht="12">
      <c r="A66" s="116" t="s">
        <v>140</v>
      </c>
    </row>
    <row r="67" ht="12">
      <c r="A67" s="82" t="s">
        <v>141</v>
      </c>
    </row>
    <row r="68" ht="12">
      <c r="A68" s="82" t="s">
        <v>337</v>
      </c>
    </row>
  </sheetData>
  <mergeCells count="5">
    <mergeCell ref="G5:G6"/>
    <mergeCell ref="Q5:Q6"/>
    <mergeCell ref="H6:H7"/>
    <mergeCell ref="I6:I7"/>
    <mergeCell ref="J6:J7"/>
  </mergeCells>
  <printOptions/>
  <pageMargins left="0.16" right="0.18" top="0.32" bottom="0.16" header="0.25" footer="0.16"/>
  <pageSetup horizontalDpi="600" verticalDpi="600" orientation="portrait" paperSize="9" scale="98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1" sqref="A1"/>
    </sheetView>
  </sheetViews>
  <sheetFormatPr defaultColWidth="9.00390625" defaultRowHeight="13.5"/>
  <cols>
    <col min="1" max="1" width="3.625" style="117" customWidth="1"/>
    <col min="2" max="2" width="13.125" style="117" customWidth="1"/>
    <col min="3" max="7" width="11.625" style="117" customWidth="1"/>
    <col min="8" max="8" width="12.50390625" style="117" customWidth="1"/>
    <col min="9" max="9" width="11.625" style="117" customWidth="1"/>
    <col min="10" max="10" width="13.125" style="117" customWidth="1"/>
    <col min="11" max="16384" width="9.00390625" style="117" customWidth="1"/>
  </cols>
  <sheetData>
    <row r="2" ht="14.25">
      <c r="B2" s="118" t="s">
        <v>142</v>
      </c>
    </row>
    <row r="3" ht="12">
      <c r="B3" s="117" t="s">
        <v>143</v>
      </c>
    </row>
    <row r="4" spans="2:9" ht="13.5">
      <c r="B4" s="117" t="s">
        <v>144</v>
      </c>
      <c r="I4" s="119" t="s">
        <v>145</v>
      </c>
    </row>
    <row r="5" spans="2:9" ht="12">
      <c r="B5" s="120"/>
      <c r="C5" s="121"/>
      <c r="D5" s="122"/>
      <c r="E5" s="123" t="s">
        <v>146</v>
      </c>
      <c r="F5" s="123"/>
      <c r="G5" s="123"/>
      <c r="H5" s="123"/>
      <c r="I5" s="124"/>
    </row>
    <row r="6" spans="2:9" ht="12">
      <c r="B6" s="125" t="s">
        <v>147</v>
      </c>
      <c r="C6" s="126" t="s">
        <v>132</v>
      </c>
      <c r="D6" s="127"/>
      <c r="E6" s="128"/>
      <c r="F6" s="127"/>
      <c r="G6" s="129" t="s">
        <v>148</v>
      </c>
      <c r="H6" s="130"/>
      <c r="I6" s="131"/>
    </row>
    <row r="7" spans="2:9" ht="12">
      <c r="B7" s="132"/>
      <c r="C7" s="130"/>
      <c r="D7" s="133" t="s">
        <v>149</v>
      </c>
      <c r="E7" s="134" t="s">
        <v>132</v>
      </c>
      <c r="F7" s="130" t="s">
        <v>149</v>
      </c>
      <c r="G7" s="129"/>
      <c r="H7" s="134" t="s">
        <v>150</v>
      </c>
      <c r="I7" s="135" t="s">
        <v>151</v>
      </c>
    </row>
    <row r="8" spans="2:9" ht="12" customHeight="1">
      <c r="B8" s="136"/>
      <c r="C8" s="137"/>
      <c r="D8" s="138" t="s">
        <v>152</v>
      </c>
      <c r="E8" s="137"/>
      <c r="F8" s="138" t="s">
        <v>153</v>
      </c>
      <c r="G8" s="139" t="s">
        <v>154</v>
      </c>
      <c r="H8" s="137"/>
      <c r="I8" s="140"/>
    </row>
    <row r="9" spans="2:9" ht="12">
      <c r="B9" s="141" t="s">
        <v>155</v>
      </c>
      <c r="C9" s="142">
        <v>348</v>
      </c>
      <c r="D9" s="142">
        <v>19</v>
      </c>
      <c r="E9" s="142">
        <v>247</v>
      </c>
      <c r="F9" s="142">
        <v>19</v>
      </c>
      <c r="G9" s="142">
        <v>25</v>
      </c>
      <c r="H9" s="142">
        <v>217</v>
      </c>
      <c r="I9" s="143">
        <v>0</v>
      </c>
    </row>
    <row r="10" spans="2:9" ht="12">
      <c r="B10" s="141" t="s">
        <v>156</v>
      </c>
      <c r="C10" s="142">
        <v>331</v>
      </c>
      <c r="D10" s="142">
        <v>12</v>
      </c>
      <c r="E10" s="142">
        <v>245</v>
      </c>
      <c r="F10" s="142">
        <v>12</v>
      </c>
      <c r="G10" s="142">
        <v>23</v>
      </c>
      <c r="H10" s="142">
        <v>214</v>
      </c>
      <c r="I10" s="143">
        <v>0</v>
      </c>
    </row>
    <row r="11" spans="2:9" ht="12">
      <c r="B11" s="141" t="s">
        <v>157</v>
      </c>
      <c r="C11" s="142">
        <v>343</v>
      </c>
      <c r="D11" s="142">
        <v>10</v>
      </c>
      <c r="E11" s="142">
        <v>248</v>
      </c>
      <c r="F11" s="142">
        <v>10</v>
      </c>
      <c r="G11" s="142">
        <v>25</v>
      </c>
      <c r="H11" s="142">
        <v>219</v>
      </c>
      <c r="I11" s="143">
        <v>0</v>
      </c>
    </row>
    <row r="12" spans="2:9" ht="12">
      <c r="B12" s="141" t="s">
        <v>158</v>
      </c>
      <c r="C12" s="142">
        <v>257</v>
      </c>
      <c r="D12" s="142" t="s">
        <v>159</v>
      </c>
      <c r="E12" s="142">
        <v>178</v>
      </c>
      <c r="F12" s="142" t="s">
        <v>159</v>
      </c>
      <c r="G12" s="142">
        <v>7</v>
      </c>
      <c r="H12" s="142">
        <v>164</v>
      </c>
      <c r="I12" s="143">
        <v>0</v>
      </c>
    </row>
    <row r="13" spans="2:9" ht="12">
      <c r="B13" s="141" t="s">
        <v>160</v>
      </c>
      <c r="C13" s="142">
        <v>228</v>
      </c>
      <c r="D13" s="142" t="s">
        <v>159</v>
      </c>
      <c r="E13" s="142">
        <v>160</v>
      </c>
      <c r="F13" s="142" t="s">
        <v>159</v>
      </c>
      <c r="G13" s="142">
        <v>6</v>
      </c>
      <c r="H13" s="142">
        <v>150</v>
      </c>
      <c r="I13" s="143">
        <v>0</v>
      </c>
    </row>
    <row r="14" spans="2:9" s="144" customFormat="1" ht="12">
      <c r="B14" s="145" t="s">
        <v>161</v>
      </c>
      <c r="C14" s="146">
        <v>247</v>
      </c>
      <c r="D14" s="146" t="s">
        <v>159</v>
      </c>
      <c r="E14" s="146">
        <v>173</v>
      </c>
      <c r="F14" s="146" t="s">
        <v>159</v>
      </c>
      <c r="G14" s="146">
        <v>13</v>
      </c>
      <c r="H14" s="146">
        <v>156</v>
      </c>
      <c r="I14" s="147">
        <v>0</v>
      </c>
    </row>
    <row r="15" ht="12.75" customHeight="1"/>
    <row r="16" spans="2:9" ht="12">
      <c r="B16" s="120"/>
      <c r="C16" s="123" t="s">
        <v>162</v>
      </c>
      <c r="D16" s="148"/>
      <c r="E16" s="123" t="s">
        <v>163</v>
      </c>
      <c r="F16" s="123"/>
      <c r="G16" s="123"/>
      <c r="H16" s="123"/>
      <c r="I16" s="124"/>
    </row>
    <row r="17" spans="2:9" ht="12">
      <c r="B17" s="125" t="s">
        <v>147</v>
      </c>
      <c r="C17" s="134" t="s">
        <v>164</v>
      </c>
      <c r="D17" s="130"/>
      <c r="E17" s="130"/>
      <c r="F17" s="149"/>
      <c r="G17" s="130"/>
      <c r="H17" s="130"/>
      <c r="I17" s="131"/>
    </row>
    <row r="18" spans="2:9" ht="12">
      <c r="B18" s="132"/>
      <c r="C18" s="134" t="s">
        <v>165</v>
      </c>
      <c r="D18" s="134" t="s">
        <v>166</v>
      </c>
      <c r="E18" s="134" t="s">
        <v>132</v>
      </c>
      <c r="F18" s="130" t="s">
        <v>149</v>
      </c>
      <c r="G18" s="134" t="s">
        <v>167</v>
      </c>
      <c r="H18" s="134" t="s">
        <v>168</v>
      </c>
      <c r="I18" s="135" t="s">
        <v>166</v>
      </c>
    </row>
    <row r="19" spans="2:9" ht="12">
      <c r="B19" s="136"/>
      <c r="C19" s="138" t="s">
        <v>169</v>
      </c>
      <c r="D19" s="137"/>
      <c r="E19" s="137"/>
      <c r="F19" s="138" t="s">
        <v>170</v>
      </c>
      <c r="G19" s="137"/>
      <c r="H19" s="137"/>
      <c r="I19" s="140"/>
    </row>
    <row r="20" spans="2:9" ht="12">
      <c r="B20" s="141" t="s">
        <v>155</v>
      </c>
      <c r="C20" s="142">
        <v>4</v>
      </c>
      <c r="D20" s="142">
        <v>1</v>
      </c>
      <c r="E20" s="142">
        <v>101</v>
      </c>
      <c r="F20" s="142">
        <v>0</v>
      </c>
      <c r="G20" s="142">
        <v>4</v>
      </c>
      <c r="H20" s="142">
        <v>5</v>
      </c>
      <c r="I20" s="143">
        <v>92</v>
      </c>
    </row>
    <row r="21" spans="2:9" ht="12">
      <c r="B21" s="141" t="s">
        <v>156</v>
      </c>
      <c r="C21" s="142">
        <v>5</v>
      </c>
      <c r="D21" s="142">
        <v>3</v>
      </c>
      <c r="E21" s="142">
        <v>86</v>
      </c>
      <c r="F21" s="142" t="s">
        <v>98</v>
      </c>
      <c r="G21" s="142">
        <v>4</v>
      </c>
      <c r="H21" s="142">
        <v>4</v>
      </c>
      <c r="I21" s="143">
        <v>78</v>
      </c>
    </row>
    <row r="22" spans="2:9" ht="12">
      <c r="B22" s="141" t="s">
        <v>157</v>
      </c>
      <c r="C22" s="142">
        <v>3</v>
      </c>
      <c r="D22" s="142">
        <v>1</v>
      </c>
      <c r="E22" s="142">
        <v>95</v>
      </c>
      <c r="F22" s="142">
        <v>0</v>
      </c>
      <c r="G22" s="142">
        <v>6</v>
      </c>
      <c r="H22" s="142">
        <v>2</v>
      </c>
      <c r="I22" s="143">
        <v>87</v>
      </c>
    </row>
    <row r="23" spans="2:9" ht="12">
      <c r="B23" s="141" t="s">
        <v>158</v>
      </c>
      <c r="C23" s="142">
        <v>2</v>
      </c>
      <c r="D23" s="142">
        <v>5</v>
      </c>
      <c r="E23" s="142">
        <v>79</v>
      </c>
      <c r="F23" s="150" t="s">
        <v>159</v>
      </c>
      <c r="G23" s="130">
        <v>5</v>
      </c>
      <c r="H23" s="130">
        <v>2</v>
      </c>
      <c r="I23" s="131">
        <v>72</v>
      </c>
    </row>
    <row r="24" spans="2:9" ht="12">
      <c r="B24" s="141" t="s">
        <v>160</v>
      </c>
      <c r="C24" s="151">
        <v>1</v>
      </c>
      <c r="D24" s="142">
        <v>3</v>
      </c>
      <c r="E24" s="142">
        <v>68</v>
      </c>
      <c r="F24" s="150" t="s">
        <v>159</v>
      </c>
      <c r="G24" s="130">
        <v>3</v>
      </c>
      <c r="H24" s="130">
        <v>2</v>
      </c>
      <c r="I24" s="131">
        <v>63</v>
      </c>
    </row>
    <row r="25" spans="2:9" s="144" customFormat="1" ht="12" customHeight="1">
      <c r="B25" s="145" t="s">
        <v>161</v>
      </c>
      <c r="C25" s="146">
        <v>1</v>
      </c>
      <c r="D25" s="146">
        <v>3</v>
      </c>
      <c r="E25" s="146">
        <v>74</v>
      </c>
      <c r="F25" s="152" t="s">
        <v>159</v>
      </c>
      <c r="G25" s="153">
        <v>4</v>
      </c>
      <c r="H25" s="153">
        <v>1</v>
      </c>
      <c r="I25" s="154">
        <v>69</v>
      </c>
    </row>
    <row r="26" ht="12">
      <c r="B26" s="155" t="s">
        <v>171</v>
      </c>
    </row>
    <row r="27" ht="12">
      <c r="B27" s="155" t="s">
        <v>338</v>
      </c>
    </row>
    <row r="29" spans="2:8" ht="13.5">
      <c r="B29" s="117" t="s">
        <v>172</v>
      </c>
      <c r="H29" s="119" t="s">
        <v>173</v>
      </c>
    </row>
    <row r="30" spans="2:8" ht="12">
      <c r="B30" s="156" t="s">
        <v>147</v>
      </c>
      <c r="C30" s="157" t="s">
        <v>132</v>
      </c>
      <c r="D30" s="157" t="s">
        <v>174</v>
      </c>
      <c r="E30" s="157" t="s">
        <v>175</v>
      </c>
      <c r="F30" s="157" t="s">
        <v>176</v>
      </c>
      <c r="G30" s="157" t="s">
        <v>177</v>
      </c>
      <c r="H30" s="158" t="s">
        <v>166</v>
      </c>
    </row>
    <row r="31" spans="2:8" ht="12">
      <c r="B31" s="159" t="s">
        <v>155</v>
      </c>
      <c r="C31" s="142">
        <v>348</v>
      </c>
      <c r="D31" s="142">
        <v>221</v>
      </c>
      <c r="E31" s="142">
        <v>2</v>
      </c>
      <c r="F31" s="142">
        <v>113</v>
      </c>
      <c r="G31" s="142">
        <v>11</v>
      </c>
      <c r="H31" s="143">
        <v>1</v>
      </c>
    </row>
    <row r="32" spans="2:8" ht="12">
      <c r="B32" s="141" t="s">
        <v>178</v>
      </c>
      <c r="C32" s="142">
        <v>331</v>
      </c>
      <c r="D32" s="142">
        <v>214</v>
      </c>
      <c r="E32" s="142">
        <v>1</v>
      </c>
      <c r="F32" s="142">
        <v>105</v>
      </c>
      <c r="G32" s="142">
        <v>10</v>
      </c>
      <c r="H32" s="143">
        <v>1</v>
      </c>
    </row>
    <row r="33" spans="2:8" ht="12">
      <c r="B33" s="141" t="s">
        <v>157</v>
      </c>
      <c r="C33" s="142">
        <v>343</v>
      </c>
      <c r="D33" s="142">
        <v>197</v>
      </c>
      <c r="E33" s="142" t="s">
        <v>98</v>
      </c>
      <c r="F33" s="142">
        <v>136</v>
      </c>
      <c r="G33" s="142">
        <v>9</v>
      </c>
      <c r="H33" s="143">
        <v>1</v>
      </c>
    </row>
    <row r="34" spans="2:8" ht="12">
      <c r="B34" s="141" t="s">
        <v>158</v>
      </c>
      <c r="C34" s="142">
        <v>257</v>
      </c>
      <c r="D34" s="142">
        <v>161</v>
      </c>
      <c r="E34" s="142" t="s">
        <v>98</v>
      </c>
      <c r="F34" s="142">
        <v>96</v>
      </c>
      <c r="G34" s="142" t="s">
        <v>159</v>
      </c>
      <c r="H34" s="143" t="s">
        <v>159</v>
      </c>
    </row>
    <row r="35" spans="2:8" ht="12">
      <c r="B35" s="141" t="s">
        <v>179</v>
      </c>
      <c r="C35" s="151">
        <v>228</v>
      </c>
      <c r="D35" s="142">
        <v>147</v>
      </c>
      <c r="E35" s="142" t="s">
        <v>98</v>
      </c>
      <c r="F35" s="142">
        <v>81</v>
      </c>
      <c r="G35" s="142" t="s">
        <v>159</v>
      </c>
      <c r="H35" s="143" t="s">
        <v>159</v>
      </c>
    </row>
    <row r="36" spans="1:9" ht="12">
      <c r="A36" s="144"/>
      <c r="B36" s="145" t="s">
        <v>180</v>
      </c>
      <c r="C36" s="146">
        <v>247</v>
      </c>
      <c r="D36" s="146">
        <v>152</v>
      </c>
      <c r="E36" s="146">
        <v>7</v>
      </c>
      <c r="F36" s="146">
        <v>88</v>
      </c>
      <c r="G36" s="146" t="s">
        <v>159</v>
      </c>
      <c r="H36" s="147" t="s">
        <v>159</v>
      </c>
      <c r="I36" s="144"/>
    </row>
    <row r="37" ht="12">
      <c r="B37" s="155" t="s">
        <v>181</v>
      </c>
    </row>
  </sheetData>
  <printOptions/>
  <pageMargins left="0.28" right="0.16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14"/>
  <sheetViews>
    <sheetView workbookViewId="0" topLeftCell="A1">
      <selection activeCell="A1" sqref="A1"/>
    </sheetView>
  </sheetViews>
  <sheetFormatPr defaultColWidth="9.00390625" defaultRowHeight="13.5"/>
  <cols>
    <col min="1" max="1" width="1.875" style="160" customWidth="1"/>
    <col min="2" max="12" width="8.625" style="160" customWidth="1"/>
    <col min="13" max="16384" width="9.00390625" style="160" customWidth="1"/>
  </cols>
  <sheetData>
    <row r="1" ht="15" customHeight="1"/>
    <row r="2" ht="15" customHeight="1"/>
    <row r="3" ht="15" customHeight="1">
      <c r="B3" s="161" t="s">
        <v>182</v>
      </c>
    </row>
    <row r="4" ht="15" customHeight="1">
      <c r="B4" s="160" t="s">
        <v>183</v>
      </c>
    </row>
    <row r="5" spans="2:12" ht="15" customHeight="1">
      <c r="B5" s="160" t="s">
        <v>184</v>
      </c>
      <c r="L5" s="162" t="s">
        <v>185</v>
      </c>
    </row>
    <row r="6" spans="2:12" ht="15" customHeight="1">
      <c r="B6" s="163"/>
      <c r="C6" s="164" t="s">
        <v>186</v>
      </c>
      <c r="D6" s="123"/>
      <c r="E6" s="123"/>
      <c r="F6" s="123"/>
      <c r="G6" s="123"/>
      <c r="H6" s="123"/>
      <c r="I6" s="148"/>
      <c r="J6" s="123" t="s">
        <v>187</v>
      </c>
      <c r="K6" s="123"/>
      <c r="L6" s="385" t="s">
        <v>188</v>
      </c>
    </row>
    <row r="7" spans="2:12" ht="21">
      <c r="B7" s="165" t="s">
        <v>147</v>
      </c>
      <c r="C7" s="166" t="s">
        <v>189</v>
      </c>
      <c r="D7" s="167" t="s">
        <v>190</v>
      </c>
      <c r="E7" s="168" t="s">
        <v>191</v>
      </c>
      <c r="F7" s="167" t="s">
        <v>192</v>
      </c>
      <c r="G7" s="167" t="s">
        <v>193</v>
      </c>
      <c r="H7" s="167" t="s">
        <v>194</v>
      </c>
      <c r="I7" s="167" t="s">
        <v>195</v>
      </c>
      <c r="J7" s="169" t="s">
        <v>196</v>
      </c>
      <c r="K7" s="170" t="s">
        <v>197</v>
      </c>
      <c r="L7" s="386"/>
    </row>
    <row r="8" spans="2:12" ht="18" customHeight="1">
      <c r="B8" s="171" t="s">
        <v>198</v>
      </c>
      <c r="C8" s="172">
        <v>787.5</v>
      </c>
      <c r="D8" s="172">
        <v>3480.1</v>
      </c>
      <c r="E8" s="172">
        <v>2399.4</v>
      </c>
      <c r="F8" s="172">
        <v>977</v>
      </c>
      <c r="G8" s="172">
        <v>601.4</v>
      </c>
      <c r="H8" s="172">
        <v>495.1</v>
      </c>
      <c r="I8" s="173">
        <v>4.9</v>
      </c>
      <c r="J8" s="172">
        <v>468.6</v>
      </c>
      <c r="K8" s="172">
        <v>32.8</v>
      </c>
      <c r="L8" s="174">
        <v>667</v>
      </c>
    </row>
    <row r="9" spans="2:12" ht="18" customHeight="1">
      <c r="B9" s="171" t="s">
        <v>199</v>
      </c>
      <c r="C9" s="172">
        <v>814.4</v>
      </c>
      <c r="D9" s="172">
        <v>3390.2</v>
      </c>
      <c r="E9" s="172">
        <v>2055.2</v>
      </c>
      <c r="F9" s="172">
        <v>789.9</v>
      </c>
      <c r="G9" s="172">
        <v>1047</v>
      </c>
      <c r="H9" s="172">
        <v>587.6</v>
      </c>
      <c r="I9" s="173">
        <v>7</v>
      </c>
      <c r="J9" s="172">
        <v>386.4</v>
      </c>
      <c r="K9" s="172">
        <v>29.7</v>
      </c>
      <c r="L9" s="174">
        <v>915</v>
      </c>
    </row>
    <row r="10" spans="2:12" ht="18" customHeight="1">
      <c r="B10" s="171" t="s">
        <v>200</v>
      </c>
      <c r="C10" s="175">
        <v>748.1</v>
      </c>
      <c r="D10" s="172">
        <v>3089.2</v>
      </c>
      <c r="E10" s="172">
        <v>1866.4</v>
      </c>
      <c r="F10" s="172">
        <v>661.5</v>
      </c>
      <c r="G10" s="172">
        <v>1250.6</v>
      </c>
      <c r="H10" s="172">
        <v>478.8</v>
      </c>
      <c r="I10" s="173">
        <v>4.5</v>
      </c>
      <c r="J10" s="172">
        <v>403.6</v>
      </c>
      <c r="K10" s="172">
        <v>19.9</v>
      </c>
      <c r="L10" s="174">
        <v>879</v>
      </c>
    </row>
    <row r="11" spans="2:12" ht="18" customHeight="1">
      <c r="B11" s="171" t="s">
        <v>201</v>
      </c>
      <c r="C11" s="172">
        <v>696.4</v>
      </c>
      <c r="D11" s="172">
        <v>3059.5</v>
      </c>
      <c r="E11" s="172">
        <v>1680.1</v>
      </c>
      <c r="F11" s="172">
        <v>594.6</v>
      </c>
      <c r="G11" s="172">
        <v>1199.5</v>
      </c>
      <c r="H11" s="172">
        <v>465.9</v>
      </c>
      <c r="I11" s="173">
        <v>4.6</v>
      </c>
      <c r="J11" s="172">
        <v>476.3</v>
      </c>
      <c r="K11" s="172">
        <v>19.3</v>
      </c>
      <c r="L11" s="174">
        <v>891</v>
      </c>
    </row>
    <row r="12" spans="2:12" ht="18" customHeight="1">
      <c r="B12" s="171" t="s">
        <v>202</v>
      </c>
      <c r="C12" s="176">
        <v>775.2</v>
      </c>
      <c r="D12" s="176">
        <v>3129.3</v>
      </c>
      <c r="E12" s="176">
        <v>1465.3</v>
      </c>
      <c r="F12" s="176">
        <v>456.3</v>
      </c>
      <c r="G12" s="176">
        <v>1654.5</v>
      </c>
      <c r="H12" s="176">
        <v>448.7</v>
      </c>
      <c r="I12" s="177">
        <v>1.1</v>
      </c>
      <c r="J12" s="176">
        <v>453.2</v>
      </c>
      <c r="K12" s="176">
        <v>14.3</v>
      </c>
      <c r="L12" s="178">
        <v>863</v>
      </c>
    </row>
    <row r="13" spans="2:12" ht="18" customHeight="1">
      <c r="B13" s="179" t="s">
        <v>203</v>
      </c>
      <c r="C13" s="180">
        <v>766.2</v>
      </c>
      <c r="D13" s="180">
        <v>3194.5</v>
      </c>
      <c r="E13" s="180">
        <v>1429.7</v>
      </c>
      <c r="F13" s="180">
        <v>328.8</v>
      </c>
      <c r="G13" s="180">
        <v>1271.4</v>
      </c>
      <c r="H13" s="180">
        <v>420.9</v>
      </c>
      <c r="I13" s="181">
        <v>1.3</v>
      </c>
      <c r="J13" s="180">
        <v>437.4</v>
      </c>
      <c r="K13" s="180">
        <v>11.7</v>
      </c>
      <c r="L13" s="182">
        <v>836</v>
      </c>
    </row>
    <row r="14" ht="12">
      <c r="B14" s="160" t="s">
        <v>204</v>
      </c>
    </row>
  </sheetData>
  <mergeCells count="1">
    <mergeCell ref="L6:L7"/>
  </mergeCells>
  <printOptions/>
  <pageMargins left="0.5" right="0.16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0.625" style="2" customWidth="1"/>
    <col min="3" max="8" width="13.125" style="2" customWidth="1"/>
    <col min="9" max="16384" width="9.00390625" style="2" customWidth="1"/>
  </cols>
  <sheetData>
    <row r="1" s="117" customFormat="1" ht="12"/>
    <row r="2" s="117" customFormat="1" ht="14.25">
      <c r="B2" s="118" t="s">
        <v>205</v>
      </c>
    </row>
    <row r="3" s="117" customFormat="1" ht="14.25">
      <c r="B3" s="118"/>
    </row>
    <row r="4" s="117" customFormat="1" ht="14.25">
      <c r="B4" s="118" t="s">
        <v>206</v>
      </c>
    </row>
    <row r="5" spans="7:8" s="117" customFormat="1" ht="12">
      <c r="G5" s="183"/>
      <c r="H5" s="183" t="s">
        <v>207</v>
      </c>
    </row>
    <row r="6" spans="2:8" s="117" customFormat="1" ht="12">
      <c r="B6" s="184" t="s">
        <v>147</v>
      </c>
      <c r="C6" s="123" t="s">
        <v>208</v>
      </c>
      <c r="D6" s="123"/>
      <c r="E6" s="123"/>
      <c r="F6" s="123"/>
      <c r="G6" s="123"/>
      <c r="H6" s="124"/>
    </row>
    <row r="7" spans="2:8" s="117" customFormat="1" ht="12">
      <c r="B7" s="136"/>
      <c r="C7" s="138" t="s">
        <v>132</v>
      </c>
      <c r="D7" s="185" t="s">
        <v>209</v>
      </c>
      <c r="E7" s="185" t="s">
        <v>210</v>
      </c>
      <c r="F7" s="185" t="s">
        <v>211</v>
      </c>
      <c r="G7" s="185" t="s">
        <v>212</v>
      </c>
      <c r="H7" s="186" t="s">
        <v>213</v>
      </c>
    </row>
    <row r="8" spans="2:8" s="117" customFormat="1" ht="12">
      <c r="B8" s="159" t="s">
        <v>214</v>
      </c>
      <c r="C8" s="142">
        <v>282</v>
      </c>
      <c r="D8" s="142">
        <v>35</v>
      </c>
      <c r="E8" s="142">
        <v>68</v>
      </c>
      <c r="F8" s="142">
        <v>103</v>
      </c>
      <c r="G8" s="142">
        <v>41</v>
      </c>
      <c r="H8" s="143">
        <v>35</v>
      </c>
    </row>
    <row r="9" spans="2:8" s="117" customFormat="1" ht="12">
      <c r="B9" s="141" t="s">
        <v>215</v>
      </c>
      <c r="C9" s="142">
        <v>273</v>
      </c>
      <c r="D9" s="142">
        <v>33</v>
      </c>
      <c r="E9" s="142">
        <v>67</v>
      </c>
      <c r="F9" s="142">
        <v>100</v>
      </c>
      <c r="G9" s="142">
        <v>40</v>
      </c>
      <c r="H9" s="143">
        <v>33</v>
      </c>
    </row>
    <row r="10" spans="2:8" s="117" customFormat="1" ht="12">
      <c r="B10" s="141" t="s">
        <v>216</v>
      </c>
      <c r="C10" s="142">
        <v>263</v>
      </c>
      <c r="D10" s="142">
        <v>35</v>
      </c>
      <c r="E10" s="142">
        <v>65</v>
      </c>
      <c r="F10" s="142">
        <v>94</v>
      </c>
      <c r="G10" s="142">
        <v>35</v>
      </c>
      <c r="H10" s="143">
        <v>34</v>
      </c>
    </row>
    <row r="11" spans="2:8" s="117" customFormat="1" ht="12">
      <c r="B11" s="141" t="s">
        <v>217</v>
      </c>
      <c r="C11" s="142">
        <v>243</v>
      </c>
      <c r="D11" s="142">
        <v>33</v>
      </c>
      <c r="E11" s="142">
        <v>65</v>
      </c>
      <c r="F11" s="142">
        <v>78</v>
      </c>
      <c r="G11" s="142">
        <v>35</v>
      </c>
      <c r="H11" s="143">
        <v>32</v>
      </c>
    </row>
    <row r="12" spans="2:8" s="117" customFormat="1" ht="12">
      <c r="B12" s="141" t="s">
        <v>218</v>
      </c>
      <c r="C12" s="151">
        <v>228</v>
      </c>
      <c r="D12" s="142">
        <v>32</v>
      </c>
      <c r="E12" s="142">
        <v>58</v>
      </c>
      <c r="F12" s="142">
        <v>73</v>
      </c>
      <c r="G12" s="142">
        <v>35</v>
      </c>
      <c r="H12" s="143">
        <v>30</v>
      </c>
    </row>
    <row r="13" spans="2:8" s="187" customFormat="1" ht="12">
      <c r="B13" s="145" t="s">
        <v>219</v>
      </c>
      <c r="C13" s="146">
        <v>212</v>
      </c>
      <c r="D13" s="146">
        <v>30</v>
      </c>
      <c r="E13" s="146">
        <v>51</v>
      </c>
      <c r="F13" s="146">
        <v>65</v>
      </c>
      <c r="G13" s="146">
        <v>35</v>
      </c>
      <c r="H13" s="147">
        <v>31</v>
      </c>
    </row>
    <row r="14" s="117" customFormat="1" ht="12">
      <c r="B14" s="155" t="s">
        <v>338</v>
      </c>
    </row>
    <row r="16" spans="1:13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4.25">
      <c r="A17" s="16"/>
      <c r="B17" s="188" t="s">
        <v>220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89" t="s">
        <v>221</v>
      </c>
      <c r="M18" s="16"/>
    </row>
    <row r="19" spans="1:13" ht="12">
      <c r="A19" s="16"/>
      <c r="B19" s="190"/>
      <c r="C19" s="191"/>
      <c r="D19" s="192" t="s">
        <v>222</v>
      </c>
      <c r="E19" s="192"/>
      <c r="F19" s="193"/>
      <c r="G19" s="192" t="s">
        <v>223</v>
      </c>
      <c r="H19" s="192"/>
      <c r="I19" s="192"/>
      <c r="J19" s="192"/>
      <c r="K19" s="192"/>
      <c r="L19" s="194"/>
      <c r="M19" s="16"/>
    </row>
    <row r="20" spans="1:13" ht="24">
      <c r="A20" s="16"/>
      <c r="B20" s="195" t="s">
        <v>147</v>
      </c>
      <c r="C20" s="196" t="s">
        <v>132</v>
      </c>
      <c r="D20" s="197" t="s">
        <v>132</v>
      </c>
      <c r="E20" s="197" t="s">
        <v>121</v>
      </c>
      <c r="F20" s="197" t="s">
        <v>122</v>
      </c>
      <c r="G20" s="197" t="s">
        <v>132</v>
      </c>
      <c r="H20" s="197" t="s">
        <v>224</v>
      </c>
      <c r="I20" s="197" t="s">
        <v>225</v>
      </c>
      <c r="J20" s="197" t="s">
        <v>226</v>
      </c>
      <c r="K20" s="198" t="s">
        <v>227</v>
      </c>
      <c r="L20" s="199" t="s">
        <v>166</v>
      </c>
      <c r="M20" s="16"/>
    </row>
    <row r="21" spans="1:13" ht="12">
      <c r="A21" s="16"/>
      <c r="B21" s="200" t="s">
        <v>214</v>
      </c>
      <c r="C21" s="201">
        <v>573</v>
      </c>
      <c r="D21" s="201">
        <v>222</v>
      </c>
      <c r="E21" s="201">
        <v>220</v>
      </c>
      <c r="F21" s="201">
        <v>2</v>
      </c>
      <c r="G21" s="201">
        <v>351</v>
      </c>
      <c r="H21" s="201">
        <v>3</v>
      </c>
      <c r="I21" s="201">
        <v>129</v>
      </c>
      <c r="J21" s="201">
        <v>215</v>
      </c>
      <c r="K21" s="202">
        <v>1</v>
      </c>
      <c r="L21" s="203">
        <v>3</v>
      </c>
      <c r="M21" s="16"/>
    </row>
    <row r="22" spans="1:13" ht="12">
      <c r="A22" s="16"/>
      <c r="B22" s="204" t="s">
        <v>215</v>
      </c>
      <c r="C22" s="201">
        <v>587</v>
      </c>
      <c r="D22" s="201">
        <v>218</v>
      </c>
      <c r="E22" s="201">
        <v>216</v>
      </c>
      <c r="F22" s="201">
        <v>2</v>
      </c>
      <c r="G22" s="201">
        <v>369</v>
      </c>
      <c r="H22" s="201">
        <v>1</v>
      </c>
      <c r="I22" s="201">
        <v>124</v>
      </c>
      <c r="J22" s="201">
        <v>242</v>
      </c>
      <c r="K22" s="202">
        <v>1</v>
      </c>
      <c r="L22" s="203">
        <v>1</v>
      </c>
      <c r="M22" s="16"/>
    </row>
    <row r="23" spans="1:13" ht="12">
      <c r="A23" s="16"/>
      <c r="B23" s="204" t="s">
        <v>216</v>
      </c>
      <c r="C23" s="201">
        <v>521</v>
      </c>
      <c r="D23" s="201">
        <v>211</v>
      </c>
      <c r="E23" s="201">
        <v>209</v>
      </c>
      <c r="F23" s="201">
        <v>2</v>
      </c>
      <c r="G23" s="201">
        <v>310</v>
      </c>
      <c r="H23" s="201">
        <v>1</v>
      </c>
      <c r="I23" s="201">
        <v>110</v>
      </c>
      <c r="J23" s="201">
        <v>197</v>
      </c>
      <c r="K23" s="202">
        <v>1</v>
      </c>
      <c r="L23" s="203">
        <v>1</v>
      </c>
      <c r="M23" s="16"/>
    </row>
    <row r="24" spans="1:13" ht="12">
      <c r="A24" s="16"/>
      <c r="B24" s="204" t="s">
        <v>217</v>
      </c>
      <c r="C24" s="201">
        <v>449</v>
      </c>
      <c r="D24" s="201">
        <v>184</v>
      </c>
      <c r="E24" s="201">
        <v>183</v>
      </c>
      <c r="F24" s="201">
        <v>1</v>
      </c>
      <c r="G24" s="201">
        <v>265</v>
      </c>
      <c r="H24" s="201">
        <v>1</v>
      </c>
      <c r="I24" s="201">
        <v>114</v>
      </c>
      <c r="J24" s="201">
        <v>149</v>
      </c>
      <c r="K24" s="202">
        <v>1</v>
      </c>
      <c r="L24" s="203">
        <v>0</v>
      </c>
      <c r="M24" s="16"/>
    </row>
    <row r="25" spans="1:13" ht="12">
      <c r="A25" s="16"/>
      <c r="B25" s="204" t="s">
        <v>218</v>
      </c>
      <c r="C25" s="201">
        <v>403</v>
      </c>
      <c r="D25" s="201">
        <v>171</v>
      </c>
      <c r="E25" s="201">
        <v>170</v>
      </c>
      <c r="F25" s="201">
        <v>1</v>
      </c>
      <c r="G25" s="201">
        <v>232</v>
      </c>
      <c r="H25" s="201">
        <v>1</v>
      </c>
      <c r="I25" s="201">
        <v>67</v>
      </c>
      <c r="J25" s="201">
        <v>163</v>
      </c>
      <c r="K25" s="202">
        <v>1</v>
      </c>
      <c r="L25" s="203">
        <v>0</v>
      </c>
      <c r="M25" s="16"/>
    </row>
    <row r="26" spans="1:13" ht="12">
      <c r="A26" s="205"/>
      <c r="B26" s="206" t="s">
        <v>219</v>
      </c>
      <c r="C26" s="207">
        <v>384</v>
      </c>
      <c r="D26" s="207">
        <v>181</v>
      </c>
      <c r="E26" s="207">
        <v>180</v>
      </c>
      <c r="F26" s="207">
        <v>1</v>
      </c>
      <c r="G26" s="207">
        <v>203</v>
      </c>
      <c r="H26" s="207">
        <v>1</v>
      </c>
      <c r="I26" s="207">
        <v>62</v>
      </c>
      <c r="J26" s="207">
        <v>139</v>
      </c>
      <c r="K26" s="208">
        <v>1</v>
      </c>
      <c r="L26" s="209">
        <v>0</v>
      </c>
      <c r="M26" s="205"/>
    </row>
    <row r="27" spans="1:13" ht="12">
      <c r="A27" s="16"/>
      <c r="B27" s="155" t="s">
        <v>338</v>
      </c>
      <c r="C27" s="160"/>
      <c r="D27" s="160"/>
      <c r="E27" s="160"/>
      <c r="F27" s="160"/>
      <c r="G27" s="160"/>
      <c r="H27" s="160"/>
      <c r="I27" s="16"/>
      <c r="J27" s="16"/>
      <c r="K27" s="16"/>
      <c r="L27" s="16"/>
      <c r="M27" s="16"/>
    </row>
    <row r="28" spans="1:13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ht="12">
      <c r="D29" s="117"/>
    </row>
    <row r="30" ht="12">
      <c r="D30" s="117"/>
    </row>
    <row r="31" spans="2:5" ht="14.25">
      <c r="B31" s="1" t="s">
        <v>228</v>
      </c>
      <c r="D31" s="117"/>
      <c r="E31" s="3" t="s">
        <v>229</v>
      </c>
    </row>
    <row r="32" spans="2:5" ht="24">
      <c r="B32" s="190" t="s">
        <v>147</v>
      </c>
      <c r="C32" s="210" t="s">
        <v>230</v>
      </c>
      <c r="D32" s="211" t="s">
        <v>231</v>
      </c>
      <c r="E32" s="212" t="s">
        <v>232</v>
      </c>
    </row>
    <row r="33" spans="2:5" ht="12">
      <c r="B33" s="200" t="s">
        <v>245</v>
      </c>
      <c r="C33" s="201">
        <v>573</v>
      </c>
      <c r="D33" s="133">
        <v>567</v>
      </c>
      <c r="E33" s="213">
        <v>355</v>
      </c>
    </row>
    <row r="34" spans="2:5" ht="12">
      <c r="B34" s="204" t="s">
        <v>215</v>
      </c>
      <c r="C34" s="201">
        <v>587</v>
      </c>
      <c r="D34" s="133">
        <v>565</v>
      </c>
      <c r="E34" s="213">
        <v>358</v>
      </c>
    </row>
    <row r="35" spans="2:5" ht="12">
      <c r="B35" s="204" t="s">
        <v>216</v>
      </c>
      <c r="C35" s="201">
        <v>521</v>
      </c>
      <c r="D35" s="133">
        <v>512</v>
      </c>
      <c r="E35" s="213">
        <v>322</v>
      </c>
    </row>
    <row r="36" spans="2:5" ht="12">
      <c r="B36" s="204" t="s">
        <v>217</v>
      </c>
      <c r="C36" s="201">
        <v>449</v>
      </c>
      <c r="D36" s="133">
        <v>428</v>
      </c>
      <c r="E36" s="213">
        <v>282</v>
      </c>
    </row>
    <row r="37" spans="2:5" ht="12">
      <c r="B37" s="204" t="s">
        <v>218</v>
      </c>
      <c r="C37" s="214">
        <v>403</v>
      </c>
      <c r="D37" s="215">
        <v>387</v>
      </c>
      <c r="E37" s="216">
        <v>232</v>
      </c>
    </row>
    <row r="38" spans="1:6" ht="12">
      <c r="A38" s="217"/>
      <c r="B38" s="206" t="s">
        <v>219</v>
      </c>
      <c r="C38" s="207">
        <v>384</v>
      </c>
      <c r="D38" s="218">
        <v>370</v>
      </c>
      <c r="E38" s="219">
        <v>234</v>
      </c>
      <c r="F38" s="217"/>
    </row>
    <row r="39" spans="2:5" ht="12">
      <c r="B39" s="155" t="s">
        <v>338</v>
      </c>
      <c r="C39" s="117"/>
      <c r="D39" s="117"/>
      <c r="E39" s="117"/>
    </row>
    <row r="40" ht="12">
      <c r="D40" s="117"/>
    </row>
    <row r="41" ht="12">
      <c r="D41" s="117"/>
    </row>
    <row r="42" spans="2:11" ht="14.25">
      <c r="B42" s="1" t="s">
        <v>233</v>
      </c>
      <c r="K42" s="3" t="s">
        <v>234</v>
      </c>
    </row>
    <row r="43" spans="2:11" ht="12">
      <c r="B43" s="220" t="s">
        <v>147</v>
      </c>
      <c r="C43" s="221" t="s">
        <v>132</v>
      </c>
      <c r="D43" s="193" t="s">
        <v>235</v>
      </c>
      <c r="E43" s="193"/>
      <c r="F43" s="193"/>
      <c r="G43" s="193"/>
      <c r="H43" s="222" t="s">
        <v>236</v>
      </c>
      <c r="I43" s="223" t="s">
        <v>237</v>
      </c>
      <c r="J43" s="222" t="s">
        <v>238</v>
      </c>
      <c r="K43" s="224" t="s">
        <v>166</v>
      </c>
    </row>
    <row r="44" spans="2:11" ht="12">
      <c r="B44" s="225"/>
      <c r="C44" s="226"/>
      <c r="D44" s="197" t="s">
        <v>132</v>
      </c>
      <c r="E44" s="197" t="s">
        <v>239</v>
      </c>
      <c r="F44" s="227" t="s">
        <v>240</v>
      </c>
      <c r="G44" s="197" t="s">
        <v>241</v>
      </c>
      <c r="H44" s="196" t="s">
        <v>242</v>
      </c>
      <c r="I44" s="228" t="s">
        <v>243</v>
      </c>
      <c r="J44" s="196" t="s">
        <v>244</v>
      </c>
      <c r="K44" s="229"/>
    </row>
    <row r="45" spans="2:11" ht="12">
      <c r="B45" s="200" t="s">
        <v>245</v>
      </c>
      <c r="C45" s="201">
        <v>355</v>
      </c>
      <c r="D45" s="201">
        <v>294</v>
      </c>
      <c r="E45" s="201">
        <v>57</v>
      </c>
      <c r="F45" s="201">
        <v>124</v>
      </c>
      <c r="G45" s="201">
        <v>113</v>
      </c>
      <c r="H45" s="201">
        <v>28</v>
      </c>
      <c r="I45" s="201">
        <v>24</v>
      </c>
      <c r="J45" s="201">
        <v>4</v>
      </c>
      <c r="K45" s="213">
        <v>5</v>
      </c>
    </row>
    <row r="46" spans="2:11" ht="12">
      <c r="B46" s="204" t="s">
        <v>215</v>
      </c>
      <c r="C46" s="201">
        <v>358</v>
      </c>
      <c r="D46" s="201">
        <v>295</v>
      </c>
      <c r="E46" s="201">
        <v>58</v>
      </c>
      <c r="F46" s="201">
        <v>128</v>
      </c>
      <c r="G46" s="201">
        <v>109</v>
      </c>
      <c r="H46" s="201">
        <v>32</v>
      </c>
      <c r="I46" s="201">
        <v>21</v>
      </c>
      <c r="J46" s="201">
        <v>3</v>
      </c>
      <c r="K46" s="213">
        <v>7</v>
      </c>
    </row>
    <row r="47" spans="2:11" ht="12">
      <c r="B47" s="204" t="s">
        <v>216</v>
      </c>
      <c r="C47" s="201">
        <v>322</v>
      </c>
      <c r="D47" s="201">
        <v>278</v>
      </c>
      <c r="E47" s="201">
        <v>57</v>
      </c>
      <c r="F47" s="201">
        <v>113</v>
      </c>
      <c r="G47" s="201">
        <v>108</v>
      </c>
      <c r="H47" s="201">
        <v>16</v>
      </c>
      <c r="I47" s="201">
        <v>19</v>
      </c>
      <c r="J47" s="201">
        <v>2</v>
      </c>
      <c r="K47" s="213">
        <v>7</v>
      </c>
    </row>
    <row r="48" spans="2:11" ht="12">
      <c r="B48" s="204" t="s">
        <v>217</v>
      </c>
      <c r="C48" s="201">
        <v>282</v>
      </c>
      <c r="D48" s="201">
        <v>254</v>
      </c>
      <c r="E48" s="201">
        <v>58</v>
      </c>
      <c r="F48" s="201">
        <v>107</v>
      </c>
      <c r="G48" s="201">
        <v>89</v>
      </c>
      <c r="H48" s="201">
        <v>12</v>
      </c>
      <c r="I48" s="201">
        <v>13</v>
      </c>
      <c r="J48" s="201">
        <v>1</v>
      </c>
      <c r="K48" s="213">
        <v>2</v>
      </c>
    </row>
    <row r="49" spans="2:11" ht="12">
      <c r="B49" s="204" t="s">
        <v>218</v>
      </c>
      <c r="C49" s="201">
        <v>232</v>
      </c>
      <c r="D49" s="201">
        <v>202</v>
      </c>
      <c r="E49" s="201">
        <v>48</v>
      </c>
      <c r="F49" s="201">
        <v>80</v>
      </c>
      <c r="G49" s="201">
        <v>74</v>
      </c>
      <c r="H49" s="201">
        <v>18</v>
      </c>
      <c r="I49" s="201">
        <v>9</v>
      </c>
      <c r="J49" s="201">
        <v>1</v>
      </c>
      <c r="K49" s="213">
        <v>2</v>
      </c>
    </row>
    <row r="50" spans="1:12" ht="12.75" customHeight="1">
      <c r="A50" s="217"/>
      <c r="B50" s="206" t="s">
        <v>219</v>
      </c>
      <c r="C50" s="207">
        <v>234</v>
      </c>
      <c r="D50" s="207">
        <v>206</v>
      </c>
      <c r="E50" s="207">
        <v>46</v>
      </c>
      <c r="F50" s="207">
        <v>91</v>
      </c>
      <c r="G50" s="207">
        <v>69</v>
      </c>
      <c r="H50" s="207">
        <v>16</v>
      </c>
      <c r="I50" s="207">
        <v>10</v>
      </c>
      <c r="J50" s="207">
        <v>0</v>
      </c>
      <c r="K50" s="219">
        <v>2</v>
      </c>
      <c r="L50" s="217"/>
    </row>
    <row r="51" spans="2:9" ht="12">
      <c r="B51" s="155" t="s">
        <v>339</v>
      </c>
      <c r="C51" s="160"/>
      <c r="D51" s="160"/>
      <c r="E51" s="160"/>
      <c r="F51" s="117"/>
      <c r="G51" s="117"/>
      <c r="H51" s="117"/>
      <c r="I51" s="117"/>
    </row>
  </sheetData>
  <printOptions/>
  <pageMargins left="0.16" right="0.16" top="1" bottom="1" header="0.512" footer="0.512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59"/>
  <sheetViews>
    <sheetView workbookViewId="0" topLeftCell="A1">
      <selection activeCell="A1" sqref="A1"/>
    </sheetView>
  </sheetViews>
  <sheetFormatPr defaultColWidth="9.00390625" defaultRowHeight="13.5"/>
  <cols>
    <col min="1" max="1" width="2.625" style="160" customWidth="1"/>
    <col min="2" max="2" width="9.125" style="160" customWidth="1"/>
    <col min="3" max="3" width="7.125" style="160" customWidth="1"/>
    <col min="4" max="4" width="6.875" style="160" customWidth="1"/>
    <col min="5" max="6" width="8.125" style="160" customWidth="1"/>
    <col min="7" max="7" width="6.375" style="160" customWidth="1"/>
    <col min="8" max="13" width="5.625" style="160" customWidth="1"/>
    <col min="14" max="14" width="7.00390625" style="160" customWidth="1"/>
    <col min="15" max="16" width="5.625" style="160" customWidth="1"/>
    <col min="17" max="16384" width="9.00390625" style="160" customWidth="1"/>
  </cols>
  <sheetData>
    <row r="2" ht="14.25">
      <c r="B2" s="161" t="s">
        <v>247</v>
      </c>
    </row>
    <row r="3" spans="2:16" ht="12.75" thickBot="1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 t="s">
        <v>248</v>
      </c>
    </row>
    <row r="4" spans="2:16" ht="27" customHeight="1" thickTop="1">
      <c r="B4" s="238" t="s">
        <v>6</v>
      </c>
      <c r="C4" s="239" t="s">
        <v>249</v>
      </c>
      <c r="D4" s="240" t="s">
        <v>250</v>
      </c>
      <c r="E4" s="241" t="s">
        <v>251</v>
      </c>
      <c r="F4" s="241" t="s">
        <v>252</v>
      </c>
      <c r="G4" s="240" t="s">
        <v>253</v>
      </c>
      <c r="H4" s="242" t="s">
        <v>254</v>
      </c>
      <c r="I4" s="240" t="s">
        <v>255</v>
      </c>
      <c r="J4" s="240" t="s">
        <v>256</v>
      </c>
      <c r="K4" s="240" t="s">
        <v>257</v>
      </c>
      <c r="L4" s="240" t="s">
        <v>258</v>
      </c>
      <c r="M4" s="240" t="s">
        <v>259</v>
      </c>
      <c r="N4" s="242" t="s">
        <v>260</v>
      </c>
      <c r="O4" s="242" t="s">
        <v>261</v>
      </c>
      <c r="P4" s="243" t="s">
        <v>262</v>
      </c>
    </row>
    <row r="5" spans="2:16" ht="9.75" customHeight="1">
      <c r="B5" s="244"/>
      <c r="C5" s="245"/>
      <c r="D5" s="246"/>
      <c r="E5" s="247"/>
      <c r="F5" s="247"/>
      <c r="G5" s="246"/>
      <c r="H5" s="248"/>
      <c r="I5" s="246"/>
      <c r="J5" s="246"/>
      <c r="K5" s="246"/>
      <c r="L5" s="246"/>
      <c r="M5" s="246"/>
      <c r="N5" s="248"/>
      <c r="O5" s="248"/>
      <c r="P5" s="249"/>
    </row>
    <row r="6" spans="2:16" ht="15" customHeight="1">
      <c r="B6" s="230" t="s">
        <v>263</v>
      </c>
      <c r="C6" s="231">
        <v>236487</v>
      </c>
      <c r="D6" s="232">
        <v>149084</v>
      </c>
      <c r="E6" s="232">
        <v>75260</v>
      </c>
      <c r="F6" s="232">
        <v>845</v>
      </c>
      <c r="G6" s="232">
        <v>1234</v>
      </c>
      <c r="H6" s="232">
        <v>53</v>
      </c>
      <c r="I6" s="232">
        <v>12</v>
      </c>
      <c r="J6" s="232">
        <v>141</v>
      </c>
      <c r="K6" s="232">
        <v>3905</v>
      </c>
      <c r="L6" s="232">
        <v>1508</v>
      </c>
      <c r="M6" s="232">
        <v>44</v>
      </c>
      <c r="N6" s="232">
        <v>59</v>
      </c>
      <c r="O6" s="232">
        <v>4254</v>
      </c>
      <c r="P6" s="233">
        <v>88</v>
      </c>
    </row>
    <row r="7" spans="2:16" s="234" customFormat="1" ht="15" customHeight="1">
      <c r="B7" s="230" t="s">
        <v>264</v>
      </c>
      <c r="C7" s="231">
        <v>250872</v>
      </c>
      <c r="D7" s="232">
        <v>160685</v>
      </c>
      <c r="E7" s="232">
        <v>76597</v>
      </c>
      <c r="F7" s="232">
        <v>891</v>
      </c>
      <c r="G7" s="232">
        <v>1228</v>
      </c>
      <c r="H7" s="232">
        <v>24</v>
      </c>
      <c r="I7" s="232">
        <v>6</v>
      </c>
      <c r="J7" s="232">
        <v>141</v>
      </c>
      <c r="K7" s="232">
        <v>4566</v>
      </c>
      <c r="L7" s="232">
        <v>1500</v>
      </c>
      <c r="M7" s="232">
        <v>57</v>
      </c>
      <c r="N7" s="232">
        <v>53</v>
      </c>
      <c r="O7" s="232">
        <v>5036</v>
      </c>
      <c r="P7" s="233">
        <v>88</v>
      </c>
    </row>
    <row r="8" spans="2:16" s="234" customFormat="1" ht="9.75" customHeight="1">
      <c r="B8" s="250"/>
      <c r="C8" s="231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</row>
    <row r="9" spans="2:16" s="234" customFormat="1" ht="13.5" customHeight="1">
      <c r="B9" s="230" t="s">
        <v>133</v>
      </c>
      <c r="C9" s="251">
        <v>50048</v>
      </c>
      <c r="D9" s="252">
        <v>20081</v>
      </c>
      <c r="E9" s="252">
        <v>26928</v>
      </c>
      <c r="F9" s="252">
        <v>355</v>
      </c>
      <c r="G9" s="252" t="s">
        <v>98</v>
      </c>
      <c r="H9" s="252">
        <v>3</v>
      </c>
      <c r="I9" s="252" t="s">
        <v>98</v>
      </c>
      <c r="J9" s="252" t="s">
        <v>98</v>
      </c>
      <c r="K9" s="252">
        <v>1196</v>
      </c>
      <c r="L9" s="252">
        <v>117</v>
      </c>
      <c r="M9" s="252">
        <v>35</v>
      </c>
      <c r="N9" s="252" t="s">
        <v>98</v>
      </c>
      <c r="O9" s="252">
        <v>1333</v>
      </c>
      <c r="P9" s="253" t="s">
        <v>98</v>
      </c>
    </row>
    <row r="10" spans="2:16" s="234" customFormat="1" ht="13.5" customHeight="1">
      <c r="B10" s="230" t="s">
        <v>134</v>
      </c>
      <c r="C10" s="251">
        <v>43644</v>
      </c>
      <c r="D10" s="252">
        <v>22271</v>
      </c>
      <c r="E10" s="252">
        <v>17073</v>
      </c>
      <c r="F10" s="252">
        <v>301</v>
      </c>
      <c r="G10" s="252" t="s">
        <v>98</v>
      </c>
      <c r="H10" s="252">
        <v>2</v>
      </c>
      <c r="I10" s="252">
        <v>6</v>
      </c>
      <c r="J10" s="252" t="s">
        <v>98</v>
      </c>
      <c r="K10" s="252">
        <v>1439</v>
      </c>
      <c r="L10" s="252">
        <v>1105</v>
      </c>
      <c r="M10" s="252">
        <v>1</v>
      </c>
      <c r="N10" s="252" t="s">
        <v>98</v>
      </c>
      <c r="O10" s="252">
        <v>1446</v>
      </c>
      <c r="P10" s="253" t="s">
        <v>98</v>
      </c>
    </row>
    <row r="11" spans="2:16" s="234" customFormat="1" ht="13.5" customHeight="1">
      <c r="B11" s="230" t="s">
        <v>135</v>
      </c>
      <c r="C11" s="251">
        <v>91660</v>
      </c>
      <c r="D11" s="252">
        <v>66805</v>
      </c>
      <c r="E11" s="252">
        <v>23429</v>
      </c>
      <c r="F11" s="252">
        <v>109</v>
      </c>
      <c r="G11" s="252" t="s">
        <v>98</v>
      </c>
      <c r="H11" s="252" t="s">
        <v>98</v>
      </c>
      <c r="I11" s="252" t="s">
        <v>98</v>
      </c>
      <c r="J11" s="252" t="s">
        <v>98</v>
      </c>
      <c r="K11" s="252">
        <v>1020</v>
      </c>
      <c r="L11" s="252">
        <v>190</v>
      </c>
      <c r="M11" s="252" t="s">
        <v>98</v>
      </c>
      <c r="N11" s="252" t="s">
        <v>98</v>
      </c>
      <c r="O11" s="252">
        <v>81</v>
      </c>
      <c r="P11" s="253">
        <v>26</v>
      </c>
    </row>
    <row r="12" spans="2:16" s="234" customFormat="1" ht="13.5" customHeight="1">
      <c r="B12" s="230" t="s">
        <v>136</v>
      </c>
      <c r="C12" s="251">
        <v>65520</v>
      </c>
      <c r="D12" s="252">
        <v>51528</v>
      </c>
      <c r="E12" s="252">
        <v>9167</v>
      </c>
      <c r="F12" s="252">
        <v>126</v>
      </c>
      <c r="G12" s="252">
        <v>1228</v>
      </c>
      <c r="H12" s="252">
        <v>19</v>
      </c>
      <c r="I12" s="252" t="s">
        <v>98</v>
      </c>
      <c r="J12" s="252">
        <v>141</v>
      </c>
      <c r="K12" s="252">
        <v>911</v>
      </c>
      <c r="L12" s="252">
        <v>88</v>
      </c>
      <c r="M12" s="252">
        <v>21</v>
      </c>
      <c r="N12" s="252">
        <v>53</v>
      </c>
      <c r="O12" s="252">
        <v>2176</v>
      </c>
      <c r="P12" s="253">
        <v>62</v>
      </c>
    </row>
    <row r="13" spans="2:16" ht="9.75" customHeight="1">
      <c r="B13" s="254"/>
      <c r="C13" s="255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7"/>
    </row>
    <row r="14" spans="2:16" ht="13.5" customHeight="1">
      <c r="B14" s="258" t="s">
        <v>17</v>
      </c>
      <c r="C14" s="235">
        <v>8245</v>
      </c>
      <c r="D14" s="259">
        <v>6105</v>
      </c>
      <c r="E14" s="259">
        <v>1909</v>
      </c>
      <c r="F14" s="259">
        <v>38</v>
      </c>
      <c r="G14" s="259" t="s">
        <v>98</v>
      </c>
      <c r="H14" s="259">
        <v>1</v>
      </c>
      <c r="I14" s="259" t="s">
        <v>98</v>
      </c>
      <c r="J14" s="259" t="s">
        <v>98</v>
      </c>
      <c r="K14" s="259">
        <v>57</v>
      </c>
      <c r="L14" s="259">
        <v>7</v>
      </c>
      <c r="M14" s="259">
        <v>8</v>
      </c>
      <c r="N14" s="259" t="s">
        <v>98</v>
      </c>
      <c r="O14" s="259">
        <v>120</v>
      </c>
      <c r="P14" s="259" t="s">
        <v>98</v>
      </c>
    </row>
    <row r="15" spans="2:16" ht="13.5" customHeight="1">
      <c r="B15" s="258" t="s">
        <v>18</v>
      </c>
      <c r="C15" s="235">
        <v>20506</v>
      </c>
      <c r="D15" s="259">
        <v>15376</v>
      </c>
      <c r="E15" s="259">
        <v>4941</v>
      </c>
      <c r="F15" s="259">
        <v>46</v>
      </c>
      <c r="G15" s="259" t="s">
        <v>98</v>
      </c>
      <c r="H15" s="259" t="s">
        <v>98</v>
      </c>
      <c r="I15" s="259" t="s">
        <v>98</v>
      </c>
      <c r="J15" s="259" t="s">
        <v>98</v>
      </c>
      <c r="K15" s="259">
        <v>86</v>
      </c>
      <c r="L15" s="259">
        <v>57</v>
      </c>
      <c r="M15" s="259" t="s">
        <v>98</v>
      </c>
      <c r="N15" s="259" t="s">
        <v>98</v>
      </c>
      <c r="O15" s="259" t="s">
        <v>98</v>
      </c>
      <c r="P15" s="259" t="s">
        <v>98</v>
      </c>
    </row>
    <row r="16" spans="2:16" ht="13.5" customHeight="1">
      <c r="B16" s="258" t="s">
        <v>19</v>
      </c>
      <c r="C16" s="235">
        <v>1611</v>
      </c>
      <c r="D16" s="259">
        <v>443</v>
      </c>
      <c r="E16" s="259">
        <v>761</v>
      </c>
      <c r="F16" s="259">
        <v>11</v>
      </c>
      <c r="G16" s="259">
        <v>118</v>
      </c>
      <c r="H16" s="259" t="s">
        <v>98</v>
      </c>
      <c r="I16" s="259" t="s">
        <v>98</v>
      </c>
      <c r="J16" s="259" t="s">
        <v>98</v>
      </c>
      <c r="K16" s="259">
        <v>173</v>
      </c>
      <c r="L16" s="259">
        <v>15</v>
      </c>
      <c r="M16" s="259">
        <v>19</v>
      </c>
      <c r="N16" s="259">
        <v>53</v>
      </c>
      <c r="O16" s="259" t="s">
        <v>98</v>
      </c>
      <c r="P16" s="259">
        <v>18</v>
      </c>
    </row>
    <row r="17" spans="2:16" ht="13.5" customHeight="1">
      <c r="B17" s="258" t="s">
        <v>20</v>
      </c>
      <c r="C17" s="235">
        <v>867</v>
      </c>
      <c r="D17" s="259" t="s">
        <v>98</v>
      </c>
      <c r="E17" s="259">
        <v>3</v>
      </c>
      <c r="F17" s="259" t="s">
        <v>98</v>
      </c>
      <c r="G17" s="259">
        <v>602</v>
      </c>
      <c r="H17" s="259">
        <v>5</v>
      </c>
      <c r="I17" s="259" t="s">
        <v>98</v>
      </c>
      <c r="J17" s="259">
        <v>132</v>
      </c>
      <c r="K17" s="259">
        <v>117</v>
      </c>
      <c r="L17" s="259" t="s">
        <v>98</v>
      </c>
      <c r="M17" s="259" t="s">
        <v>98</v>
      </c>
      <c r="N17" s="259" t="s">
        <v>98</v>
      </c>
      <c r="O17" s="259">
        <v>8</v>
      </c>
      <c r="P17" s="259" t="s">
        <v>98</v>
      </c>
    </row>
    <row r="18" spans="2:16" ht="13.5" customHeight="1">
      <c r="B18" s="258" t="s">
        <v>21</v>
      </c>
      <c r="C18" s="235">
        <v>6198</v>
      </c>
      <c r="D18" s="259">
        <v>6033</v>
      </c>
      <c r="E18" s="259">
        <v>60</v>
      </c>
      <c r="F18" s="259">
        <v>3</v>
      </c>
      <c r="G18" s="259" t="s">
        <v>98</v>
      </c>
      <c r="H18" s="259" t="s">
        <v>98</v>
      </c>
      <c r="I18" s="259" t="s">
        <v>98</v>
      </c>
      <c r="J18" s="259" t="s">
        <v>98</v>
      </c>
      <c r="K18" s="259">
        <v>49</v>
      </c>
      <c r="L18" s="259" t="s">
        <v>98</v>
      </c>
      <c r="M18" s="259" t="s">
        <v>98</v>
      </c>
      <c r="N18" s="259" t="s">
        <v>98</v>
      </c>
      <c r="O18" s="259">
        <v>53</v>
      </c>
      <c r="P18" s="259" t="s">
        <v>98</v>
      </c>
    </row>
    <row r="19" spans="2:16" ht="13.5" customHeight="1">
      <c r="B19" s="258" t="s">
        <v>22</v>
      </c>
      <c r="C19" s="235">
        <v>757</v>
      </c>
      <c r="D19" s="259" t="s">
        <v>98</v>
      </c>
      <c r="E19" s="259">
        <v>186</v>
      </c>
      <c r="F19" s="259">
        <v>7</v>
      </c>
      <c r="G19" s="259" t="s">
        <v>98</v>
      </c>
      <c r="H19" s="259" t="s">
        <v>98</v>
      </c>
      <c r="I19" s="259" t="s">
        <v>98</v>
      </c>
      <c r="J19" s="259" t="s">
        <v>98</v>
      </c>
      <c r="K19" s="259">
        <v>268</v>
      </c>
      <c r="L19" s="259">
        <v>24</v>
      </c>
      <c r="M19" s="259" t="s">
        <v>98</v>
      </c>
      <c r="N19" s="259" t="s">
        <v>98</v>
      </c>
      <c r="O19" s="259">
        <v>272</v>
      </c>
      <c r="P19" s="259" t="s">
        <v>98</v>
      </c>
    </row>
    <row r="20" spans="2:16" ht="13.5" customHeight="1">
      <c r="B20" s="258" t="s">
        <v>23</v>
      </c>
      <c r="C20" s="235">
        <v>3426</v>
      </c>
      <c r="D20" s="259">
        <v>1804</v>
      </c>
      <c r="E20" s="259">
        <v>1544</v>
      </c>
      <c r="F20" s="259">
        <v>4</v>
      </c>
      <c r="G20" s="259" t="s">
        <v>98</v>
      </c>
      <c r="H20" s="259">
        <v>2</v>
      </c>
      <c r="I20" s="259" t="s">
        <v>98</v>
      </c>
      <c r="J20" s="259" t="s">
        <v>98</v>
      </c>
      <c r="K20" s="259" t="s">
        <v>98</v>
      </c>
      <c r="L20" s="259" t="s">
        <v>98</v>
      </c>
      <c r="M20" s="259" t="s">
        <v>98</v>
      </c>
      <c r="N20" s="259" t="s">
        <v>98</v>
      </c>
      <c r="O20" s="259">
        <v>72</v>
      </c>
      <c r="P20" s="259" t="s">
        <v>98</v>
      </c>
    </row>
    <row r="21" spans="2:16" ht="13.5" customHeight="1">
      <c r="B21" s="258" t="s">
        <v>24</v>
      </c>
      <c r="C21" s="235">
        <v>1446</v>
      </c>
      <c r="D21" s="259">
        <v>395</v>
      </c>
      <c r="E21" s="259">
        <v>967</v>
      </c>
      <c r="F21" s="259">
        <v>3</v>
      </c>
      <c r="G21" s="259" t="s">
        <v>98</v>
      </c>
      <c r="H21" s="259" t="s">
        <v>98</v>
      </c>
      <c r="I21" s="259" t="s">
        <v>98</v>
      </c>
      <c r="J21" s="259" t="s">
        <v>98</v>
      </c>
      <c r="K21" s="259">
        <v>59</v>
      </c>
      <c r="L21" s="259">
        <v>2</v>
      </c>
      <c r="M21" s="259">
        <v>20</v>
      </c>
      <c r="N21" s="259" t="s">
        <v>98</v>
      </c>
      <c r="O21" s="259" t="s">
        <v>98</v>
      </c>
      <c r="P21" s="259" t="s">
        <v>98</v>
      </c>
    </row>
    <row r="22" spans="2:16" ht="13.5" customHeight="1">
      <c r="B22" s="258" t="s">
        <v>26</v>
      </c>
      <c r="C22" s="235">
        <v>11929</v>
      </c>
      <c r="D22" s="259">
        <v>1823</v>
      </c>
      <c r="E22" s="259">
        <v>10103</v>
      </c>
      <c r="F22" s="259" t="s">
        <v>98</v>
      </c>
      <c r="G22" s="259" t="s">
        <v>98</v>
      </c>
      <c r="H22" s="259" t="s">
        <v>98</v>
      </c>
      <c r="I22" s="259" t="s">
        <v>98</v>
      </c>
      <c r="J22" s="259" t="s">
        <v>98</v>
      </c>
      <c r="K22" s="259" t="s">
        <v>98</v>
      </c>
      <c r="L22" s="259">
        <v>3</v>
      </c>
      <c r="M22" s="259" t="s">
        <v>98</v>
      </c>
      <c r="N22" s="259" t="s">
        <v>98</v>
      </c>
      <c r="O22" s="259" t="s">
        <v>98</v>
      </c>
      <c r="P22" s="259" t="s">
        <v>98</v>
      </c>
    </row>
    <row r="23" spans="2:16" ht="13.5" customHeight="1">
      <c r="B23" s="258" t="s">
        <v>27</v>
      </c>
      <c r="C23" s="235">
        <v>992</v>
      </c>
      <c r="D23" s="259">
        <v>844</v>
      </c>
      <c r="E23" s="259">
        <v>41</v>
      </c>
      <c r="F23" s="259">
        <v>2</v>
      </c>
      <c r="G23" s="259" t="s">
        <v>98</v>
      </c>
      <c r="H23" s="259" t="s">
        <v>98</v>
      </c>
      <c r="I23" s="259" t="s">
        <v>98</v>
      </c>
      <c r="J23" s="259" t="s">
        <v>98</v>
      </c>
      <c r="K23" s="259">
        <v>68</v>
      </c>
      <c r="L23" s="259" t="s">
        <v>98</v>
      </c>
      <c r="M23" s="259" t="s">
        <v>98</v>
      </c>
      <c r="N23" s="259" t="s">
        <v>98</v>
      </c>
      <c r="O23" s="259">
        <v>37</v>
      </c>
      <c r="P23" s="259" t="s">
        <v>98</v>
      </c>
    </row>
    <row r="24" spans="2:16" ht="13.5" customHeight="1">
      <c r="B24" s="258" t="s">
        <v>28</v>
      </c>
      <c r="C24" s="235">
        <v>7743</v>
      </c>
      <c r="D24" s="259">
        <v>944</v>
      </c>
      <c r="E24" s="259">
        <v>6399</v>
      </c>
      <c r="F24" s="259" t="s">
        <v>98</v>
      </c>
      <c r="G24" s="259" t="s">
        <v>98</v>
      </c>
      <c r="H24" s="259" t="s">
        <v>98</v>
      </c>
      <c r="I24" s="259" t="s">
        <v>98</v>
      </c>
      <c r="J24" s="259" t="s">
        <v>98</v>
      </c>
      <c r="K24" s="259">
        <v>206</v>
      </c>
      <c r="L24" s="259">
        <v>5</v>
      </c>
      <c r="M24" s="259" t="s">
        <v>98</v>
      </c>
      <c r="N24" s="259" t="s">
        <v>98</v>
      </c>
      <c r="O24" s="259">
        <v>189</v>
      </c>
      <c r="P24" s="259" t="s">
        <v>98</v>
      </c>
    </row>
    <row r="25" spans="2:16" ht="13.5" customHeight="1">
      <c r="B25" s="258" t="s">
        <v>29</v>
      </c>
      <c r="C25" s="235">
        <v>9199</v>
      </c>
      <c r="D25" s="259">
        <v>8455</v>
      </c>
      <c r="E25" s="259">
        <v>707</v>
      </c>
      <c r="F25" s="259">
        <v>30</v>
      </c>
      <c r="G25" s="259" t="s">
        <v>98</v>
      </c>
      <c r="H25" s="259" t="s">
        <v>98</v>
      </c>
      <c r="I25" s="259" t="s">
        <v>98</v>
      </c>
      <c r="J25" s="259" t="s">
        <v>98</v>
      </c>
      <c r="K25" s="259" t="s">
        <v>98</v>
      </c>
      <c r="L25" s="259" t="s">
        <v>98</v>
      </c>
      <c r="M25" s="259">
        <v>7</v>
      </c>
      <c r="N25" s="259" t="s">
        <v>98</v>
      </c>
      <c r="O25" s="259" t="s">
        <v>98</v>
      </c>
      <c r="P25" s="259" t="s">
        <v>98</v>
      </c>
    </row>
    <row r="26" spans="2:16" ht="13.5" customHeight="1">
      <c r="B26" s="258" t="s">
        <v>30</v>
      </c>
      <c r="C26" s="235">
        <v>887</v>
      </c>
      <c r="D26" s="259">
        <v>282</v>
      </c>
      <c r="E26" s="259">
        <v>566</v>
      </c>
      <c r="F26" s="259">
        <v>19</v>
      </c>
      <c r="G26" s="259" t="s">
        <v>98</v>
      </c>
      <c r="H26" s="259" t="s">
        <v>98</v>
      </c>
      <c r="I26" s="259" t="s">
        <v>98</v>
      </c>
      <c r="J26" s="259" t="s">
        <v>98</v>
      </c>
      <c r="K26" s="259" t="s">
        <v>98</v>
      </c>
      <c r="L26" s="259">
        <v>2</v>
      </c>
      <c r="M26" s="259" t="s">
        <v>98</v>
      </c>
      <c r="N26" s="259" t="s">
        <v>98</v>
      </c>
      <c r="O26" s="259">
        <v>18</v>
      </c>
      <c r="P26" s="259" t="s">
        <v>98</v>
      </c>
    </row>
    <row r="27" spans="2:16" ht="13.5" customHeight="1">
      <c r="B27" s="258" t="s">
        <v>31</v>
      </c>
      <c r="C27" s="235">
        <v>155</v>
      </c>
      <c r="D27" s="259">
        <v>24</v>
      </c>
      <c r="E27" s="259">
        <v>70</v>
      </c>
      <c r="F27" s="259">
        <v>2</v>
      </c>
      <c r="G27" s="259" t="s">
        <v>98</v>
      </c>
      <c r="H27" s="259" t="s">
        <v>98</v>
      </c>
      <c r="I27" s="259" t="s">
        <v>98</v>
      </c>
      <c r="J27" s="259" t="s">
        <v>98</v>
      </c>
      <c r="K27" s="259">
        <v>59</v>
      </c>
      <c r="L27" s="259" t="s">
        <v>98</v>
      </c>
      <c r="M27" s="259" t="s">
        <v>98</v>
      </c>
      <c r="N27" s="259" t="s">
        <v>98</v>
      </c>
      <c r="O27" s="259" t="s">
        <v>98</v>
      </c>
      <c r="P27" s="259" t="s">
        <v>98</v>
      </c>
    </row>
    <row r="28" spans="2:16" ht="13.5" customHeight="1">
      <c r="B28" s="258" t="s">
        <v>32</v>
      </c>
      <c r="C28" s="235">
        <v>91</v>
      </c>
      <c r="D28" s="259" t="s">
        <v>98</v>
      </c>
      <c r="E28" s="259">
        <v>91</v>
      </c>
      <c r="F28" s="259" t="s">
        <v>98</v>
      </c>
      <c r="G28" s="259" t="s">
        <v>98</v>
      </c>
      <c r="H28" s="259" t="s">
        <v>98</v>
      </c>
      <c r="I28" s="259" t="s">
        <v>98</v>
      </c>
      <c r="J28" s="259" t="s">
        <v>98</v>
      </c>
      <c r="K28" s="259" t="s">
        <v>98</v>
      </c>
      <c r="L28" s="259" t="s">
        <v>98</v>
      </c>
      <c r="M28" s="259" t="s">
        <v>98</v>
      </c>
      <c r="N28" s="259" t="s">
        <v>98</v>
      </c>
      <c r="O28" s="259" t="s">
        <v>98</v>
      </c>
      <c r="P28" s="259" t="s">
        <v>98</v>
      </c>
    </row>
    <row r="29" spans="2:16" ht="13.5" customHeight="1">
      <c r="B29" s="258" t="s">
        <v>33</v>
      </c>
      <c r="C29" s="235">
        <v>452</v>
      </c>
      <c r="D29" s="259">
        <v>119</v>
      </c>
      <c r="E29" s="259">
        <v>332</v>
      </c>
      <c r="F29" s="259">
        <v>1</v>
      </c>
      <c r="G29" s="259" t="s">
        <v>98</v>
      </c>
      <c r="H29" s="259" t="s">
        <v>98</v>
      </c>
      <c r="I29" s="259" t="s">
        <v>98</v>
      </c>
      <c r="J29" s="259" t="s">
        <v>98</v>
      </c>
      <c r="K29" s="259" t="s">
        <v>98</v>
      </c>
      <c r="L29" s="259" t="s">
        <v>98</v>
      </c>
      <c r="M29" s="259" t="s">
        <v>98</v>
      </c>
      <c r="N29" s="259" t="s">
        <v>98</v>
      </c>
      <c r="O29" s="259" t="s">
        <v>98</v>
      </c>
      <c r="P29" s="259" t="s">
        <v>98</v>
      </c>
    </row>
    <row r="30" spans="2:16" ht="13.5" customHeight="1">
      <c r="B30" s="258" t="s">
        <v>34</v>
      </c>
      <c r="C30" s="235">
        <v>12024</v>
      </c>
      <c r="D30" s="259">
        <v>1104</v>
      </c>
      <c r="E30" s="259">
        <v>10491</v>
      </c>
      <c r="F30" s="259">
        <v>188</v>
      </c>
      <c r="G30" s="259" t="s">
        <v>98</v>
      </c>
      <c r="H30" s="259" t="s">
        <v>98</v>
      </c>
      <c r="I30" s="259" t="s">
        <v>98</v>
      </c>
      <c r="J30" s="259" t="s">
        <v>98</v>
      </c>
      <c r="K30" s="259" t="s">
        <v>98</v>
      </c>
      <c r="L30" s="259">
        <v>58</v>
      </c>
      <c r="M30" s="259" t="s">
        <v>98</v>
      </c>
      <c r="N30" s="259" t="s">
        <v>98</v>
      </c>
      <c r="O30" s="259">
        <v>183</v>
      </c>
      <c r="P30" s="259" t="s">
        <v>98</v>
      </c>
    </row>
    <row r="31" spans="2:16" ht="13.5" customHeight="1">
      <c r="B31" s="258" t="s">
        <v>35</v>
      </c>
      <c r="C31" s="235">
        <v>3721</v>
      </c>
      <c r="D31" s="259">
        <v>66</v>
      </c>
      <c r="E31" s="259">
        <v>3443</v>
      </c>
      <c r="F31" s="259">
        <v>33</v>
      </c>
      <c r="G31" s="259" t="s">
        <v>98</v>
      </c>
      <c r="H31" s="259" t="s">
        <v>98</v>
      </c>
      <c r="I31" s="259" t="s">
        <v>98</v>
      </c>
      <c r="J31" s="259" t="s">
        <v>98</v>
      </c>
      <c r="K31" s="259">
        <v>172</v>
      </c>
      <c r="L31" s="259">
        <v>7</v>
      </c>
      <c r="M31" s="259" t="s">
        <v>98</v>
      </c>
      <c r="N31" s="259" t="s">
        <v>98</v>
      </c>
      <c r="O31" s="259" t="s">
        <v>98</v>
      </c>
      <c r="P31" s="259" t="s">
        <v>98</v>
      </c>
    </row>
    <row r="32" spans="2:16" ht="13.5" customHeight="1">
      <c r="B32" s="258" t="s">
        <v>36</v>
      </c>
      <c r="C32" s="235">
        <v>1201</v>
      </c>
      <c r="D32" s="259">
        <v>30</v>
      </c>
      <c r="E32" s="259">
        <v>347</v>
      </c>
      <c r="F32" s="259">
        <v>45</v>
      </c>
      <c r="G32" s="259" t="s">
        <v>98</v>
      </c>
      <c r="H32" s="259" t="s">
        <v>98</v>
      </c>
      <c r="I32" s="259" t="s">
        <v>98</v>
      </c>
      <c r="J32" s="259" t="s">
        <v>98</v>
      </c>
      <c r="K32" s="259">
        <v>307</v>
      </c>
      <c r="L32" s="259">
        <v>12</v>
      </c>
      <c r="M32" s="259" t="s">
        <v>98</v>
      </c>
      <c r="N32" s="259" t="s">
        <v>98</v>
      </c>
      <c r="O32" s="259">
        <v>460</v>
      </c>
      <c r="P32" s="259" t="s">
        <v>98</v>
      </c>
    </row>
    <row r="33" spans="2:16" ht="13.5" customHeight="1">
      <c r="B33" s="258" t="s">
        <v>37</v>
      </c>
      <c r="C33" s="235">
        <v>596</v>
      </c>
      <c r="D33" s="259">
        <v>191</v>
      </c>
      <c r="E33" s="259">
        <v>401</v>
      </c>
      <c r="F33" s="259">
        <v>2</v>
      </c>
      <c r="G33" s="259" t="s">
        <v>98</v>
      </c>
      <c r="H33" s="259" t="s">
        <v>98</v>
      </c>
      <c r="I33" s="259" t="s">
        <v>98</v>
      </c>
      <c r="J33" s="259" t="s">
        <v>98</v>
      </c>
      <c r="K33" s="259" t="s">
        <v>98</v>
      </c>
      <c r="L33" s="259">
        <v>2</v>
      </c>
      <c r="M33" s="259" t="s">
        <v>98</v>
      </c>
      <c r="N33" s="259" t="s">
        <v>98</v>
      </c>
      <c r="O33" s="259" t="s">
        <v>98</v>
      </c>
      <c r="P33" s="259" t="s">
        <v>98</v>
      </c>
    </row>
    <row r="34" spans="2:16" ht="13.5" customHeight="1">
      <c r="B34" s="258" t="s">
        <v>38</v>
      </c>
      <c r="C34" s="235">
        <v>2913</v>
      </c>
      <c r="D34" s="259">
        <v>2461</v>
      </c>
      <c r="E34" s="259">
        <v>362</v>
      </c>
      <c r="F34" s="259">
        <v>54</v>
      </c>
      <c r="G34" s="259" t="s">
        <v>98</v>
      </c>
      <c r="H34" s="259" t="s">
        <v>98</v>
      </c>
      <c r="I34" s="259" t="s">
        <v>98</v>
      </c>
      <c r="J34" s="259" t="s">
        <v>98</v>
      </c>
      <c r="K34" s="259">
        <v>15</v>
      </c>
      <c r="L34" s="259">
        <v>21</v>
      </c>
      <c r="M34" s="259" t="s">
        <v>98</v>
      </c>
      <c r="N34" s="259" t="s">
        <v>98</v>
      </c>
      <c r="O34" s="259" t="s">
        <v>98</v>
      </c>
      <c r="P34" s="259" t="s">
        <v>98</v>
      </c>
    </row>
    <row r="35" spans="2:16" ht="13.5" customHeight="1">
      <c r="B35" s="258" t="s">
        <v>39</v>
      </c>
      <c r="C35" s="235">
        <v>5845</v>
      </c>
      <c r="D35" s="259">
        <v>85</v>
      </c>
      <c r="E35" s="259">
        <v>4804</v>
      </c>
      <c r="F35" s="259">
        <v>33</v>
      </c>
      <c r="G35" s="259" t="s">
        <v>98</v>
      </c>
      <c r="H35" s="259" t="s">
        <v>98</v>
      </c>
      <c r="I35" s="259">
        <v>6</v>
      </c>
      <c r="J35" s="259" t="s">
        <v>98</v>
      </c>
      <c r="K35" s="259">
        <v>403</v>
      </c>
      <c r="L35" s="259">
        <v>459</v>
      </c>
      <c r="M35" s="259" t="s">
        <v>98</v>
      </c>
      <c r="N35" s="259" t="s">
        <v>98</v>
      </c>
      <c r="O35" s="259">
        <v>55</v>
      </c>
      <c r="P35" s="259" t="s">
        <v>98</v>
      </c>
    </row>
    <row r="36" spans="2:16" ht="13.5" customHeight="1">
      <c r="B36" s="258" t="s">
        <v>40</v>
      </c>
      <c r="C36" s="235">
        <v>989</v>
      </c>
      <c r="D36" s="259" t="s">
        <v>98</v>
      </c>
      <c r="E36" s="259">
        <v>862</v>
      </c>
      <c r="F36" s="259">
        <v>8</v>
      </c>
      <c r="G36" s="259" t="s">
        <v>98</v>
      </c>
      <c r="H36" s="259" t="s">
        <v>98</v>
      </c>
      <c r="I36" s="259" t="s">
        <v>98</v>
      </c>
      <c r="J36" s="259" t="s">
        <v>98</v>
      </c>
      <c r="K36" s="259">
        <v>33</v>
      </c>
      <c r="L36" s="259">
        <v>86</v>
      </c>
      <c r="M36" s="259" t="s">
        <v>98</v>
      </c>
      <c r="N36" s="259" t="s">
        <v>98</v>
      </c>
      <c r="O36" s="259" t="s">
        <v>98</v>
      </c>
      <c r="P36" s="259" t="s">
        <v>98</v>
      </c>
    </row>
    <row r="37" spans="2:16" ht="13.5" customHeight="1">
      <c r="B37" s="258" t="s">
        <v>41</v>
      </c>
      <c r="C37" s="235">
        <v>11656</v>
      </c>
      <c r="D37" s="259">
        <v>5879</v>
      </c>
      <c r="E37" s="259">
        <v>5543</v>
      </c>
      <c r="F37" s="259">
        <v>5</v>
      </c>
      <c r="G37" s="259" t="s">
        <v>98</v>
      </c>
      <c r="H37" s="259" t="s">
        <v>98</v>
      </c>
      <c r="I37" s="259" t="s">
        <v>98</v>
      </c>
      <c r="J37" s="259" t="s">
        <v>98</v>
      </c>
      <c r="K37" s="259" t="s">
        <v>98</v>
      </c>
      <c r="L37" s="259">
        <v>216</v>
      </c>
      <c r="M37" s="259" t="s">
        <v>98</v>
      </c>
      <c r="N37" s="259" t="s">
        <v>98</v>
      </c>
      <c r="O37" s="259">
        <v>13</v>
      </c>
      <c r="P37" s="259" t="s">
        <v>98</v>
      </c>
    </row>
    <row r="38" spans="2:16" ht="13.5" customHeight="1">
      <c r="B38" s="258" t="s">
        <v>42</v>
      </c>
      <c r="C38" s="235">
        <v>8856</v>
      </c>
      <c r="D38" s="259">
        <v>6077</v>
      </c>
      <c r="E38" s="259">
        <v>2294</v>
      </c>
      <c r="F38" s="259">
        <v>29</v>
      </c>
      <c r="G38" s="259" t="s">
        <v>98</v>
      </c>
      <c r="H38" s="259" t="s">
        <v>98</v>
      </c>
      <c r="I38" s="259" t="s">
        <v>98</v>
      </c>
      <c r="J38" s="259" t="s">
        <v>98</v>
      </c>
      <c r="K38" s="259">
        <v>335</v>
      </c>
      <c r="L38" s="259">
        <v>25</v>
      </c>
      <c r="M38" s="259" t="s">
        <v>98</v>
      </c>
      <c r="N38" s="259" t="s">
        <v>98</v>
      </c>
      <c r="O38" s="259">
        <v>96</v>
      </c>
      <c r="P38" s="259" t="s">
        <v>98</v>
      </c>
    </row>
    <row r="39" spans="2:16" ht="13.5" customHeight="1">
      <c r="B39" s="258" t="s">
        <v>43</v>
      </c>
      <c r="C39" s="235">
        <v>2229</v>
      </c>
      <c r="D39" s="259">
        <v>1357</v>
      </c>
      <c r="E39" s="259">
        <v>68</v>
      </c>
      <c r="F39" s="259">
        <v>10</v>
      </c>
      <c r="G39" s="259" t="s">
        <v>98</v>
      </c>
      <c r="H39" s="259" t="s">
        <v>98</v>
      </c>
      <c r="I39" s="259" t="s">
        <v>98</v>
      </c>
      <c r="J39" s="259" t="s">
        <v>98</v>
      </c>
      <c r="K39" s="259">
        <v>28</v>
      </c>
      <c r="L39" s="259">
        <v>1</v>
      </c>
      <c r="M39" s="259" t="s">
        <v>98</v>
      </c>
      <c r="N39" s="259" t="s">
        <v>98</v>
      </c>
      <c r="O39" s="259">
        <v>765</v>
      </c>
      <c r="P39" s="259" t="s">
        <v>98</v>
      </c>
    </row>
    <row r="40" spans="2:16" ht="13.5" customHeight="1">
      <c r="B40" s="258" t="s">
        <v>44</v>
      </c>
      <c r="C40" s="235">
        <v>4958</v>
      </c>
      <c r="D40" s="259">
        <v>379</v>
      </c>
      <c r="E40" s="259">
        <v>3080</v>
      </c>
      <c r="F40" s="259">
        <v>159</v>
      </c>
      <c r="G40" s="259" t="s">
        <v>98</v>
      </c>
      <c r="H40" s="259">
        <v>2</v>
      </c>
      <c r="I40" s="259" t="s">
        <v>98</v>
      </c>
      <c r="J40" s="259" t="s">
        <v>98</v>
      </c>
      <c r="K40" s="259">
        <v>576</v>
      </c>
      <c r="L40" s="259">
        <v>297</v>
      </c>
      <c r="M40" s="259">
        <v>1</v>
      </c>
      <c r="N40" s="259" t="s">
        <v>98</v>
      </c>
      <c r="O40" s="259">
        <v>464</v>
      </c>
      <c r="P40" s="259" t="s">
        <v>98</v>
      </c>
    </row>
    <row r="41" spans="2:16" ht="13.5" customHeight="1">
      <c r="B41" s="258" t="s">
        <v>45</v>
      </c>
      <c r="C41" s="235">
        <v>3331</v>
      </c>
      <c r="D41" s="259">
        <v>2814</v>
      </c>
      <c r="E41" s="259">
        <v>173</v>
      </c>
      <c r="F41" s="259" t="s">
        <v>98</v>
      </c>
      <c r="G41" s="259" t="s">
        <v>98</v>
      </c>
      <c r="H41" s="259" t="s">
        <v>98</v>
      </c>
      <c r="I41" s="259" t="s">
        <v>98</v>
      </c>
      <c r="J41" s="259" t="s">
        <v>98</v>
      </c>
      <c r="K41" s="259">
        <v>276</v>
      </c>
      <c r="L41" s="259">
        <v>6</v>
      </c>
      <c r="M41" s="259" t="s">
        <v>98</v>
      </c>
      <c r="N41" s="259" t="s">
        <v>98</v>
      </c>
      <c r="O41" s="259">
        <v>36</v>
      </c>
      <c r="P41" s="259">
        <v>26</v>
      </c>
    </row>
    <row r="42" spans="2:16" ht="13.5" customHeight="1">
      <c r="B42" s="258" t="s">
        <v>82</v>
      </c>
      <c r="C42" s="235">
        <v>846</v>
      </c>
      <c r="D42" s="259">
        <v>738</v>
      </c>
      <c r="E42" s="259">
        <v>69</v>
      </c>
      <c r="F42" s="259" t="s">
        <v>98</v>
      </c>
      <c r="G42" s="259" t="s">
        <v>98</v>
      </c>
      <c r="H42" s="259" t="s">
        <v>98</v>
      </c>
      <c r="I42" s="259" t="s">
        <v>98</v>
      </c>
      <c r="J42" s="259" t="s">
        <v>98</v>
      </c>
      <c r="K42" s="259">
        <v>32</v>
      </c>
      <c r="L42" s="259">
        <v>7</v>
      </c>
      <c r="M42" s="259" t="s">
        <v>98</v>
      </c>
      <c r="N42" s="259" t="s">
        <v>98</v>
      </c>
      <c r="O42" s="259" t="s">
        <v>98</v>
      </c>
      <c r="P42" s="259" t="s">
        <v>98</v>
      </c>
    </row>
    <row r="43" spans="2:16" ht="13.5" customHeight="1">
      <c r="B43" s="258" t="s">
        <v>46</v>
      </c>
      <c r="C43" s="235">
        <v>33537</v>
      </c>
      <c r="D43" s="259">
        <v>30449</v>
      </c>
      <c r="E43" s="259">
        <v>2487</v>
      </c>
      <c r="F43" s="259">
        <v>1</v>
      </c>
      <c r="G43" s="259" t="s">
        <v>98</v>
      </c>
      <c r="H43" s="259" t="s">
        <v>98</v>
      </c>
      <c r="I43" s="259" t="s">
        <v>98</v>
      </c>
      <c r="J43" s="259" t="s">
        <v>98</v>
      </c>
      <c r="K43" s="259">
        <v>502</v>
      </c>
      <c r="L43" s="259">
        <v>71</v>
      </c>
      <c r="M43" s="259" t="s">
        <v>98</v>
      </c>
      <c r="N43" s="259" t="s">
        <v>98</v>
      </c>
      <c r="O43" s="259">
        <v>27</v>
      </c>
      <c r="P43" s="259" t="s">
        <v>98</v>
      </c>
    </row>
    <row r="44" spans="2:16" ht="13.5" customHeight="1">
      <c r="B44" s="258" t="s">
        <v>47</v>
      </c>
      <c r="C44" s="235">
        <v>4126</v>
      </c>
      <c r="D44" s="259">
        <v>2819</v>
      </c>
      <c r="E44" s="259">
        <v>1196</v>
      </c>
      <c r="F44" s="259">
        <v>1</v>
      </c>
      <c r="G44" s="259" t="s">
        <v>98</v>
      </c>
      <c r="H44" s="259" t="s">
        <v>98</v>
      </c>
      <c r="I44" s="259" t="s">
        <v>98</v>
      </c>
      <c r="J44" s="259" t="s">
        <v>98</v>
      </c>
      <c r="K44" s="259">
        <v>107</v>
      </c>
      <c r="L44" s="259">
        <v>3</v>
      </c>
      <c r="M44" s="259" t="s">
        <v>98</v>
      </c>
      <c r="N44" s="259" t="s">
        <v>98</v>
      </c>
      <c r="O44" s="259" t="s">
        <v>98</v>
      </c>
      <c r="P44" s="259" t="s">
        <v>98</v>
      </c>
    </row>
    <row r="45" spans="2:16" ht="13.5" customHeight="1">
      <c r="B45" s="258" t="s">
        <v>48</v>
      </c>
      <c r="C45" s="235">
        <v>16498</v>
      </c>
      <c r="D45" s="259">
        <v>12504</v>
      </c>
      <c r="E45" s="259">
        <v>3894</v>
      </c>
      <c r="F45" s="259">
        <v>42</v>
      </c>
      <c r="G45" s="259" t="s">
        <v>98</v>
      </c>
      <c r="H45" s="259" t="s">
        <v>98</v>
      </c>
      <c r="I45" s="259" t="s">
        <v>98</v>
      </c>
      <c r="J45" s="259" t="s">
        <v>98</v>
      </c>
      <c r="K45" s="259">
        <v>17</v>
      </c>
      <c r="L45" s="259">
        <v>41</v>
      </c>
      <c r="M45" s="259" t="s">
        <v>98</v>
      </c>
      <c r="N45" s="259" t="s">
        <v>98</v>
      </c>
      <c r="O45" s="259" t="s">
        <v>98</v>
      </c>
      <c r="P45" s="259" t="s">
        <v>98</v>
      </c>
    </row>
    <row r="46" spans="2:16" ht="13.5" customHeight="1">
      <c r="B46" s="258" t="s">
        <v>49</v>
      </c>
      <c r="C46" s="235">
        <v>9009</v>
      </c>
      <c r="D46" s="259">
        <v>7813</v>
      </c>
      <c r="E46" s="259">
        <v>675</v>
      </c>
      <c r="F46" s="259">
        <v>11</v>
      </c>
      <c r="G46" s="259" t="s">
        <v>98</v>
      </c>
      <c r="H46" s="259">
        <v>3</v>
      </c>
      <c r="I46" s="259" t="s">
        <v>98</v>
      </c>
      <c r="J46" s="259" t="s">
        <v>98</v>
      </c>
      <c r="K46" s="259">
        <v>47</v>
      </c>
      <c r="L46" s="259">
        <v>12</v>
      </c>
      <c r="M46" s="259" t="s">
        <v>98</v>
      </c>
      <c r="N46" s="259" t="s">
        <v>98</v>
      </c>
      <c r="O46" s="259">
        <v>448</v>
      </c>
      <c r="P46" s="259" t="s">
        <v>98</v>
      </c>
    </row>
    <row r="47" spans="2:16" ht="13.5" customHeight="1">
      <c r="B47" s="258" t="s">
        <v>50</v>
      </c>
      <c r="C47" s="235" t="s">
        <v>98</v>
      </c>
      <c r="D47" s="259" t="s">
        <v>98</v>
      </c>
      <c r="E47" s="259" t="s">
        <v>98</v>
      </c>
      <c r="F47" s="259" t="s">
        <v>98</v>
      </c>
      <c r="G47" s="259" t="s">
        <v>98</v>
      </c>
      <c r="H47" s="259" t="s">
        <v>98</v>
      </c>
      <c r="I47" s="259" t="s">
        <v>98</v>
      </c>
      <c r="J47" s="259" t="s">
        <v>98</v>
      </c>
      <c r="K47" s="259" t="s">
        <v>98</v>
      </c>
      <c r="L47" s="259" t="s">
        <v>98</v>
      </c>
      <c r="M47" s="259" t="s">
        <v>98</v>
      </c>
      <c r="N47" s="259" t="s">
        <v>98</v>
      </c>
      <c r="O47" s="259" t="s">
        <v>98</v>
      </c>
      <c r="P47" s="259" t="s">
        <v>98</v>
      </c>
    </row>
    <row r="48" spans="2:16" ht="13.5" customHeight="1">
      <c r="B48" s="258" t="s">
        <v>51</v>
      </c>
      <c r="C48" s="235">
        <v>78</v>
      </c>
      <c r="D48" s="259" t="s">
        <v>98</v>
      </c>
      <c r="E48" s="259" t="s">
        <v>98</v>
      </c>
      <c r="F48" s="259" t="s">
        <v>98</v>
      </c>
      <c r="G48" s="259" t="s">
        <v>98</v>
      </c>
      <c r="H48" s="259" t="s">
        <v>98</v>
      </c>
      <c r="I48" s="259" t="s">
        <v>98</v>
      </c>
      <c r="J48" s="259" t="s">
        <v>98</v>
      </c>
      <c r="K48" s="259">
        <v>78</v>
      </c>
      <c r="L48" s="259" t="s">
        <v>98</v>
      </c>
      <c r="M48" s="259" t="s">
        <v>98</v>
      </c>
      <c r="N48" s="259" t="s">
        <v>98</v>
      </c>
      <c r="O48" s="259" t="s">
        <v>98</v>
      </c>
      <c r="P48" s="259" t="s">
        <v>98</v>
      </c>
    </row>
    <row r="49" spans="2:16" ht="13.5" customHeight="1">
      <c r="B49" s="258" t="s">
        <v>52</v>
      </c>
      <c r="C49" s="235">
        <v>2226</v>
      </c>
      <c r="D49" s="259">
        <v>1632</v>
      </c>
      <c r="E49" s="259">
        <v>1</v>
      </c>
      <c r="F49" s="259">
        <v>2</v>
      </c>
      <c r="G49" s="259" t="s">
        <v>98</v>
      </c>
      <c r="H49" s="259" t="s">
        <v>98</v>
      </c>
      <c r="I49" s="259" t="s">
        <v>98</v>
      </c>
      <c r="J49" s="259" t="s">
        <v>98</v>
      </c>
      <c r="K49" s="259">
        <v>11</v>
      </c>
      <c r="L49" s="259" t="s">
        <v>98</v>
      </c>
      <c r="M49" s="259" t="s">
        <v>98</v>
      </c>
      <c r="N49" s="259" t="s">
        <v>98</v>
      </c>
      <c r="O49" s="259">
        <v>576</v>
      </c>
      <c r="P49" s="259">
        <v>4</v>
      </c>
    </row>
    <row r="50" spans="2:16" ht="13.5" customHeight="1">
      <c r="B50" s="258" t="s">
        <v>53</v>
      </c>
      <c r="C50" s="235">
        <v>868</v>
      </c>
      <c r="D50" s="259">
        <v>576</v>
      </c>
      <c r="E50" s="259">
        <v>277</v>
      </c>
      <c r="F50" s="259" t="s">
        <v>98</v>
      </c>
      <c r="G50" s="259" t="s">
        <v>98</v>
      </c>
      <c r="H50" s="259" t="s">
        <v>98</v>
      </c>
      <c r="I50" s="259" t="s">
        <v>98</v>
      </c>
      <c r="J50" s="259" t="s">
        <v>98</v>
      </c>
      <c r="K50" s="259">
        <v>15</v>
      </c>
      <c r="L50" s="259" t="s">
        <v>98</v>
      </c>
      <c r="M50" s="259" t="s">
        <v>98</v>
      </c>
      <c r="N50" s="259" t="s">
        <v>98</v>
      </c>
      <c r="O50" s="259" t="s">
        <v>98</v>
      </c>
      <c r="P50" s="259" t="s">
        <v>98</v>
      </c>
    </row>
    <row r="51" spans="2:16" ht="13.5" customHeight="1">
      <c r="B51" s="258" t="s">
        <v>54</v>
      </c>
      <c r="C51" s="235" t="s">
        <v>98</v>
      </c>
      <c r="D51" s="259" t="s">
        <v>98</v>
      </c>
      <c r="E51" s="259" t="s">
        <v>98</v>
      </c>
      <c r="F51" s="259" t="s">
        <v>98</v>
      </c>
      <c r="G51" s="259" t="s">
        <v>98</v>
      </c>
      <c r="H51" s="259" t="s">
        <v>98</v>
      </c>
      <c r="I51" s="259" t="s">
        <v>98</v>
      </c>
      <c r="J51" s="259" t="s">
        <v>98</v>
      </c>
      <c r="K51" s="259" t="s">
        <v>98</v>
      </c>
      <c r="L51" s="259" t="s">
        <v>98</v>
      </c>
      <c r="M51" s="259" t="s">
        <v>98</v>
      </c>
      <c r="N51" s="259" t="s">
        <v>98</v>
      </c>
      <c r="O51" s="259" t="s">
        <v>98</v>
      </c>
      <c r="P51" s="259" t="s">
        <v>98</v>
      </c>
    </row>
    <row r="52" spans="2:16" ht="13.5" customHeight="1">
      <c r="B52" s="258" t="s">
        <v>56</v>
      </c>
      <c r="C52" s="235">
        <v>37585</v>
      </c>
      <c r="D52" s="259">
        <v>33058</v>
      </c>
      <c r="E52" s="259">
        <v>3804</v>
      </c>
      <c r="F52" s="259">
        <v>57</v>
      </c>
      <c r="G52" s="259" t="s">
        <v>98</v>
      </c>
      <c r="H52" s="259" t="s">
        <v>98</v>
      </c>
      <c r="I52" s="259" t="s">
        <v>98</v>
      </c>
      <c r="J52" s="259" t="s">
        <v>98</v>
      </c>
      <c r="K52" s="259">
        <v>187</v>
      </c>
      <c r="L52" s="259">
        <v>16</v>
      </c>
      <c r="M52" s="259">
        <v>1</v>
      </c>
      <c r="N52" s="259" t="s">
        <v>98</v>
      </c>
      <c r="O52" s="259">
        <v>462</v>
      </c>
      <c r="P52" s="259" t="s">
        <v>98</v>
      </c>
    </row>
    <row r="53" spans="2:16" ht="13.5" customHeight="1">
      <c r="B53" s="258" t="s">
        <v>57</v>
      </c>
      <c r="C53" s="235">
        <v>3709</v>
      </c>
      <c r="D53" s="259">
        <v>670</v>
      </c>
      <c r="E53" s="259">
        <v>2966</v>
      </c>
      <c r="F53" s="259">
        <v>28</v>
      </c>
      <c r="G53" s="259" t="s">
        <v>98</v>
      </c>
      <c r="H53" s="259" t="s">
        <v>98</v>
      </c>
      <c r="I53" s="259" t="s">
        <v>98</v>
      </c>
      <c r="J53" s="259" t="s">
        <v>98</v>
      </c>
      <c r="K53" s="259" t="s">
        <v>98</v>
      </c>
      <c r="L53" s="259">
        <v>45</v>
      </c>
      <c r="M53" s="259" t="s">
        <v>98</v>
      </c>
      <c r="N53" s="259" t="s">
        <v>98</v>
      </c>
      <c r="O53" s="259" t="s">
        <v>98</v>
      </c>
      <c r="P53" s="259" t="s">
        <v>98</v>
      </c>
    </row>
    <row r="54" spans="2:16" ht="13.5" customHeight="1">
      <c r="B54" s="258" t="s">
        <v>58</v>
      </c>
      <c r="C54" s="235">
        <v>1661</v>
      </c>
      <c r="D54" s="259">
        <v>416</v>
      </c>
      <c r="E54" s="259">
        <v>34</v>
      </c>
      <c r="F54" s="259" t="s">
        <v>98</v>
      </c>
      <c r="G54" s="259">
        <v>508</v>
      </c>
      <c r="H54" s="259">
        <v>11</v>
      </c>
      <c r="I54" s="259" t="s">
        <v>98</v>
      </c>
      <c r="J54" s="259">
        <v>9</v>
      </c>
      <c r="K54" s="259" t="s">
        <v>98</v>
      </c>
      <c r="L54" s="259" t="s">
        <v>98</v>
      </c>
      <c r="M54" s="259">
        <v>1</v>
      </c>
      <c r="N54" s="259" t="s">
        <v>98</v>
      </c>
      <c r="O54" s="259">
        <v>682</v>
      </c>
      <c r="P54" s="259" t="s">
        <v>98</v>
      </c>
    </row>
    <row r="55" spans="2:16" ht="13.5" customHeight="1">
      <c r="B55" s="258" t="s">
        <v>59</v>
      </c>
      <c r="C55" s="235">
        <v>7255</v>
      </c>
      <c r="D55" s="259">
        <v>6889</v>
      </c>
      <c r="E55" s="259">
        <v>261</v>
      </c>
      <c r="F55" s="259">
        <v>2</v>
      </c>
      <c r="G55" s="259" t="s">
        <v>98</v>
      </c>
      <c r="H55" s="259" t="s">
        <v>98</v>
      </c>
      <c r="I55" s="259" t="s">
        <v>98</v>
      </c>
      <c r="J55" s="259" t="s">
        <v>98</v>
      </c>
      <c r="K55" s="259">
        <v>103</v>
      </c>
      <c r="L55" s="259" t="s">
        <v>98</v>
      </c>
      <c r="M55" s="259" t="s">
        <v>98</v>
      </c>
      <c r="N55" s="259" t="s">
        <v>98</v>
      </c>
      <c r="O55" s="259" t="s">
        <v>98</v>
      </c>
      <c r="P55" s="259" t="s">
        <v>98</v>
      </c>
    </row>
    <row r="56" spans="2:16" ht="13.5" customHeight="1">
      <c r="B56" s="258" t="s">
        <v>60</v>
      </c>
      <c r="C56" s="235">
        <v>199</v>
      </c>
      <c r="D56" s="259" t="s">
        <v>98</v>
      </c>
      <c r="E56" s="259">
        <v>151</v>
      </c>
      <c r="F56" s="259">
        <v>13</v>
      </c>
      <c r="G56" s="259" t="s">
        <v>98</v>
      </c>
      <c r="H56" s="259" t="s">
        <v>98</v>
      </c>
      <c r="I56" s="259" t="s">
        <v>98</v>
      </c>
      <c r="J56" s="259" t="s">
        <v>98</v>
      </c>
      <c r="K56" s="259">
        <v>35</v>
      </c>
      <c r="L56" s="259" t="s">
        <v>98</v>
      </c>
      <c r="M56" s="259" t="s">
        <v>98</v>
      </c>
      <c r="N56" s="259" t="s">
        <v>98</v>
      </c>
      <c r="O56" s="259" t="s">
        <v>98</v>
      </c>
      <c r="P56" s="259" t="s">
        <v>98</v>
      </c>
    </row>
    <row r="57" spans="2:16" ht="13.5" customHeight="1" thickBot="1">
      <c r="B57" s="260" t="s">
        <v>61</v>
      </c>
      <c r="C57" s="261">
        <v>452</v>
      </c>
      <c r="D57" s="262">
        <v>31</v>
      </c>
      <c r="E57" s="262">
        <v>234</v>
      </c>
      <c r="F57" s="262">
        <v>2</v>
      </c>
      <c r="G57" s="262" t="s">
        <v>98</v>
      </c>
      <c r="H57" s="262" t="s">
        <v>98</v>
      </c>
      <c r="I57" s="262" t="s">
        <v>98</v>
      </c>
      <c r="J57" s="262" t="s">
        <v>98</v>
      </c>
      <c r="K57" s="262">
        <v>145</v>
      </c>
      <c r="L57" s="262" t="s">
        <v>98</v>
      </c>
      <c r="M57" s="262" t="s">
        <v>98</v>
      </c>
      <c r="N57" s="262" t="s">
        <v>98</v>
      </c>
      <c r="O57" s="262" t="s">
        <v>98</v>
      </c>
      <c r="P57" s="262">
        <v>40</v>
      </c>
    </row>
    <row r="58" spans="2:16" ht="12.75" thickTop="1">
      <c r="B58" s="236" t="s">
        <v>265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36"/>
    </row>
    <row r="59" spans="2:16" ht="12">
      <c r="B59" s="236" t="s">
        <v>204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</row>
  </sheetData>
  <printOptions/>
  <pageMargins left="0.28" right="0.2" top="1" bottom="0.5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第５章 林業（H15年山形県統計年鑑）</dc:title>
  <dc:subject/>
  <dc:creator>山形県</dc:creator>
  <cp:keywords/>
  <dc:description/>
  <cp:lastModifiedBy>工藤　裕子</cp:lastModifiedBy>
  <cp:lastPrinted>2005-07-15T06:38:15Z</cp:lastPrinted>
  <dcterms:created xsi:type="dcterms:W3CDTF">2005-04-18T01:18:45Z</dcterms:created>
  <dcterms:modified xsi:type="dcterms:W3CDTF">2008-10-09T05:04:45Z</dcterms:modified>
  <cp:category/>
  <cp:version/>
  <cp:contentType/>
  <cp:contentStatus/>
</cp:coreProperties>
</file>