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8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tabRatio="77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（参考）全目次" sheetId="35" r:id="rId35"/>
  </sheets>
  <definedNames>
    <definedName name="_xlnm.Print_Area" localSheetId="29">'29'!$A$1:$O$19</definedName>
  </definedNames>
  <calcPr fullCalcOnLoad="1"/>
</workbook>
</file>

<file path=xl/sharedStrings.xml><?xml version="1.0" encoding="utf-8"?>
<sst xmlns="http://schemas.openxmlformats.org/spreadsheetml/2006/main" count="3218" uniqueCount="1712">
  <si>
    <t>野菜みりん漬缶詰</t>
  </si>
  <si>
    <t>缶</t>
  </si>
  <si>
    <t>白桃缶詰</t>
  </si>
  <si>
    <t>C/S</t>
  </si>
  <si>
    <t>白桃シロツプ缶詰</t>
  </si>
  <si>
    <t>〃</t>
  </si>
  <si>
    <t>洋梨缶詰</t>
  </si>
  <si>
    <t>洋梨シロツプ漬缶詰</t>
  </si>
  <si>
    <t>みかんシロツプ漬</t>
  </si>
  <si>
    <t>リンゴカリツドパツリ</t>
  </si>
  <si>
    <t>虹鱒</t>
  </si>
  <si>
    <t>貫</t>
  </si>
  <si>
    <t>鰮トマト漬缶詰</t>
  </si>
  <si>
    <t>C/S</t>
  </si>
  <si>
    <t>秋刀魚トマト漬缶詰</t>
  </si>
  <si>
    <t xml:space="preserve"> 〃 水煮</t>
  </si>
  <si>
    <t>バドミントンラケツト</t>
  </si>
  <si>
    <t>ストロースリツパ</t>
  </si>
  <si>
    <t>ローラーカナリヤ</t>
  </si>
  <si>
    <t>羽</t>
  </si>
  <si>
    <t>玩具人形</t>
  </si>
  <si>
    <t>ヶ・打</t>
  </si>
  <si>
    <t>資料　県商工課</t>
  </si>
  <si>
    <t>１８.品目別輸出々荷実績</t>
  </si>
  <si>
    <t>昭和33年3月末現在</t>
  </si>
  <si>
    <t>機関別</t>
  </si>
  <si>
    <t>本店</t>
  </si>
  <si>
    <t>支店</t>
  </si>
  <si>
    <t>出張所</t>
  </si>
  <si>
    <t>普通銀行</t>
  </si>
  <si>
    <t>農業協同組合</t>
  </si>
  <si>
    <t>相互銀行</t>
  </si>
  <si>
    <t>国民金融公庫</t>
  </si>
  <si>
    <t>信用金庫</t>
  </si>
  <si>
    <t>農林中央金庫</t>
  </si>
  <si>
    <t>信用組合</t>
  </si>
  <si>
    <t>商工組合中央金庫</t>
  </si>
  <si>
    <t>労働金庫</t>
  </si>
  <si>
    <t>生命保険各社</t>
  </si>
  <si>
    <t>農協組合連合会</t>
  </si>
  <si>
    <t>　　資料　東北財務局山形財務部</t>
  </si>
  <si>
    <t>１９．金融機関店舗数</t>
  </si>
  <si>
    <t>(単位 100万円)</t>
  </si>
  <si>
    <t>種別</t>
  </si>
  <si>
    <t>昭和32年
6月末</t>
  </si>
  <si>
    <t>9月末</t>
  </si>
  <si>
    <t>12月末</t>
  </si>
  <si>
    <t>昭和33年
3月末</t>
  </si>
  <si>
    <t>種別</t>
  </si>
  <si>
    <t>製　　造　　業</t>
  </si>
  <si>
    <t>農業</t>
  </si>
  <si>
    <t>食料品</t>
  </si>
  <si>
    <t>林業、狩猟業</t>
  </si>
  <si>
    <t>繊維品</t>
  </si>
  <si>
    <t>漁業、水産養殖業</t>
  </si>
  <si>
    <t>木材、木製品</t>
  </si>
  <si>
    <t>紙、類似品</t>
  </si>
  <si>
    <t>金属</t>
  </si>
  <si>
    <t>家具建具</t>
  </si>
  <si>
    <t>石炭</t>
  </si>
  <si>
    <t>印刷出版</t>
  </si>
  <si>
    <t>石油、天無ガス</t>
  </si>
  <si>
    <t>化学工業</t>
  </si>
  <si>
    <t>石油、精製品</t>
  </si>
  <si>
    <t>ゴム製品</t>
  </si>
  <si>
    <t>卸売、小売業</t>
  </si>
  <si>
    <t>皮革、革製品</t>
  </si>
  <si>
    <t>卸売</t>
  </si>
  <si>
    <t>窯業、土石業</t>
  </si>
  <si>
    <t>小売</t>
  </si>
  <si>
    <t>鉄鋼業</t>
  </si>
  <si>
    <t>金融、保険業</t>
  </si>
  <si>
    <t>機械</t>
  </si>
  <si>
    <t>不動産業</t>
  </si>
  <si>
    <t>電気機械器具</t>
  </si>
  <si>
    <t>運輸通信業</t>
  </si>
  <si>
    <t>輸送用設備</t>
  </si>
  <si>
    <t>サービス業</t>
  </si>
  <si>
    <t>その他の金属製品</t>
  </si>
  <si>
    <t>地方公共団体</t>
  </si>
  <si>
    <t>精密機械器具</t>
  </si>
  <si>
    <t>資料　　日銀仙台支店</t>
  </si>
  <si>
    <t>２０．業種別銀行融資状況</t>
  </si>
  <si>
    <t>店舗数</t>
  </si>
  <si>
    <t>従業者数</t>
  </si>
  <si>
    <t>商品売上額　千円</t>
  </si>
  <si>
    <t>飲食店舗数</t>
  </si>
  <si>
    <t>月間</t>
  </si>
  <si>
    <t>年間</t>
  </si>
  <si>
    <t>(6月1ヵ月間)</t>
  </si>
  <si>
    <t>(30.7.1～31.6.30)</t>
  </si>
  <si>
    <t>上山市</t>
  </si>
  <si>
    <t>村木沢村</t>
  </si>
  <si>
    <t>柏倉門伝村</t>
  </si>
  <si>
    <t>本沢村</t>
  </si>
  <si>
    <t>豊栄村</t>
  </si>
  <si>
    <t>漆川村</t>
  </si>
  <si>
    <t>尾花沢町</t>
  </si>
  <si>
    <t>舟形町</t>
  </si>
  <si>
    <t>戸沢村</t>
  </si>
  <si>
    <t>真室川町</t>
  </si>
  <si>
    <t>及位村</t>
  </si>
  <si>
    <t>安楽城村</t>
  </si>
  <si>
    <t>中津川村</t>
  </si>
  <si>
    <t>和郷村</t>
  </si>
  <si>
    <t>飯豊町</t>
  </si>
  <si>
    <t>余目町</t>
  </si>
  <si>
    <t>大山町</t>
  </si>
  <si>
    <t>遊佐町</t>
  </si>
  <si>
    <t>資料　昭和31年商業調査</t>
  </si>
  <si>
    <t xml:space="preserve">２１．市町村別店舗・従業者数・商品売上額 </t>
  </si>
  <si>
    <t>世帯主収入</t>
  </si>
  <si>
    <t>社会保障給付</t>
  </si>
  <si>
    <t>その他</t>
  </si>
  <si>
    <t>(単位円)</t>
  </si>
  <si>
    <t>月　　　　　別</t>
  </si>
  <si>
    <t>32年平均</t>
  </si>
  <si>
    <t>32年１月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</si>
  <si>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</si>
  <si>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</si>
  <si>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</si>
  <si>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</si>
  <si>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</si>
  <si>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</si>
  <si>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</si>
  <si>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</si>
  <si>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</si>
  <si>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</si>
  <si>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</si>
  <si>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世帯数</t>
  </si>
  <si>
    <t>世帯員数</t>
  </si>
  <si>
    <t>世帯人員数</t>
  </si>
  <si>
    <t>有業員数</t>
  </si>
  <si>
    <t>有業人員数</t>
  </si>
  <si>
    <t>収入総額</t>
  </si>
  <si>
    <t>実収入総額</t>
  </si>
  <si>
    <t>勤め先からの収入</t>
  </si>
  <si>
    <t>本業</t>
  </si>
  <si>
    <t>定期</t>
  </si>
  <si>
    <t>臨時</t>
  </si>
  <si>
    <t>副業</t>
  </si>
  <si>
    <t>妻の収入</t>
  </si>
  <si>
    <t>その他の世帯員収入</t>
  </si>
  <si>
    <t>事業及び内職収入</t>
  </si>
  <si>
    <t>世帯主収入</t>
  </si>
  <si>
    <t>その他の世帯員収入</t>
  </si>
  <si>
    <t>その他の実収入</t>
  </si>
  <si>
    <t>財産による収入</t>
  </si>
  <si>
    <t>受贈</t>
  </si>
  <si>
    <t>仕送り金</t>
  </si>
  <si>
    <t>自家産</t>
  </si>
  <si>
    <t>その他</t>
  </si>
  <si>
    <t>実収入以外の収入総額</t>
  </si>
  <si>
    <t>貯金引出</t>
  </si>
  <si>
    <t>年金保険無尽取金</t>
  </si>
  <si>
    <t>借入金</t>
  </si>
  <si>
    <t>掛買</t>
  </si>
  <si>
    <t>前月からの繰越金</t>
  </si>
  <si>
    <t>　注 本表は山形市におけるものである。　　資料　山形県家計調査</t>
  </si>
  <si>
    <t>２２．勤労者世帯1カ月間の収入</t>
  </si>
  <si>
    <t>主食</t>
  </si>
  <si>
    <t>　　　　単位　円</t>
  </si>
  <si>
    <t>月別</t>
  </si>
  <si>
    <t>32年　　　　　　　　平均</t>
  </si>
  <si>
    <t>32年　　　　１月</t>
  </si>
  <si>
    <t>世帯数</t>
  </si>
  <si>
    <t>支出総額</t>
  </si>
  <si>
    <t>実支出総額</t>
  </si>
  <si>
    <t>消費支出総額</t>
  </si>
  <si>
    <t>飲食費</t>
  </si>
  <si>
    <t>米類</t>
  </si>
  <si>
    <t>麦類</t>
  </si>
  <si>
    <t>パン類</t>
  </si>
  <si>
    <t>その他</t>
  </si>
  <si>
    <t>副食</t>
  </si>
  <si>
    <t>生鮮魚介類</t>
  </si>
  <si>
    <t>塩干魚介類</t>
  </si>
  <si>
    <t>肉乳卵類</t>
  </si>
  <si>
    <t>生鮮野菜類</t>
  </si>
  <si>
    <t>豆乾物類</t>
  </si>
  <si>
    <t>その他の加工食品</t>
  </si>
  <si>
    <t>調味料</t>
  </si>
  <si>
    <t>菓子類</t>
  </si>
  <si>
    <t>果物類</t>
  </si>
  <si>
    <t>酒類</t>
  </si>
  <si>
    <t>飲料</t>
  </si>
  <si>
    <t>一般外食費</t>
  </si>
  <si>
    <t>学校給食費</t>
  </si>
  <si>
    <t>住居費</t>
  </si>
  <si>
    <t>家賃地代</t>
  </si>
  <si>
    <t>住居設備修繕費</t>
  </si>
  <si>
    <t>家具什器</t>
  </si>
  <si>
    <t>水道料</t>
  </si>
  <si>
    <t>光熱費</t>
  </si>
  <si>
    <t>電気・ガス代</t>
  </si>
  <si>
    <t>その他の光熱費</t>
  </si>
  <si>
    <t>被服費</t>
  </si>
  <si>
    <t>衣料費</t>
  </si>
  <si>
    <t>身の廻り品その他</t>
  </si>
  <si>
    <t>雑費</t>
  </si>
  <si>
    <t>理容衛生費</t>
  </si>
  <si>
    <t>医療費</t>
  </si>
  <si>
    <t>交通通信費</t>
  </si>
  <si>
    <t>学校教育費</t>
  </si>
  <si>
    <t>教養文化費</t>
  </si>
  <si>
    <t>交際費</t>
  </si>
  <si>
    <t>煙草</t>
  </si>
  <si>
    <t>仕送り金</t>
  </si>
  <si>
    <t>負担費その他</t>
  </si>
  <si>
    <t>非消費支出総額</t>
  </si>
  <si>
    <t>勤労所得税</t>
  </si>
  <si>
    <t>その他の税</t>
  </si>
  <si>
    <t>社会保障費</t>
  </si>
  <si>
    <t>その他の非消費</t>
  </si>
  <si>
    <t>実支出以外の支出総額</t>
  </si>
  <si>
    <t>貯金</t>
  </si>
  <si>
    <t>年金保険無尽掛金</t>
  </si>
  <si>
    <t>借金返済</t>
  </si>
  <si>
    <t>掛買払</t>
  </si>
  <si>
    <t>翌月への繰越金</t>
  </si>
  <si>
    <t>実収入総額に対する実支</t>
  </si>
  <si>
    <t>+</t>
  </si>
  <si>
    <t>出 総 額 の 差</t>
  </si>
  <si>
    <t>+4,068</t>
  </si>
  <si>
    <t>+155</t>
  </si>
  <si>
    <t>-507</t>
  </si>
  <si>
    <t>+629</t>
  </si>
  <si>
    <t>注　　本表は山形市におけるものである　　資料　山形県家計調査</t>
  </si>
  <si>
    <t>２３.勤労者世帯１カ月間の支出</t>
  </si>
  <si>
    <t>才入</t>
  </si>
  <si>
    <t>才出</t>
  </si>
  <si>
    <t>科目</t>
  </si>
  <si>
    <t>昭和31年度</t>
  </si>
  <si>
    <t>円</t>
  </si>
  <si>
    <t>県税</t>
  </si>
  <si>
    <t>議会費</t>
  </si>
  <si>
    <t>地方譲与税</t>
  </si>
  <si>
    <t>県庁費</t>
  </si>
  <si>
    <t>地方交付金</t>
  </si>
  <si>
    <t>警察及び消防費</t>
  </si>
  <si>
    <t>公営企業及び財産収入</t>
  </si>
  <si>
    <t>土木費</t>
  </si>
  <si>
    <t>分担金及び負担金</t>
  </si>
  <si>
    <t>教育費</t>
  </si>
  <si>
    <t>使用料及び手数料</t>
  </si>
  <si>
    <t>社会及び労働施設費</t>
  </si>
  <si>
    <t>国庫支出金</t>
  </si>
  <si>
    <t>保健衛生費</t>
  </si>
  <si>
    <t>寄附金</t>
  </si>
  <si>
    <t>産業経済費</t>
  </si>
  <si>
    <t>繰入金</t>
  </si>
  <si>
    <t>財産費</t>
  </si>
  <si>
    <t>雑収入</t>
  </si>
  <si>
    <t>統計調査費</t>
  </si>
  <si>
    <t>県債</t>
  </si>
  <si>
    <t>選挙費</t>
  </si>
  <si>
    <t>公債費</t>
  </si>
  <si>
    <t>歳入合計</t>
  </si>
  <si>
    <t>諸支出金</t>
  </si>
  <si>
    <t>予備費</t>
  </si>
  <si>
    <t>翌年度歳入繰上充当金</t>
  </si>
  <si>
    <t>歳出合計</t>
  </si>
  <si>
    <t>昭和32年度</t>
  </si>
  <si>
    <t>繰越金</t>
  </si>
  <si>
    <t>翌年度へ繰越</t>
  </si>
  <si>
    <t>資料　県財政課</t>
  </si>
  <si>
    <t>決   算   額</t>
  </si>
  <si>
    <t>２４．県一般会計歳入歳出決算</t>
  </si>
  <si>
    <t>この表は犯罪統計規則にもとずき、県下各警察署から報告を受けた事項を累計したもので、「殺人」は殺人（含未遂予備）</t>
  </si>
  <si>
    <t>嬰児殺、自殺関与、「強盗」は強盗殺人、強盗傷人、強盗強姦、強盗及準強盗、「強姦」は強姦、強姦致死傷、</t>
  </si>
  <si>
    <r>
      <t>「傷害」は傷害、傷害致死、「詐欺」は詐欺、準詐欺、「横領」は横領、業務上横領、占有離脱横領、「</t>
    </r>
    <r>
      <rPr>
        <sz val="10"/>
        <rFont val="ＭＳ Ｐゴシック"/>
        <family val="3"/>
      </rPr>
      <t>瀆</t>
    </r>
    <r>
      <rPr>
        <sz val="10"/>
        <rFont val="ＭＳ 明朝"/>
        <family val="1"/>
      </rPr>
      <t>職」は</t>
    </r>
  </si>
  <si>
    <t>職権乱用、賄ろを示し、「その他の刑法犯」は偽造、背任、賭博、猥せつなどである。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</si>
  <si>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</si>
  <si>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</si>
  <si>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</si>
  <si>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</si>
  <si>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</si>
  <si>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</si>
  <si>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</si>
  <si>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</si>
  <si>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</si>
  <si>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賍物</t>
  </si>
  <si>
    <t>詐欺</t>
  </si>
  <si>
    <t>横領</t>
  </si>
  <si>
    <r>
      <t>瀆</t>
    </r>
    <r>
      <rPr>
        <sz val="10"/>
        <rFont val="ＭＳ 明朝"/>
        <family val="1"/>
      </rPr>
      <t>職</t>
    </r>
  </si>
  <si>
    <t>その他の　　刑 法 犯</t>
  </si>
  <si>
    <t>年</t>
  </si>
  <si>
    <t>発生</t>
  </si>
  <si>
    <t>検挙</t>
  </si>
  <si>
    <t>月</t>
  </si>
  <si>
    <t>資料　県警察本部防犯課</t>
  </si>
  <si>
    <t>２５．罪種別犯罪発生検挙件数</t>
  </si>
  <si>
    <t>男</t>
  </si>
  <si>
    <t>女</t>
  </si>
  <si>
    <t>　この表は毎年5月1日現在で行われる「学校基本調査」の結果で「国立」を除く、「公立」「組合立」の学校の実績で「教員数」</t>
  </si>
  <si>
    <t>は本務者のみ掲上し「生徒・児童数」には外国人を含む</t>
  </si>
  <si>
    <t>学　　校　　数</t>
  </si>
  <si>
    <t>学　　級　　数</t>
  </si>
  <si>
    <t>教　員　数</t>
  </si>
  <si>
    <t>児　童　数</t>
  </si>
  <si>
    <t>本校</t>
  </si>
  <si>
    <t>分校</t>
  </si>
  <si>
    <t>天童町</t>
  </si>
  <si>
    <t>左沢町</t>
  </si>
  <si>
    <t>舟形町</t>
  </si>
  <si>
    <t>戸沢村</t>
  </si>
  <si>
    <t>中津川村</t>
  </si>
  <si>
    <t>飯豊村</t>
  </si>
  <si>
    <t>２６．市町村別小学校</t>
  </si>
  <si>
    <t>生　徒　数</t>
  </si>
  <si>
    <t>２７．市町村別中学校</t>
  </si>
  <si>
    <t>市郡別</t>
  </si>
  <si>
    <t>養老</t>
  </si>
  <si>
    <t>授産</t>
  </si>
  <si>
    <t>宿所提供</t>
  </si>
  <si>
    <t>引揚者
集団収容</t>
  </si>
  <si>
    <t>引揚者
独立住宅</t>
  </si>
  <si>
    <t>身体障害者更生援助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</si>
  <si>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</si>
  <si>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</si>
  <si>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</si>
  <si>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</si>
  <si>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</si>
  <si>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</si>
  <si>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</si>
  <si>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</si>
  <si>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</si>
  <si>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最上郡</t>
  </si>
  <si>
    <t>西置賜郡</t>
  </si>
  <si>
    <t>東田川郡</t>
  </si>
  <si>
    <t>西田川郡</t>
  </si>
  <si>
    <t>飽海郡</t>
  </si>
  <si>
    <t>資料　県社会課</t>
  </si>
  <si>
    <t>２８.社会福祉施設</t>
  </si>
  <si>
    <t>総　数</t>
  </si>
  <si>
    <t>（2）業務・従事場所別医師・歯科医師数</t>
  </si>
  <si>
    <t>昭和32年度12月末現在</t>
  </si>
  <si>
    <t>区     分</t>
  </si>
  <si>
    <t>医療施設の従事者</t>
  </si>
  <si>
    <t>医療施設以外の従事者</t>
  </si>
  <si>
    <t>医療施設の開設者</t>
  </si>
  <si>
    <t>医療施設の勤務者</t>
  </si>
  <si>
    <t>臨床以外の医学
教育又は研究</t>
  </si>
  <si>
    <t>衛生行政又は
保健衛生業務</t>
  </si>
  <si>
    <t>病院</t>
  </si>
  <si>
    <t>診療所</t>
  </si>
  <si>
    <t>医　　師</t>
  </si>
  <si>
    <t>歯科医師</t>
  </si>
  <si>
    <t>２９．医師・歯科医師</t>
  </si>
  <si>
    <t>1
薬　　　局
開　設　者</t>
  </si>
  <si>
    <t>2
薬　　局
勤　務　者</t>
  </si>
  <si>
    <t>3
病院又は
診療所の勤務者</t>
  </si>
  <si>
    <t>4大学において教育又は研究に従事する者</t>
  </si>
  <si>
    <t>5衛生行政又は保健衛生業務の従事者</t>
  </si>
  <si>
    <t>総数</t>
  </si>
  <si>
    <t>（2）業務の種類別</t>
  </si>
  <si>
    <t>昭和32年末現在</t>
  </si>
  <si>
    <t>6医薬品営業
（製造 輸入 販売）従事者</t>
  </si>
  <si>
    <t>7毒物,  劇物営業（製造 輸入 販売）従事者</t>
  </si>
  <si>
    <t>8
6、7以外の化学工業従事者</t>
  </si>
  <si>
    <t>9
　その他　　</t>
  </si>
  <si>
    <t>３０．薬剤師数</t>
  </si>
  <si>
    <t>女子</t>
  </si>
  <si>
    <t>昭和29年</t>
  </si>
  <si>
    <t xml:space="preserve"> 〃 30年</t>
  </si>
  <si>
    <t>昭和32年</t>
  </si>
  <si>
    <t xml:space="preserve">      　</t>
  </si>
  <si>
    <t>昭和32年　1月</t>
  </si>
  <si>
    <t>2    月</t>
  </si>
  <si>
    <t>全常用労働者</t>
  </si>
  <si>
    <t>D</t>
  </si>
  <si>
    <t>鉱業</t>
  </si>
  <si>
    <t>F</t>
  </si>
  <si>
    <t>20</t>
  </si>
  <si>
    <t>食料品製造業</t>
  </si>
  <si>
    <t>22</t>
  </si>
  <si>
    <t>紡織業</t>
  </si>
  <si>
    <t>24</t>
  </si>
  <si>
    <t>木材及木製品製造業</t>
  </si>
  <si>
    <t>25</t>
  </si>
  <si>
    <t>家具及装備品製造業</t>
  </si>
  <si>
    <t>27</t>
  </si>
  <si>
    <t>印刷出版及類似産業</t>
  </si>
  <si>
    <t>30</t>
  </si>
  <si>
    <t>ガラス及土石製品製造業</t>
  </si>
  <si>
    <t>33</t>
  </si>
  <si>
    <t>金属製品製造業</t>
  </si>
  <si>
    <t>35</t>
  </si>
  <si>
    <t>機械製造業</t>
  </si>
  <si>
    <t>G</t>
  </si>
  <si>
    <t>卸売及小売業</t>
  </si>
  <si>
    <t>H</t>
  </si>
  <si>
    <t>金融及保険業</t>
  </si>
  <si>
    <t>J</t>
  </si>
  <si>
    <t>運輸通信及びその他の公益事業</t>
  </si>
  <si>
    <t>E</t>
  </si>
  <si>
    <t>建設業</t>
  </si>
  <si>
    <t>Ｋ</t>
  </si>
  <si>
    <t>88医療保健業</t>
  </si>
  <si>
    <t>生産労働者</t>
  </si>
  <si>
    <t>Ｄ</t>
  </si>
  <si>
    <t>坑内</t>
  </si>
  <si>
    <t>坑外</t>
  </si>
  <si>
    <t>Ｆ</t>
  </si>
  <si>
    <t>製造業</t>
  </si>
  <si>
    <t>20</t>
  </si>
  <si>
    <t>E</t>
  </si>
  <si>
    <t>管理事務･技術労働者</t>
  </si>
  <si>
    <t>Ｄ</t>
  </si>
  <si>
    <t>Ｆ</t>
  </si>
  <si>
    <t>Ｅ</t>
  </si>
  <si>
    <r>
      <t>1.毎月勤労統計調査　全常用労働者、生産労働者、管理.事務技術労働者は</t>
    </r>
    <r>
      <rPr>
        <b/>
        <sz val="9"/>
        <rFont val="ＭＳ 明朝"/>
        <family val="1"/>
      </rPr>
      <t>昭和32年（1～12月）平均</t>
    </r>
    <r>
      <rPr>
        <sz val="10"/>
        <rFont val="ＭＳ 明朝"/>
        <family val="1"/>
      </rPr>
      <t>である。</t>
    </r>
  </si>
  <si>
    <t>2.総数および製造業の結果は、紙及び類似品製造業、化学工業、金属製品製造業(いずれも調査事業所数僅少のため公表除</t>
  </si>
  <si>
    <t>　外)を含めて算定した。</t>
  </si>
  <si>
    <t>3.総数の中には建設業およびサービス業は含まない。</t>
  </si>
  <si>
    <t>4.生産労働者欄の建設業は常用作業者についての数である。</t>
  </si>
  <si>
    <t>5.生産労働者、管理事務及び技術労働者の表の卸売及び小売業、金融及び保険業、運輸通信業及びその他の公益事業、医療</t>
  </si>
  <si>
    <t>　保健業の結果については、労働者の種類別に調査を実施していないので計数は得られない。</t>
  </si>
  <si>
    <t>４．産業別常用労仂者の1人平均月間現金給与額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</si>
  <si>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</si>
  <si>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</si>
  <si>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</si>
  <si>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</si>
  <si>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</si>
  <si>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</si>
  <si>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</si>
  <si>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</si>
  <si>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</si>
  <si>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豊栄村</t>
  </si>
  <si>
    <t>中山町</t>
  </si>
  <si>
    <t>山辺町</t>
  </si>
  <si>
    <t>朝日町</t>
  </si>
  <si>
    <t>西川町</t>
  </si>
  <si>
    <t>河北町</t>
  </si>
  <si>
    <t>大石田町</t>
  </si>
  <si>
    <t>舟形町</t>
  </si>
  <si>
    <t>大蔵村</t>
  </si>
  <si>
    <t>戸沢村</t>
  </si>
  <si>
    <t>鮭川村</t>
  </si>
  <si>
    <t>真室川町</t>
  </si>
  <si>
    <t>金山町</t>
  </si>
  <si>
    <t>最上町</t>
  </si>
  <si>
    <t>高畠町</t>
  </si>
  <si>
    <t>和郷村</t>
  </si>
  <si>
    <t>赤湯町</t>
  </si>
  <si>
    <t>宮内町</t>
  </si>
  <si>
    <t>川西町</t>
  </si>
  <si>
    <t>白鷹町</t>
  </si>
  <si>
    <t>飯豊町</t>
  </si>
  <si>
    <t>小国町</t>
  </si>
  <si>
    <t>朝日村</t>
  </si>
  <si>
    <t>櫛引村</t>
  </si>
  <si>
    <t>羽黒町</t>
  </si>
  <si>
    <t>三川村</t>
  </si>
  <si>
    <t>藤島町</t>
  </si>
  <si>
    <t>立川町</t>
  </si>
  <si>
    <t>余目町</t>
  </si>
  <si>
    <t>温海町</t>
  </si>
  <si>
    <t>大山町</t>
  </si>
  <si>
    <t>松山町</t>
  </si>
  <si>
    <t>平田村</t>
  </si>
  <si>
    <t>八幡町</t>
  </si>
  <si>
    <t>遊佐町</t>
  </si>
  <si>
    <t>この表の兼業農家とは、農家世帯員の中に過去１ヵ年のうち1人でも自家農業以外の産業あるいは他家の農業に従事し</t>
  </si>
  <si>
    <t>た人がいる場合、また、年間収入または労働量の程度により、農業を主とする農家、兼業を主とする農家に区分した。</t>
  </si>
  <si>
    <t>専兼業別</t>
  </si>
  <si>
    <t>広狭別</t>
  </si>
  <si>
    <t>総農
家数</t>
  </si>
  <si>
    <t>専業
農家</t>
  </si>
  <si>
    <t>兼業農家</t>
  </si>
  <si>
    <t>3反</t>
  </si>
  <si>
    <t>5反</t>
  </si>
  <si>
    <t>1町</t>
  </si>
  <si>
    <t>1.5町</t>
  </si>
  <si>
    <t>2町</t>
  </si>
  <si>
    <t>2.5町</t>
  </si>
  <si>
    <t>3町</t>
  </si>
  <si>
    <t>5町</t>
  </si>
  <si>
    <t>例外
規定</t>
  </si>
  <si>
    <t>計</t>
  </si>
  <si>
    <t>農業
が主</t>
  </si>
  <si>
    <t>農業
が従</t>
  </si>
  <si>
    <t>未満</t>
  </si>
  <si>
    <t>～5反</t>
  </si>
  <si>
    <t>～1町</t>
  </si>
  <si>
    <t>～1.5町</t>
  </si>
  <si>
    <t>～2町</t>
  </si>
  <si>
    <t>～2.5町</t>
  </si>
  <si>
    <t>～3町</t>
  </si>
  <si>
    <t>～5町</t>
  </si>
  <si>
    <t>以上</t>
  </si>
  <si>
    <t>戸</t>
  </si>
  <si>
    <t>昭29.2.1</t>
  </si>
  <si>
    <t>〃30.2.1</t>
  </si>
  <si>
    <t>〃31.2.1</t>
  </si>
  <si>
    <t>〃32.2.1</t>
  </si>
  <si>
    <t>〃33.3.1</t>
  </si>
  <si>
    <t>天童町</t>
  </si>
  <si>
    <t>左沢町</t>
  </si>
  <si>
    <t>東根町</t>
  </si>
  <si>
    <t>尾花沢町</t>
  </si>
  <si>
    <t>津川村</t>
  </si>
  <si>
    <t>資料　昭和32年度県農林水産業基本調査</t>
  </si>
  <si>
    <t>５．専業兼業別農家数・経営耕地面積広狭別農家数</t>
  </si>
  <si>
    <t>…</t>
  </si>
  <si>
    <r>
      <t>この表の(1)経営耕地とは、その農家で実際経営している耕地で、水田には</t>
    </r>
    <r>
      <rPr>
        <sz val="10"/>
        <rFont val="ＭＳ Ｐゴシック"/>
        <family val="3"/>
      </rPr>
      <t>晆</t>
    </r>
    <r>
      <rPr>
        <sz val="10"/>
        <rFont val="ＭＳ 明朝"/>
        <family val="1"/>
      </rPr>
      <t>畔も含まれる。(2)畑の団地数とは自巳の経営する畑の集りをさす。</t>
    </r>
  </si>
  <si>
    <t>総面積</t>
  </si>
  <si>
    <t>田</t>
  </si>
  <si>
    <t>畑</t>
  </si>
  <si>
    <t>畑の団地数</t>
  </si>
  <si>
    <t>農家数</t>
  </si>
  <si>
    <r>
      <t>面　　　積
(</t>
    </r>
    <r>
      <rPr>
        <sz val="10"/>
        <rFont val="ＭＳ Ｐゴシック"/>
        <family val="3"/>
      </rPr>
      <t>晆</t>
    </r>
    <r>
      <rPr>
        <sz val="10"/>
        <rFont val="ＭＳ 明朝"/>
        <family val="1"/>
      </rPr>
      <t>畔を含む)</t>
    </r>
  </si>
  <si>
    <t>面積
小計</t>
  </si>
  <si>
    <t>樹園地</t>
  </si>
  <si>
    <t>普通畑</t>
  </si>
  <si>
    <t>その他の畑</t>
  </si>
  <si>
    <t>桑園</t>
  </si>
  <si>
    <t>果樹園</t>
  </si>
  <si>
    <t>その他の
樹園地</t>
  </si>
  <si>
    <t>町</t>
  </si>
  <si>
    <t>団地</t>
  </si>
  <si>
    <t>昭和29年</t>
  </si>
  <si>
    <t>　〃30年</t>
  </si>
  <si>
    <t>　〃31年</t>
  </si>
  <si>
    <t>　〃32年</t>
  </si>
  <si>
    <t>　〃33年</t>
  </si>
  <si>
    <t>資料　昭和32年度県農林水産業調査</t>
  </si>
  <si>
    <t>６. 経営耕地面積・畑の団地数</t>
  </si>
  <si>
    <t>　〃30年</t>
  </si>
  <si>
    <t>　〃31年</t>
  </si>
  <si>
    <t>作付面積</t>
  </si>
  <si>
    <t>作付反収</t>
  </si>
  <si>
    <t>推定実収高</t>
  </si>
  <si>
    <t>水稲</t>
  </si>
  <si>
    <t>陸稲</t>
  </si>
  <si>
    <t>陸稲</t>
  </si>
  <si>
    <t>反</t>
  </si>
  <si>
    <t>昭和28年</t>
  </si>
  <si>
    <t>　〃29年</t>
  </si>
  <si>
    <t>　〃32年</t>
  </si>
  <si>
    <t>新庄市</t>
  </si>
  <si>
    <t>村山市</t>
  </si>
  <si>
    <t>天童町</t>
  </si>
  <si>
    <t>中山町</t>
  </si>
  <si>
    <t>山辺町</t>
  </si>
  <si>
    <t>左沢町</t>
  </si>
  <si>
    <t>朝日町</t>
  </si>
  <si>
    <t>漆川村</t>
  </si>
  <si>
    <t>東根町</t>
  </si>
  <si>
    <t>尾花沢町</t>
  </si>
  <si>
    <t>大蔵村</t>
  </si>
  <si>
    <t>真室川町</t>
  </si>
  <si>
    <t>金山町</t>
  </si>
  <si>
    <t>高畠町</t>
  </si>
  <si>
    <t>赤湯町</t>
  </si>
  <si>
    <t>宮内町</t>
  </si>
  <si>
    <t>川西町</t>
  </si>
  <si>
    <t>飯豊町</t>
  </si>
  <si>
    <t>小国町</t>
  </si>
  <si>
    <t>朝日村</t>
  </si>
  <si>
    <t>櫛引村</t>
  </si>
  <si>
    <t>羽黒町</t>
  </si>
  <si>
    <t>余目町</t>
  </si>
  <si>
    <t>温海町</t>
  </si>
  <si>
    <t>大山町</t>
  </si>
  <si>
    <t>松山町</t>
  </si>
  <si>
    <t>平田村</t>
  </si>
  <si>
    <t>八幡町</t>
  </si>
  <si>
    <t>注　属地主義　　資料　農林省山形統計調査事務所</t>
  </si>
  <si>
    <t>７．米実収高</t>
  </si>
  <si>
    <t>(1)市町村別林野面積</t>
  </si>
  <si>
    <t>昭和32年8月1日現在　（単位　町）</t>
  </si>
  <si>
    <t>林野の構成</t>
  </si>
  <si>
    <t>経営形態別林野面積</t>
  </si>
  <si>
    <t>山林</t>
  </si>
  <si>
    <t>原野</t>
  </si>
  <si>
    <t>合計</t>
  </si>
  <si>
    <t>国営</t>
  </si>
  <si>
    <t>公営</t>
  </si>
  <si>
    <t>私営</t>
  </si>
  <si>
    <t>樹林地</t>
  </si>
  <si>
    <t>竹林</t>
  </si>
  <si>
    <t>伐採跡地
災害跡地</t>
  </si>
  <si>
    <t>林野庁所
管その他
の官庁所
管</t>
  </si>
  <si>
    <t>都道府県
市区町村
財産区を
含む</t>
  </si>
  <si>
    <t>社寺、会
社、個人、
その他</t>
  </si>
  <si>
    <t>針葉樹林</t>
  </si>
  <si>
    <t>広葉樹林</t>
  </si>
  <si>
    <t>針　広
混交林</t>
  </si>
  <si>
    <t>小計</t>
  </si>
  <si>
    <t>豊栄村</t>
  </si>
  <si>
    <t>西川町</t>
  </si>
  <si>
    <t>河北町</t>
  </si>
  <si>
    <t>東根町</t>
  </si>
  <si>
    <t>小国町</t>
  </si>
  <si>
    <t>櫛引村</t>
  </si>
  <si>
    <t>平田村</t>
  </si>
  <si>
    <t>資料．農林省山形統計調査事務所</t>
  </si>
  <si>
    <t>８.林野面積</t>
  </si>
  <si>
    <t>(2)漁業種類.経営体数.階層別漁船数.漁業従事者数.漁獲高</t>
  </si>
  <si>
    <t>区分</t>
  </si>
  <si>
    <t>無動力</t>
  </si>
  <si>
    <t>個人経営</t>
  </si>
  <si>
    <t>共同経営</t>
  </si>
  <si>
    <t>会社経営</t>
  </si>
  <si>
    <t>官公庁学校試験場</t>
  </si>
  <si>
    <t>有動力</t>
  </si>
  <si>
    <t>定置</t>
  </si>
  <si>
    <t>地曳網</t>
  </si>
  <si>
    <t>3ｔ未満</t>
  </si>
  <si>
    <t>3ｔ以上</t>
  </si>
  <si>
    <t>大型</t>
  </si>
  <si>
    <t>小型</t>
  </si>
  <si>
    <t>漁業種類別経営体数</t>
  </si>
  <si>
    <t>底曳網</t>
  </si>
  <si>
    <t>まき網</t>
  </si>
  <si>
    <t>刺網</t>
  </si>
  <si>
    <t>一本釣</t>
  </si>
  <si>
    <t>延縄</t>
  </si>
  <si>
    <t>小型定置網</t>
  </si>
  <si>
    <t>大型定置網</t>
  </si>
  <si>
    <t>地曳船曳網</t>
  </si>
  <si>
    <t>その他</t>
  </si>
  <si>
    <t>漁船隻数</t>
  </si>
  <si>
    <t>5ｔ未満</t>
  </si>
  <si>
    <t>5～15ｔ</t>
  </si>
  <si>
    <t>15～30ｔ</t>
  </si>
  <si>
    <t>30～50ｔ</t>
  </si>
  <si>
    <t>50～100ｔ</t>
  </si>
  <si>
    <t>100ｔ以上</t>
  </si>
  <si>
    <t>漁業従事者数</t>
  </si>
  <si>
    <t>家族又は出資者</t>
  </si>
  <si>
    <t>雇用者</t>
  </si>
  <si>
    <t>漁獲高</t>
  </si>
  <si>
    <t>魚類</t>
  </si>
  <si>
    <t>貝類</t>
  </si>
  <si>
    <t>藻類</t>
  </si>
  <si>
    <t>９．海面漁業</t>
  </si>
  <si>
    <t>1月</t>
  </si>
  <si>
    <t>種別</t>
  </si>
  <si>
    <t>昭和31年</t>
  </si>
  <si>
    <t>32年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</si>
  <si>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</si>
  <si>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</si>
  <si>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</si>
  <si>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</si>
  <si>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</si>
  <si>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</si>
  <si>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</si>
  <si>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</si>
  <si>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</si>
  <si>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</si>
  <si>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</si>
  <si>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まいわし</t>
  </si>
  <si>
    <t>うるめ、かたくち</t>
  </si>
  <si>
    <t>かつお</t>
  </si>
  <si>
    <t>まぐろ</t>
  </si>
  <si>
    <t>さば</t>
  </si>
  <si>
    <t>ぶり</t>
  </si>
  <si>
    <t>たら</t>
  </si>
  <si>
    <t>魚</t>
  </si>
  <si>
    <t>すけそうたら</t>
  </si>
  <si>
    <t>さめ</t>
  </si>
  <si>
    <t>たい</t>
  </si>
  <si>
    <t>かれい、ひらめ</t>
  </si>
  <si>
    <t>ほっけ</t>
  </si>
  <si>
    <t>あじ</t>
  </si>
  <si>
    <t>類</t>
  </si>
  <si>
    <t>はたはた</t>
  </si>
  <si>
    <t>さけ</t>
  </si>
  <si>
    <t>ます</t>
  </si>
  <si>
    <t>かながしら.ほうぼう</t>
  </si>
  <si>
    <t>とびうお</t>
  </si>
  <si>
    <t>あわび</t>
  </si>
  <si>
    <t>さざえ</t>
  </si>
  <si>
    <t>その他の水産動物</t>
  </si>
  <si>
    <t>するめいか</t>
  </si>
  <si>
    <t>その他のいか</t>
  </si>
  <si>
    <t>たこ</t>
  </si>
  <si>
    <t>えび</t>
  </si>
  <si>
    <t>かに</t>
  </si>
  <si>
    <t>わかめ</t>
  </si>
  <si>
    <t>あらめ</t>
  </si>
  <si>
    <t>いわのり</t>
  </si>
  <si>
    <t>えぎす</t>
  </si>
  <si>
    <t xml:space="preserve">   資料  県水産課</t>
  </si>
  <si>
    <t>１０．魚種別漁獲高</t>
  </si>
  <si>
    <t>昭和32年12月31日現在</t>
  </si>
  <si>
    <t>市　町　村　別</t>
  </si>
  <si>
    <t>事業所数</t>
  </si>
  <si>
    <t>従　業　者　数</t>
  </si>
  <si>
    <t>製 造 品
出荷額等</t>
  </si>
  <si>
    <t>人</t>
  </si>
  <si>
    <t>千円</t>
  </si>
  <si>
    <t>東村山郡</t>
  </si>
  <si>
    <t>豊栄村</t>
  </si>
  <si>
    <t>西村山郡</t>
  </si>
  <si>
    <t>北村山郡</t>
  </si>
  <si>
    <t>大石田町</t>
  </si>
  <si>
    <t>　　</t>
  </si>
  <si>
    <t>最上郡</t>
  </si>
  <si>
    <t>金山町</t>
  </si>
  <si>
    <t>南置賜郡</t>
  </si>
  <si>
    <t>東置賜郡</t>
  </si>
  <si>
    <t>和郷村</t>
  </si>
  <si>
    <t>西置賜郡</t>
  </si>
  <si>
    <t>小国町</t>
  </si>
  <si>
    <t>※</t>
  </si>
  <si>
    <t>東田川郡</t>
  </si>
  <si>
    <t>羽黒町</t>
  </si>
  <si>
    <t>三川村</t>
  </si>
  <si>
    <t>西田川郡</t>
  </si>
  <si>
    <t>飽海郡</t>
  </si>
  <si>
    <t>平田村</t>
  </si>
  <si>
    <t>八幡町</t>
  </si>
  <si>
    <t>郡部計</t>
  </si>
  <si>
    <t>※　津川村のxは小国町に含む</t>
  </si>
  <si>
    <t>資料　昭和32年工業調査</t>
  </si>
  <si>
    <t>１１．市町村別事業所数・従業者数・製造品出荷額等</t>
  </si>
  <si>
    <t>事業所数</t>
  </si>
  <si>
    <t>食料品製造業</t>
  </si>
  <si>
    <t>繊維工業</t>
  </si>
  <si>
    <t>木材・木製品製造業</t>
  </si>
  <si>
    <t>x</t>
  </si>
  <si>
    <t>家具・装備品製造業</t>
  </si>
  <si>
    <t>パルプ・紙・紙加工品製造業</t>
  </si>
  <si>
    <t>出版・印刷・同関連産業</t>
  </si>
  <si>
    <t>化学工業</t>
  </si>
  <si>
    <t>ゴム製品製造業</t>
  </si>
  <si>
    <t>窯業・土石製品製造業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</si>
  <si>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</si>
  <si>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</si>
  <si>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</si>
  <si>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</si>
  <si>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</si>
  <si>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</si>
  <si>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</si>
  <si>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産業中分類別</t>
  </si>
  <si>
    <t>9人以下</t>
  </si>
  <si>
    <t>10人～29人</t>
  </si>
  <si>
    <t>30人～99人</t>
  </si>
  <si>
    <t>100人以上</t>
  </si>
  <si>
    <t>従業者数</t>
  </si>
  <si>
    <t>製造品
出荷額等</t>
  </si>
  <si>
    <t>事業所数</t>
  </si>
  <si>
    <t>衣服・その他の繊維製品製造業</t>
  </si>
  <si>
    <t>※</t>
  </si>
  <si>
    <t>x</t>
  </si>
  <si>
    <t>石油製品・石炭製品製造業</t>
  </si>
  <si>
    <t>皮革・同製品製造業</t>
  </si>
  <si>
    <t>計量器・測定器・測量機械・
医療機械・理化学機械・光学
機械・時計製造業</t>
  </si>
  <si>
    <t>※</t>
  </si>
  <si>
    <t>x</t>
  </si>
  <si>
    <t>※　10人～29人事業所では中分類27,28を9人以下事業所の同じ中分類に、30人～99人の事業所では中分類27,29を9人以下事業所の同じ中分類に、また中分類37を10人～29人事業所の同じ中分類に、100人以上事業所では中分類22.24.25.32.33.39を</t>
  </si>
  <si>
    <t>　　30人～99人事業所の同じ中分類にそれぞれ合算した。　　資料　昭和32年工業調査</t>
  </si>
  <si>
    <t>　　</t>
  </si>
  <si>
    <t>１２． 規模別事業所数・従業者数・製造品出荷額等</t>
  </si>
  <si>
    <t>（単位　M.W.H）</t>
  </si>
  <si>
    <t>昭和33年度末現在</t>
  </si>
  <si>
    <t>年度別</t>
  </si>
  <si>
    <t>県内需用量</t>
  </si>
  <si>
    <t>県内発電量</t>
  </si>
  <si>
    <t>県内受電量</t>
  </si>
  <si>
    <t>県外受電量</t>
  </si>
  <si>
    <t>昭和31年</t>
  </si>
  <si>
    <t>昭和32年</t>
  </si>
  <si>
    <t>　資料　東北電力株式会社山形支店</t>
  </si>
  <si>
    <t>１３．電力需給実績</t>
  </si>
  <si>
    <t>東平田・一条・観音寺</t>
  </si>
  <si>
    <t>(1)上水道</t>
  </si>
  <si>
    <t>昭和34年3月末現在</t>
  </si>
  <si>
    <t>市町村名</t>
  </si>
  <si>
    <t>給水区域名</t>
  </si>
  <si>
    <t>給水区域内現在人口</t>
  </si>
  <si>
    <t>現在給水人口</t>
  </si>
  <si>
    <t>計画給水人口</t>
  </si>
  <si>
    <t>旧市・鈴川地区</t>
  </si>
  <si>
    <t>東根市</t>
  </si>
  <si>
    <t>神町</t>
  </si>
  <si>
    <t>旧市内</t>
  </si>
  <si>
    <t>長崎</t>
  </si>
  <si>
    <t>旧町・北谷地・溝延西里</t>
  </si>
  <si>
    <t>〃</t>
  </si>
  <si>
    <t>湯野浜</t>
  </si>
  <si>
    <t>旧町内</t>
  </si>
  <si>
    <t>高畠・屋代・糖野目</t>
  </si>
  <si>
    <t>酒田市及</t>
  </si>
  <si>
    <t>土田・本楯・北平田・</t>
  </si>
  <si>
    <t>大和・十六合</t>
  </si>
  <si>
    <t>温海町</t>
  </si>
  <si>
    <t>湯温海</t>
  </si>
  <si>
    <t>旧寒河江・旧西根</t>
  </si>
  <si>
    <t>旧町</t>
  </si>
  <si>
    <t>上山市</t>
  </si>
  <si>
    <t>旧上山</t>
  </si>
  <si>
    <t>楯岡</t>
  </si>
  <si>
    <t>19ヵ所</t>
  </si>
  <si>
    <t>天童市</t>
  </si>
  <si>
    <t>天道・寺津・蔵増・成生</t>
  </si>
  <si>
    <t>資料　県薬務課</t>
  </si>
  <si>
    <t>１４．水道</t>
  </si>
  <si>
    <t>丸岡・備前・鳥飼島</t>
  </si>
  <si>
    <t>(2)簡易水道</t>
  </si>
  <si>
    <t>七浦・志村・漆山</t>
  </si>
  <si>
    <t>築北・北作</t>
  </si>
  <si>
    <t>今塚・中野・内表・舟町</t>
  </si>
  <si>
    <t>畑谷</t>
  </si>
  <si>
    <t>蔵王温泉</t>
  </si>
  <si>
    <t>長町・沖ノ原</t>
  </si>
  <si>
    <t>朝日町</t>
  </si>
  <si>
    <t>八ッ沼上組・下組</t>
  </si>
  <si>
    <t>上青柳</t>
  </si>
  <si>
    <t>漆山の一部</t>
  </si>
  <si>
    <t>十八才</t>
  </si>
  <si>
    <t>松原</t>
  </si>
  <si>
    <t>塩辛田</t>
  </si>
  <si>
    <t>溝延・東部・南部・第3区・西部</t>
  </si>
  <si>
    <t>長谷堂</t>
  </si>
  <si>
    <t>津金沢</t>
  </si>
  <si>
    <t>永松</t>
  </si>
  <si>
    <t>上平</t>
  </si>
  <si>
    <t>京塚</t>
  </si>
  <si>
    <t>小野川</t>
  </si>
  <si>
    <t>根岸</t>
  </si>
  <si>
    <t>李山</t>
  </si>
  <si>
    <t>板谷</t>
  </si>
  <si>
    <t>宮内西部地区</t>
  </si>
  <si>
    <t>池黒</t>
  </si>
  <si>
    <t>湯田川</t>
  </si>
  <si>
    <t>和郷村</t>
  </si>
  <si>
    <t>沖郷地区</t>
  </si>
  <si>
    <t>田川・上郷地区</t>
  </si>
  <si>
    <t>梨郷の一部</t>
  </si>
  <si>
    <t>湯野沢</t>
  </si>
  <si>
    <t>金沢</t>
  </si>
  <si>
    <t>白鷹町</t>
  </si>
  <si>
    <t>鮎具</t>
  </si>
  <si>
    <t>油戸</t>
  </si>
  <si>
    <t>青竜寺</t>
  </si>
  <si>
    <t>大綱</t>
  </si>
  <si>
    <t>平田</t>
  </si>
  <si>
    <t>松崎</t>
  </si>
  <si>
    <t>播磨</t>
  </si>
  <si>
    <t>新堀</t>
  </si>
  <si>
    <t>中平田</t>
  </si>
  <si>
    <t>黒瀬・昼田・富沢</t>
  </si>
  <si>
    <t>広野</t>
  </si>
  <si>
    <t>押口・細谷・赤川・後田・松尾・狩谷</t>
  </si>
  <si>
    <t>矢流川・生石</t>
  </si>
  <si>
    <t>東野・下藤塚</t>
  </si>
  <si>
    <t>横山地区</t>
  </si>
  <si>
    <t>金生沢</t>
  </si>
  <si>
    <t>神花</t>
  </si>
  <si>
    <t>寺内</t>
  </si>
  <si>
    <t>藤島</t>
  </si>
  <si>
    <t>三和</t>
  </si>
  <si>
    <t>大字平塩字峯地区</t>
  </si>
  <si>
    <t>川尻</t>
  </si>
  <si>
    <t>常万・八栄里</t>
  </si>
  <si>
    <t>上山市</t>
  </si>
  <si>
    <t>片町・二日町・水下町</t>
  </si>
  <si>
    <t>裏町</t>
  </si>
  <si>
    <t>八日町・栄町・十日町・新町</t>
  </si>
  <si>
    <t>跡</t>
  </si>
  <si>
    <t>狸森</t>
  </si>
  <si>
    <t>余目駅前・松田・茗荷瀬</t>
  </si>
  <si>
    <t>越沢</t>
  </si>
  <si>
    <t>小国</t>
  </si>
  <si>
    <t>樽石</t>
  </si>
  <si>
    <t>戸沢</t>
  </si>
  <si>
    <t>浮沼</t>
  </si>
  <si>
    <t>槇の代</t>
  </si>
  <si>
    <t>湯の里</t>
  </si>
  <si>
    <t>面野山・辻興野・千安京田</t>
  </si>
  <si>
    <t>小坂・如来堂・金子</t>
  </si>
  <si>
    <t>西茨新田</t>
  </si>
  <si>
    <t>松嶺</t>
  </si>
  <si>
    <t>東根温泉</t>
  </si>
  <si>
    <t>内郷地区</t>
  </si>
  <si>
    <t>長瀞</t>
  </si>
  <si>
    <t>相沢</t>
  </si>
  <si>
    <t>小田島・新町</t>
  </si>
  <si>
    <t>竹田</t>
  </si>
  <si>
    <t>平田町</t>
  </si>
  <si>
    <t>南平田地区</t>
  </si>
  <si>
    <t>砂越</t>
  </si>
  <si>
    <t>高擶</t>
  </si>
  <si>
    <t>市条</t>
  </si>
  <si>
    <t>柳沢</t>
  </si>
  <si>
    <t>女鹿</t>
  </si>
  <si>
    <t>吹浦</t>
  </si>
  <si>
    <t>岡</t>
  </si>
  <si>
    <t>直世</t>
  </si>
  <si>
    <t>土橋</t>
  </si>
  <si>
    <t>小野曾</t>
  </si>
  <si>
    <t>凡例</t>
  </si>
  <si>
    <t>目次</t>
  </si>
  <si>
    <t>県の位置</t>
  </si>
  <si>
    <t>降水総量</t>
  </si>
  <si>
    <t>農地改革</t>
  </si>
  <si>
    <t>幼稚園</t>
  </si>
  <si>
    <t>健康保険</t>
  </si>
  <si>
    <t>厚生年金保険</t>
  </si>
  <si>
    <t>国民健康保険</t>
  </si>
  <si>
    <t>失業保険</t>
  </si>
  <si>
    <t>労働争議</t>
  </si>
  <si>
    <t>交通事故</t>
  </si>
  <si>
    <t>１</t>
  </si>
  <si>
    <t>第２章　気象</t>
  </si>
  <si>
    <t>第１章　土地</t>
  </si>
  <si>
    <t>平均気温</t>
  </si>
  <si>
    <t>毎日最高気温の平均</t>
  </si>
  <si>
    <t>毎日最低気温の平均</t>
  </si>
  <si>
    <t>平均湿度</t>
  </si>
  <si>
    <t>降水日数</t>
  </si>
  <si>
    <t>平均風速</t>
  </si>
  <si>
    <t>風速最大</t>
  </si>
  <si>
    <t>暴風日数</t>
  </si>
  <si>
    <t>第３章　人口</t>
  </si>
  <si>
    <t>労働組合</t>
  </si>
  <si>
    <t>道路延長</t>
  </si>
  <si>
    <t>路面別道路延長</t>
  </si>
  <si>
    <t>橋梁</t>
  </si>
  <si>
    <t>貨物自動車輸送実績</t>
  </si>
  <si>
    <t>港湾</t>
  </si>
  <si>
    <t>銀行主要勘定</t>
  </si>
  <si>
    <t>金融機関別貯蓄状況</t>
  </si>
  <si>
    <t>諸税負担額</t>
  </si>
  <si>
    <t>地方債</t>
  </si>
  <si>
    <t>家庭事件</t>
  </si>
  <si>
    <t>(1)裁判所</t>
  </si>
  <si>
    <t>(1)家事審判</t>
  </si>
  <si>
    <t>高等学校</t>
  </si>
  <si>
    <t>林業被害</t>
  </si>
  <si>
    <t>森林火災保険</t>
  </si>
  <si>
    <t>漁船保険</t>
  </si>
  <si>
    <t>土木災害</t>
  </si>
  <si>
    <t>本書は、県内の各般にわたる統計資料を集録し、県勢の実態を明らかにするため編集したものである。</t>
  </si>
  <si>
    <t>市町村の廃置分合</t>
  </si>
  <si>
    <t>最多風向</t>
  </si>
  <si>
    <t>霜雪の季節・最深積雪</t>
  </si>
  <si>
    <t>職業紹介</t>
  </si>
  <si>
    <t>労働者災害補償保険</t>
  </si>
  <si>
    <t>(1)一般</t>
  </si>
  <si>
    <t>(2)日雇</t>
  </si>
  <si>
    <t>蔬菜実収高</t>
  </si>
  <si>
    <t>(1)開拓農用地面積</t>
  </si>
  <si>
    <t>(1)農地等（既墾地）買収売渡実績</t>
  </si>
  <si>
    <t>(2)未墾地買収売渡実績</t>
  </si>
  <si>
    <t>養蚕</t>
  </si>
  <si>
    <t>(3)開墾工事</t>
  </si>
  <si>
    <t>(4)開拓営農実績</t>
  </si>
  <si>
    <t xml:space="preserve"> (ｲ)農作物収穫面積</t>
  </si>
  <si>
    <t xml:space="preserve"> (ﾛ)家畜</t>
  </si>
  <si>
    <t>林野面積</t>
  </si>
  <si>
    <t>鉱業生産高</t>
  </si>
  <si>
    <t>発電所</t>
  </si>
  <si>
    <t>建築主別着工建築物</t>
  </si>
  <si>
    <t>用途別着工建築物</t>
  </si>
  <si>
    <t>交通運輸施設</t>
  </si>
  <si>
    <t>(1)国鉄駅数</t>
  </si>
  <si>
    <t>(2)自動車運輸施設</t>
  </si>
  <si>
    <t>相互銀行主要勘定</t>
  </si>
  <si>
    <t>農林中央金庫主要勘定</t>
  </si>
  <si>
    <t>郵便貯金・振替貯金</t>
  </si>
  <si>
    <t>生命保険</t>
  </si>
  <si>
    <t>業種別銀行融資状況</t>
  </si>
  <si>
    <t>小売物価</t>
  </si>
  <si>
    <t>登記</t>
  </si>
  <si>
    <t>(5)警察</t>
  </si>
  <si>
    <t>盲・ろう学校</t>
  </si>
  <si>
    <t>各種学校</t>
  </si>
  <si>
    <t>社会福祉施設</t>
  </si>
  <si>
    <t>生活保護</t>
  </si>
  <si>
    <t>公益質屋</t>
  </si>
  <si>
    <t>共同募金</t>
  </si>
  <si>
    <t>船員保険</t>
  </si>
  <si>
    <t>医療関係施設</t>
  </si>
  <si>
    <t>伝染病</t>
  </si>
  <si>
    <t>性病患者数</t>
  </si>
  <si>
    <t>(1)適用状況・保険料徴収状況</t>
  </si>
  <si>
    <t>(2)保険給付状況</t>
  </si>
  <si>
    <t>農業被害</t>
  </si>
  <si>
    <t>火災被害</t>
  </si>
  <si>
    <t>(1)月別災害件数</t>
  </si>
  <si>
    <t>２</t>
  </si>
  <si>
    <t>３</t>
  </si>
  <si>
    <t>４</t>
  </si>
  <si>
    <t>５</t>
  </si>
  <si>
    <t>住民登録異動人口</t>
  </si>
  <si>
    <t>(2)入植戸数・人口・建物</t>
  </si>
  <si>
    <t xml:space="preserve"> (ﾊ)農機具台数</t>
  </si>
  <si>
    <t>水道</t>
  </si>
  <si>
    <t>第１２章　運輸・通信</t>
  </si>
  <si>
    <t>第１３章　貿易</t>
  </si>
  <si>
    <t>大学</t>
  </si>
  <si>
    <t>(1)種類別保険者数・保険税徴収状況</t>
  </si>
  <si>
    <t>(2)月別火災発生件数・損害見積額</t>
  </si>
  <si>
    <t>海面漁業</t>
  </si>
  <si>
    <t>内水面漁業</t>
  </si>
  <si>
    <t>第１０章　電気・ガス・水道</t>
  </si>
  <si>
    <t>第１１章　建築・住宅</t>
  </si>
  <si>
    <t>鉄道線路延長</t>
  </si>
  <si>
    <t>郵便施設・業務</t>
  </si>
  <si>
    <t>酒田港海上貨物移輸出入実績</t>
  </si>
  <si>
    <t>(1)発送</t>
  </si>
  <si>
    <t>(2)到着</t>
  </si>
  <si>
    <t>信用金庫主要勘定</t>
  </si>
  <si>
    <t>県特別会計才入才出決算</t>
  </si>
  <si>
    <t>学令児童・生徒数</t>
  </si>
  <si>
    <t>(2)届出</t>
  </si>
  <si>
    <t>(3)健康保険財政</t>
  </si>
  <si>
    <t>附録</t>
  </si>
  <si>
    <t>昭和３２年　山形県統計年鑑</t>
  </si>
  <si>
    <t>本書は、当室所管の各種調査資料を主とし、これに庁内各部室課および他官公庁、団体、会社等から取集した資料もあわせ掲載した。</t>
  </si>
  <si>
    <t>本書の内容は、原則として昭和３２年、または昭和３２年度の事実を掲載したが、該当年の資料が欠如のものは、最も近い年の資料を掲載し、また、その主要なものについては過去数ヵ年の事実をも掲載した。</t>
  </si>
  <si>
    <t>本書に掲載した資料の出所は各表下段欄外に注記明示した。注記のないものは当課所管にかかわるものである。</t>
  </si>
  <si>
    <t>本書中の符号「－」は該当事実のないもの、「…」は事実不詳、または調査を欠くもの、「０」は単位に満たないものの表示である。</t>
  </si>
  <si>
    <t>昭和３３年１２月</t>
  </si>
  <si>
    <t>山形県企画審議室</t>
  </si>
  <si>
    <t>市町村別面積</t>
  </si>
  <si>
    <t>市町村の合併状況</t>
  </si>
  <si>
    <t>民有地</t>
  </si>
  <si>
    <t>農地・宅地の最高最低価格</t>
  </si>
  <si>
    <t>気象台・測候所・観測所一覧</t>
  </si>
  <si>
    <t>降水最大日量</t>
  </si>
  <si>
    <t>日照時間</t>
  </si>
  <si>
    <t>氷霜の季節</t>
  </si>
  <si>
    <t>生物季節</t>
  </si>
  <si>
    <t>市町村別人口</t>
  </si>
  <si>
    <t>廃置分合及び境界変更による関係市町村別異動人口</t>
  </si>
  <si>
    <t>山形県推計人口</t>
  </si>
  <si>
    <t>市町村・男女別推計人口</t>
  </si>
  <si>
    <t>年令（５才階級）男女別人口</t>
  </si>
  <si>
    <t>労働力状態男女別15才以上人口</t>
  </si>
  <si>
    <t>産業（大分類）男女別15才以上就業者数</t>
  </si>
  <si>
    <t>従業上の地位別15才以上就業者数</t>
  </si>
  <si>
    <t>従業地別15才以上就業者数</t>
  </si>
  <si>
    <t>従前の住所別転入者数・転出先別転出者数</t>
  </si>
  <si>
    <t>市町村別人口動態数</t>
  </si>
  <si>
    <t>第４章　事業所</t>
  </si>
  <si>
    <t>市町村・経営組織別事業所数・従業者数</t>
  </si>
  <si>
    <t>市町村・規模別事業所数・従業者数</t>
  </si>
  <si>
    <t>市町村・産業大分類別事業所数・従業者数</t>
  </si>
  <si>
    <t>組織・産業中分類別事業所数・従業者数</t>
  </si>
  <si>
    <t>規模・産業中分類別事業所数・従業者数</t>
  </si>
  <si>
    <t>国営・公社事業所・従業者数</t>
  </si>
  <si>
    <t>東北各県の事業所数</t>
  </si>
  <si>
    <t>第５章　労働</t>
  </si>
  <si>
    <t>(1)年次・要求別労働争議発生件数・参加人員</t>
  </si>
  <si>
    <t>(1)一般求職・求人・就職</t>
  </si>
  <si>
    <t>(4)産業別求人・就職状況</t>
  </si>
  <si>
    <t>雇用・賃金指数</t>
  </si>
  <si>
    <t>産業別常用労働者の１人平均月間現金給与額・臨時日雇労働者の１人１日平均給与額</t>
  </si>
  <si>
    <t>(1)保険関係成立・消滅・収支</t>
  </si>
  <si>
    <t>(2)費目・月別保険給付</t>
  </si>
  <si>
    <t>(1)産業・規模別労働組合・組合員数</t>
  </si>
  <si>
    <t>(2)規模・適用法規別労働組合・組合員数</t>
  </si>
  <si>
    <t>(3)産業・適用法規別労働組合・組合員数</t>
  </si>
  <si>
    <t>(2)産業別労働争議件数・参加人員・損失日数</t>
  </si>
  <si>
    <t>(2)日雇求職・求人・就労</t>
  </si>
  <si>
    <t>(3)新規学校卒業者の職業紹介状況</t>
  </si>
  <si>
    <t>第６章　農業</t>
  </si>
  <si>
    <t>専業兼業別農業数・経営耕地面積広狭別農家数</t>
  </si>
  <si>
    <t>農家世帯員数・世帯員のうち自家農業従事者数</t>
  </si>
  <si>
    <t>世帯員のうち有本業者・従属者数</t>
  </si>
  <si>
    <t>世帯員のうち使用人</t>
  </si>
  <si>
    <t>年令階級別世帯員</t>
  </si>
  <si>
    <t>15才以上の二・三男の状況</t>
  </si>
  <si>
    <t>世帯員の移動</t>
  </si>
  <si>
    <t>(1)転入</t>
  </si>
  <si>
    <t>経営耕地面積・畑の団地数</t>
  </si>
  <si>
    <t>農用機械</t>
  </si>
  <si>
    <t>家畜・サイロ</t>
  </si>
  <si>
    <t>果実実収高</t>
  </si>
  <si>
    <t>農地開拓</t>
  </si>
  <si>
    <t>米実収高</t>
  </si>
  <si>
    <t>麦類実収高</t>
  </si>
  <si>
    <t>甘藷・馬鈴薯・雑穀</t>
  </si>
  <si>
    <t>工芸作物</t>
  </si>
  <si>
    <t>昭和32年度主要食糧配給実績</t>
  </si>
  <si>
    <t>年次別県産米予約数量</t>
  </si>
  <si>
    <t>年次別仕向先別県外移出状況</t>
  </si>
  <si>
    <t>緑肥用作物</t>
  </si>
  <si>
    <t>肥料用作物</t>
  </si>
  <si>
    <t>山形県農林水産業生産指数</t>
  </si>
  <si>
    <t>と殺頭数</t>
  </si>
  <si>
    <t>牛乳さく取量・処理量</t>
  </si>
  <si>
    <t>(2)転出</t>
  </si>
  <si>
    <t>(3)季節出稼</t>
  </si>
  <si>
    <t>(4)出生、死亡</t>
  </si>
  <si>
    <t>(1)自家所有種類別農家数・台数</t>
  </si>
  <si>
    <t>(2)農用機械を自家の農作業に使った農家数</t>
  </si>
  <si>
    <t>(3)数戸共有、部落有種類別台数</t>
  </si>
  <si>
    <t>(1)大家畜飼養農家数</t>
  </si>
  <si>
    <t>(2)牛・馬飼養農家数・頭数</t>
  </si>
  <si>
    <t>(3)豚・めん羊・山羊・にわとり飼養農家数・頭羽数</t>
  </si>
  <si>
    <t>(4)サイロ</t>
  </si>
  <si>
    <t>第７章　林業</t>
  </si>
  <si>
    <t>森林蓄積量</t>
  </si>
  <si>
    <t>造林面積</t>
  </si>
  <si>
    <t>森林伐採面積</t>
  </si>
  <si>
    <t>林産物生産量</t>
  </si>
  <si>
    <t>林野副産物生産量</t>
  </si>
  <si>
    <t>木炭生産量</t>
  </si>
  <si>
    <t>(1)製炭世帯数・炭がま数</t>
  </si>
  <si>
    <t>(2)生産量</t>
  </si>
  <si>
    <t>薪生産量</t>
  </si>
  <si>
    <t>(1)市町村別林野面積</t>
  </si>
  <si>
    <t>(2)公有林野面積</t>
  </si>
  <si>
    <t>(3)保安林面積</t>
  </si>
  <si>
    <t>(1)素材生産量</t>
  </si>
  <si>
    <t>(2)素材消費石数</t>
  </si>
  <si>
    <t>(3)手持材による製材品石数</t>
  </si>
  <si>
    <t>(4)素材入荷在荷量・製材品出荷在荷量</t>
  </si>
  <si>
    <t>製材工場</t>
  </si>
  <si>
    <t>(1)階増別工場数</t>
  </si>
  <si>
    <t>(2)製材機種別工場・台数</t>
  </si>
  <si>
    <t>第８章　水産業</t>
  </si>
  <si>
    <t>(1)経営組織・屯数階層別海面漁業経営体数</t>
  </si>
  <si>
    <t>(2)漁業種類・経営体数・階層別漁船数・漁業従業者数・漁獲高</t>
  </si>
  <si>
    <t>市町村別海面漁業経営体数</t>
  </si>
  <si>
    <t>漁業種類別漁船数</t>
  </si>
  <si>
    <t>漁業権</t>
  </si>
  <si>
    <t>魚種別漁獲高</t>
  </si>
  <si>
    <t>漁業種類別漁獲高</t>
  </si>
  <si>
    <t>組合別漁獲高</t>
  </si>
  <si>
    <t>年次・魚種別漁獲高</t>
  </si>
  <si>
    <t>水産加工品生産高</t>
  </si>
  <si>
    <t>(1)階層別漁業経営体数</t>
  </si>
  <si>
    <t>(2)主なる漁業経営体数</t>
  </si>
  <si>
    <t>(3)階層別漁船数</t>
  </si>
  <si>
    <t>(4)階層別漁業従事者数・漁獲高・操業開始区分経営体数</t>
  </si>
  <si>
    <t>(1)海面共同漁業権</t>
  </si>
  <si>
    <t>(2)定置漁業権</t>
  </si>
  <si>
    <t>(3)区画漁業権</t>
  </si>
  <si>
    <t>(4)内水面共同漁業</t>
  </si>
  <si>
    <t>第９章　鉱・工業</t>
  </si>
  <si>
    <t>鉱山数</t>
  </si>
  <si>
    <t>品種別石油製品販売実績</t>
  </si>
  <si>
    <t>山形県鉱工業生産指数</t>
  </si>
  <si>
    <t>市町村別事業所数・従業者数・製造品出荷額等</t>
  </si>
  <si>
    <t>規模別事業所数・従業者数・製造品出荷額等</t>
  </si>
  <si>
    <t>産業別有形固定資産取得額・除却額・減価償却額（県計）（従業者４人以上の事業所）</t>
  </si>
  <si>
    <t>市郡別事業所数・従業者数・現金給与総額・原材料・電力使用料・製造品出荷額等（従業者４人以上の事業所）</t>
  </si>
  <si>
    <t>市郡別事業所数・従業者数・製造品出荷額等（従業者３人以下の事業所）</t>
  </si>
  <si>
    <t>電力需給実績</t>
  </si>
  <si>
    <t>産業別電力需要</t>
  </si>
  <si>
    <t>県内従量電灯消費電力量</t>
  </si>
  <si>
    <t>東北各県別電力消費状況</t>
  </si>
  <si>
    <t>電力消費指数</t>
  </si>
  <si>
    <t>ガス設備</t>
  </si>
  <si>
    <t>ガス生産・消費量</t>
  </si>
  <si>
    <t>(1)上水道</t>
  </si>
  <si>
    <t>(2)簡易水道</t>
  </si>
  <si>
    <t>構造別着工建築物</t>
  </si>
  <si>
    <t>建築主・構造別着工建築物東北六県比較</t>
  </si>
  <si>
    <t>工事別着工住宅</t>
  </si>
  <si>
    <t>利用関係別着工住宅新設建築物</t>
  </si>
  <si>
    <t>種類別着工住宅新設建築物</t>
  </si>
  <si>
    <t>利用関係種類別着工新設住宅東北六県比較</t>
  </si>
  <si>
    <t>構造別除却災害建築物</t>
  </si>
  <si>
    <t>災害建築物</t>
  </si>
  <si>
    <t>市町村別自動車台数</t>
  </si>
  <si>
    <t>酒田港入港船舶実績</t>
  </si>
  <si>
    <t>(1)移輸出</t>
  </si>
  <si>
    <t>(2)移輸入</t>
  </si>
  <si>
    <t>都道府県別国鉄主要貨物発着屯数</t>
  </si>
  <si>
    <t>通信施設</t>
  </si>
  <si>
    <t>国内電報通数</t>
  </si>
  <si>
    <t>電話数</t>
  </si>
  <si>
    <t>公衆用電話数</t>
  </si>
  <si>
    <t>市外通話総取扱数</t>
  </si>
  <si>
    <t>電話事業収入</t>
  </si>
  <si>
    <t>品目別輸出々荷実績</t>
  </si>
  <si>
    <t>累年別輸出々荷額実績額の推移</t>
  </si>
  <si>
    <t>月別輸出々荷実績</t>
  </si>
  <si>
    <t>生産地別輸出々荷実績</t>
  </si>
  <si>
    <t>仕向国別輸出々荷実績</t>
  </si>
  <si>
    <t>第１４章　金融・会社</t>
  </si>
  <si>
    <t>金融機関店舗数</t>
  </si>
  <si>
    <t>商工組合中央金庫主要勘定</t>
  </si>
  <si>
    <t>中小企業金融公庫貸付状況</t>
  </si>
  <si>
    <t>信用農協連合会主要勘定</t>
  </si>
  <si>
    <t>農業協同組合主要勘定</t>
  </si>
  <si>
    <t>国民金融公庫貸付状況</t>
  </si>
  <si>
    <t>簡易生命保険</t>
  </si>
  <si>
    <t>年金保険</t>
  </si>
  <si>
    <t>金融機関別一般預金残高</t>
  </si>
  <si>
    <t>業種別会社</t>
  </si>
  <si>
    <t>第１５章　商業</t>
  </si>
  <si>
    <t>市町村別店舗数・従業者数・商品売上額</t>
  </si>
  <si>
    <t>業種・経営組織別店舗数・従業者数・商品販売額・営業支出額</t>
  </si>
  <si>
    <t>業種別店舗数・従業者数・商品販売額</t>
  </si>
  <si>
    <t>市郡別飲食店舗・従業者数・商品販売額</t>
  </si>
  <si>
    <t>第１６章　所得・物価・家計</t>
  </si>
  <si>
    <t>県民生産所得</t>
  </si>
  <si>
    <t>県民個人・分配所得</t>
  </si>
  <si>
    <t>勤労者世帯１ヵ月間の収入</t>
  </si>
  <si>
    <t>勤労者世帯１ヵ月間の支出</t>
  </si>
  <si>
    <t>勤労者全世帯１ヵ月間の消費支出</t>
  </si>
  <si>
    <t>実収入階級別勤労者世帯年平均１ヵ月間の収入</t>
  </si>
  <si>
    <t>実収入階級別勤労者世帯年平均１ヵ月間の支出</t>
  </si>
  <si>
    <t>第１７章　財政・公務員</t>
  </si>
  <si>
    <t>県一般会計才入才出決算</t>
  </si>
  <si>
    <t>県税・市町村税</t>
  </si>
  <si>
    <t>市町村民税の負担額</t>
  </si>
  <si>
    <t>県職員</t>
  </si>
  <si>
    <t>(1)総括</t>
  </si>
  <si>
    <t>(2)等級別</t>
  </si>
  <si>
    <t>(3)年令・等級別</t>
  </si>
  <si>
    <t>第１８章　公安</t>
  </si>
  <si>
    <t>司法関係職員</t>
  </si>
  <si>
    <t>(2)検察所</t>
  </si>
  <si>
    <t>警察区画</t>
  </si>
  <si>
    <t>民事々件</t>
  </si>
  <si>
    <t>(1)受理・既済・未済件数</t>
  </si>
  <si>
    <t>(2)強制執行事件</t>
  </si>
  <si>
    <t>民事調停事件</t>
  </si>
  <si>
    <t>刑事々件</t>
  </si>
  <si>
    <t>少年保護事件</t>
  </si>
  <si>
    <t>少年保護受理件数</t>
  </si>
  <si>
    <t>少年保護事件行為別新受件数</t>
  </si>
  <si>
    <t>罪種別受刑者数</t>
  </si>
  <si>
    <t>罪種別犯罪発生・検挙件数</t>
  </si>
  <si>
    <t>罪種・年令別検挙人員</t>
  </si>
  <si>
    <t>(3)刑務所</t>
  </si>
  <si>
    <t>(4)法務局</t>
  </si>
  <si>
    <t>(1)山形地方裁判所・同支部</t>
  </si>
  <si>
    <t>(2)簡易裁判所</t>
  </si>
  <si>
    <t>(2)家事審判処理件数</t>
  </si>
  <si>
    <t>(3)家事調停</t>
  </si>
  <si>
    <t>(4)家事調停処理件数</t>
  </si>
  <si>
    <t>第１９章　教育・文化・宗教</t>
  </si>
  <si>
    <t>市町村別小学校</t>
  </si>
  <si>
    <t>市町村別中学校</t>
  </si>
  <si>
    <t>中学校の学年別生徒数</t>
  </si>
  <si>
    <t>(2)課程別本科生徒数</t>
  </si>
  <si>
    <t>(1)学校数・教員・生徒数</t>
  </si>
  <si>
    <t>(2)課程別生徒数</t>
  </si>
  <si>
    <t>高等学校の入学状況</t>
  </si>
  <si>
    <t>中学校卒業者の進路・就職状況</t>
  </si>
  <si>
    <t>高等学校卒業者の進路・就職状況</t>
  </si>
  <si>
    <t>産業別中学校・高等学校生徒の就職状況</t>
  </si>
  <si>
    <t>公立学校の経費・財源</t>
  </si>
  <si>
    <t>私立学校の経費・財源</t>
  </si>
  <si>
    <t>用途別校地坪数</t>
  </si>
  <si>
    <t>用途別本来の校舎坪数</t>
  </si>
  <si>
    <t>児童・生徒の身長・体重・胸囲</t>
  </si>
  <si>
    <t>幼児・児童・生徒の疾病異常</t>
  </si>
  <si>
    <t>少年団・青年団・婦人団体</t>
  </si>
  <si>
    <t>社会体育団体</t>
  </si>
  <si>
    <t>Ｐ．Ｔ．Ａ</t>
  </si>
  <si>
    <t>青年学級・社会学級</t>
  </si>
  <si>
    <t>公民館</t>
  </si>
  <si>
    <t>図書館</t>
  </si>
  <si>
    <t>宗教法人数</t>
  </si>
  <si>
    <t>ラジオ・テレビジョン受信契約数・普及率</t>
  </si>
  <si>
    <t>第２０章　厚生</t>
  </si>
  <si>
    <t>(1)扶助別生活保護世帯人員</t>
  </si>
  <si>
    <t>身体障害者</t>
  </si>
  <si>
    <t>医師・歯科医師</t>
  </si>
  <si>
    <t>薬剤師数</t>
  </si>
  <si>
    <t>昭和32年入院患者の状況</t>
  </si>
  <si>
    <t>薬局・医薬品製造・販売業者</t>
  </si>
  <si>
    <t>主要死因別乳児（１才未満）死亡者数</t>
  </si>
  <si>
    <t>主要死因別死亡者数</t>
  </si>
  <si>
    <t>(1)法定</t>
  </si>
  <si>
    <t>原因食品別食中毒患者数</t>
  </si>
  <si>
    <t>年令階級別結核死亡者数</t>
  </si>
  <si>
    <t>(4)日雇労働者健康保険</t>
  </si>
  <si>
    <t>(1)適用事業所・保険料徴収状況</t>
  </si>
  <si>
    <t>(3)年金受給者</t>
  </si>
  <si>
    <t>昭和30年山形県簡易生命表</t>
  </si>
  <si>
    <t>(2)月別被生活保護世帯人員</t>
  </si>
  <si>
    <t>(3)月別生活保護費支出状況</t>
  </si>
  <si>
    <t>(4)扶助別生活保護費支出状況</t>
  </si>
  <si>
    <t>(5)月別扶助別被保護者</t>
  </si>
  <si>
    <t>(1)免許取得の資格別</t>
  </si>
  <si>
    <t>(2)業務・従事場所別医師・歯科医師数</t>
  </si>
  <si>
    <t>(3)診療科名別</t>
  </si>
  <si>
    <t>(1)免許取得資格の種類別</t>
  </si>
  <si>
    <t>(2)業務の種類別</t>
  </si>
  <si>
    <t>第２１章　災害・事故</t>
  </si>
  <si>
    <t>蚕桑被害</t>
  </si>
  <si>
    <t>(1)消防勢力</t>
  </si>
  <si>
    <t>(3)出火原因別月別発生件数・着火物件数</t>
  </si>
  <si>
    <t>(4)主要原因別火災件数</t>
  </si>
  <si>
    <t>労働者死傷災害</t>
  </si>
  <si>
    <t>(2)産業・原因別災害件数</t>
  </si>
  <si>
    <t>山形県勢概況</t>
  </si>
  <si>
    <t>計量単位表</t>
  </si>
  <si>
    <t>（統計年鑑より抜粋）</t>
  </si>
  <si>
    <t>昭和32年10月1日現在</t>
  </si>
  <si>
    <t>市町村別</t>
  </si>
  <si>
    <t>総数</t>
  </si>
  <si>
    <t>男</t>
  </si>
  <si>
    <t>女</t>
  </si>
  <si>
    <t>推計人口</t>
  </si>
  <si>
    <t>自　然　　　　　　増　加</t>
  </si>
  <si>
    <t>社会増加</t>
  </si>
  <si>
    <t>実増加</t>
  </si>
  <si>
    <t>市部計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</si>
  <si>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</si>
  <si>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</si>
  <si>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</si>
  <si>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</si>
  <si>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</si>
  <si>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</si>
  <si>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</si>
  <si>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</si>
  <si>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</si>
  <si>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郡部計</t>
  </si>
  <si>
    <t>天童町</t>
  </si>
  <si>
    <t>豊栄村</t>
  </si>
  <si>
    <t>中山町</t>
  </si>
  <si>
    <t>山辺町</t>
  </si>
  <si>
    <t>左沢町</t>
  </si>
  <si>
    <t>朝日町</t>
  </si>
  <si>
    <t>漆川村</t>
  </si>
  <si>
    <t>西川村</t>
  </si>
  <si>
    <t>河北町</t>
  </si>
  <si>
    <t>東根町</t>
  </si>
  <si>
    <t>大石田町</t>
  </si>
  <si>
    <t>尾花沢町</t>
  </si>
  <si>
    <t>舟形町</t>
  </si>
  <si>
    <t>大蔵村</t>
  </si>
  <si>
    <t>戸沢村</t>
  </si>
  <si>
    <t>鮭川村</t>
  </si>
  <si>
    <t>真室川町</t>
  </si>
  <si>
    <t>金山町</t>
  </si>
  <si>
    <t>最上町</t>
  </si>
  <si>
    <t>高畠町</t>
  </si>
  <si>
    <t>赤湯町</t>
  </si>
  <si>
    <t>宮内町</t>
  </si>
  <si>
    <t>和郷村</t>
  </si>
  <si>
    <t>川西町</t>
  </si>
  <si>
    <t>白鷹町</t>
  </si>
  <si>
    <t>飯豊村</t>
  </si>
  <si>
    <t>津川村</t>
  </si>
  <si>
    <t>小国町</t>
  </si>
  <si>
    <t>朝日村</t>
  </si>
  <si>
    <t>櫛引村</t>
  </si>
  <si>
    <t>羽黒町</t>
  </si>
  <si>
    <t>三川村</t>
  </si>
  <si>
    <t>藤島町</t>
  </si>
  <si>
    <t>立川町</t>
  </si>
  <si>
    <t>余目町</t>
  </si>
  <si>
    <t>温海町</t>
  </si>
  <si>
    <t>大山町</t>
  </si>
  <si>
    <t>松山町</t>
  </si>
  <si>
    <t>平田村</t>
  </si>
  <si>
    <t>八幡町</t>
  </si>
  <si>
    <t>遊佐町</t>
  </si>
  <si>
    <t xml:space="preserve"> 注  1　市町村別人口は、100人未満は四捨五入しているので、これを合計したものと市町村計、郡部計の数字は</t>
  </si>
  <si>
    <t>　　　　必ずしも一致しない。</t>
  </si>
  <si>
    <t>　　 2　人口動態は、昭和31年10月1日より昭和32年9月30日までの数である。</t>
  </si>
  <si>
    <t>１.市町村・男女別推計人口</t>
  </si>
  <si>
    <t>0才～4才</t>
  </si>
  <si>
    <t>5才～9才</t>
  </si>
  <si>
    <t>10才～14才</t>
  </si>
  <si>
    <t>15才～19才</t>
  </si>
  <si>
    <t>20才～24才</t>
  </si>
  <si>
    <t>25才～29才</t>
  </si>
  <si>
    <t>30才～34才</t>
  </si>
  <si>
    <t>35才～39才</t>
  </si>
  <si>
    <t>40才～44才</t>
  </si>
  <si>
    <t>45才～49才</t>
  </si>
  <si>
    <t>50才～54才</t>
  </si>
  <si>
    <t>55才～59才</t>
  </si>
  <si>
    <t>60才～64才</t>
  </si>
  <si>
    <t>65才～69才</t>
  </si>
  <si>
    <t>70才～74才</t>
  </si>
  <si>
    <t>75才～79才</t>
  </si>
  <si>
    <r>
      <t>80才～</t>
    </r>
    <r>
      <rPr>
        <sz val="10"/>
        <color indexed="9"/>
        <rFont val="ＭＳ 明朝"/>
        <family val="1"/>
      </rPr>
      <t>00才</t>
    </r>
  </si>
  <si>
    <t>不詳</t>
  </si>
  <si>
    <t>米沢市</t>
  </si>
  <si>
    <t>蔵王村</t>
  </si>
  <si>
    <t>村木沢村</t>
  </si>
  <si>
    <t>柏倉門伝村</t>
  </si>
  <si>
    <t>本沢村</t>
  </si>
  <si>
    <t>山元村</t>
  </si>
  <si>
    <t>山寺村</t>
  </si>
  <si>
    <t>大曾根村</t>
  </si>
  <si>
    <t>漆川村</t>
  </si>
  <si>
    <t>西川町</t>
  </si>
  <si>
    <t>八向村</t>
  </si>
  <si>
    <t>安楽城村</t>
  </si>
  <si>
    <t>及位村</t>
  </si>
  <si>
    <t>中津川村</t>
  </si>
  <si>
    <t>資料　昭和30年国勢調査</t>
  </si>
  <si>
    <t>２.年令（5才階級）男女別人口</t>
  </si>
  <si>
    <t>総　　　数</t>
  </si>
  <si>
    <t>個　　　人</t>
  </si>
  <si>
    <t>法　　　　人</t>
  </si>
  <si>
    <t>団　　　　体</t>
  </si>
  <si>
    <t>公　　　営</t>
  </si>
  <si>
    <t>事業所</t>
  </si>
  <si>
    <t>従業者</t>
  </si>
  <si>
    <t>　</t>
  </si>
  <si>
    <t>上山市</t>
  </si>
  <si>
    <t>豊栄村</t>
  </si>
  <si>
    <t>中山町</t>
  </si>
  <si>
    <t>x</t>
  </si>
  <si>
    <t>山辺町</t>
  </si>
  <si>
    <t>左沢町</t>
  </si>
  <si>
    <t>朝日町</t>
  </si>
  <si>
    <t>西川町</t>
  </si>
  <si>
    <t>河北町</t>
  </si>
  <si>
    <t>東根町</t>
  </si>
  <si>
    <t>大石田町</t>
  </si>
  <si>
    <t>舟形町</t>
  </si>
  <si>
    <t>戸沢村</t>
  </si>
  <si>
    <t>鮭川村</t>
  </si>
  <si>
    <t>x</t>
  </si>
  <si>
    <t>金山町</t>
  </si>
  <si>
    <t>最上町</t>
  </si>
  <si>
    <t>中津川村</t>
  </si>
  <si>
    <t>宮内町</t>
  </si>
  <si>
    <t>x</t>
  </si>
  <si>
    <t>川西町　　</t>
  </si>
  <si>
    <t>白鷹町</t>
  </si>
  <si>
    <t>津川村</t>
  </si>
  <si>
    <t>櫛引村</t>
  </si>
  <si>
    <t>羽黒町</t>
  </si>
  <si>
    <t>三川村</t>
  </si>
  <si>
    <t>藤島町</t>
  </si>
  <si>
    <t>x</t>
  </si>
  <si>
    <t>立川町</t>
  </si>
  <si>
    <t>余目町</t>
  </si>
  <si>
    <t>大山町</t>
  </si>
  <si>
    <t>松山町</t>
  </si>
  <si>
    <t>八幡町</t>
  </si>
  <si>
    <t>遊佐町</t>
  </si>
  <si>
    <t>資料　昭和32年事業所統計調査</t>
  </si>
  <si>
    <t>３.市町村・経営組織別事業所・従業者数</t>
  </si>
  <si>
    <t xml:space="preserve"> 〃 31年</t>
  </si>
  <si>
    <t>3    月</t>
  </si>
  <si>
    <t>4    月</t>
  </si>
  <si>
    <t>5    月</t>
  </si>
  <si>
    <t>6    月</t>
  </si>
  <si>
    <t>7    月</t>
  </si>
  <si>
    <t>8    月</t>
  </si>
  <si>
    <t>9    月</t>
  </si>
  <si>
    <t>10    月</t>
  </si>
  <si>
    <t>11    月</t>
  </si>
  <si>
    <t>12    月</t>
  </si>
  <si>
    <t>製造業</t>
  </si>
  <si>
    <r>
      <t>　　　　臨時日雇労仂者の1人1日平均給与額　</t>
    </r>
    <r>
      <rPr>
        <sz val="10"/>
        <rFont val="ＭＳ 明朝"/>
        <family val="1"/>
      </rPr>
      <t>(常雇規模30人以上)</t>
    </r>
  </si>
  <si>
    <t>（単位　円）</t>
  </si>
  <si>
    <t>産業別</t>
  </si>
  <si>
    <t>現金給与総額</t>
  </si>
  <si>
    <t>きまつて支給する給与</t>
  </si>
  <si>
    <t>特別に支払われた給与</t>
  </si>
  <si>
    <t>臨時及日雇労働の一人一日平均現金給与額</t>
  </si>
  <si>
    <t>男子</t>
  </si>
  <si>
    <t>昭和32年12月末現在</t>
  </si>
  <si>
    <t>市郡・
保健所別</t>
  </si>
  <si>
    <t>国立</t>
  </si>
  <si>
    <t>県立</t>
  </si>
  <si>
    <t>市町村立</t>
  </si>
  <si>
    <t>法人立</t>
  </si>
  <si>
    <t>個人立</t>
  </si>
  <si>
    <t>施設</t>
  </si>
  <si>
    <t>病床数</t>
  </si>
  <si>
    <t>病　　　　　　　　院</t>
  </si>
  <si>
    <t>山形</t>
  </si>
  <si>
    <t>東村山郡</t>
  </si>
  <si>
    <t>米沢</t>
  </si>
  <si>
    <t>鶴岡</t>
  </si>
  <si>
    <t>鶴岡市</t>
  </si>
  <si>
    <t>東田川郡</t>
  </si>
  <si>
    <t>西田川郡</t>
  </si>
  <si>
    <t>酒田</t>
  </si>
  <si>
    <t>新庄</t>
  </si>
  <si>
    <t>長井</t>
  </si>
  <si>
    <t>西置賜郡</t>
  </si>
  <si>
    <t>赤湯</t>
  </si>
  <si>
    <t>寒河江</t>
  </si>
  <si>
    <t>西村山郡</t>
  </si>
  <si>
    <t>北村山郡</t>
  </si>
  <si>
    <t>診　　　　療　　　　所</t>
  </si>
  <si>
    <t>保健所別</t>
  </si>
  <si>
    <t>〃32年</t>
  </si>
  <si>
    <t>歯科診療所</t>
  </si>
  <si>
    <t>精神病院　</t>
  </si>
  <si>
    <t xml:space="preserve"> 病院数</t>
  </si>
  <si>
    <t xml:space="preserve"> 病床数</t>
  </si>
  <si>
    <t>結核療養所</t>
  </si>
  <si>
    <t>一般病院</t>
  </si>
  <si>
    <t xml:space="preserve"> 結核病床数</t>
  </si>
  <si>
    <t xml:space="preserve"> 伝染病床数</t>
  </si>
  <si>
    <t xml:space="preserve"> 一般病床数</t>
  </si>
  <si>
    <t xml:space="preserve"> 精神病床数</t>
  </si>
  <si>
    <t>３１．医療関係施設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</si>
  <si>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</si>
  <si>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</si>
  <si>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</si>
  <si>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</si>
  <si>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</si>
  <si>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</si>
  <si>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</si>
  <si>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</si>
  <si>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</si>
  <si>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</si>
  <si>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</si>
  <si>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（2）月別火災発生件数･損害見積額</t>
  </si>
  <si>
    <t>出火件数</t>
  </si>
  <si>
    <t>焼損棟数</t>
  </si>
  <si>
    <t>焼失坪数</t>
  </si>
  <si>
    <t>車輌</t>
  </si>
  <si>
    <t>死傷者</t>
  </si>
  <si>
    <t>罹災世帯数</t>
  </si>
  <si>
    <t>罹　災　　　　　　　人　員</t>
  </si>
  <si>
    <t>損　害　見　積　額　(円)</t>
  </si>
  <si>
    <t>建　物　火　災</t>
  </si>
  <si>
    <t>原野山林火災</t>
  </si>
  <si>
    <t>船舶火災</t>
  </si>
  <si>
    <t>車輌火災</t>
  </si>
  <si>
    <t>建物</t>
  </si>
  <si>
    <t>山林原野</t>
  </si>
  <si>
    <t>船舶</t>
  </si>
  <si>
    <t>全焼</t>
  </si>
  <si>
    <t>半焼</t>
  </si>
  <si>
    <t>部分      焼</t>
  </si>
  <si>
    <t>船舶
台数</t>
  </si>
  <si>
    <t>死者</t>
  </si>
  <si>
    <t>傷者</t>
  </si>
  <si>
    <t>内容物及び
そ  の  他</t>
  </si>
  <si>
    <t>昭和28年</t>
  </si>
  <si>
    <t>…</t>
  </si>
  <si>
    <t>〃　29年</t>
  </si>
  <si>
    <t>…</t>
  </si>
  <si>
    <t>〃　30年</t>
  </si>
  <si>
    <t>〃　31年</t>
  </si>
  <si>
    <t>〃　32年</t>
  </si>
  <si>
    <t>1月</t>
  </si>
  <si>
    <t xml:space="preserve"> 資料　県消防課</t>
  </si>
  <si>
    <t>３２．火災被害</t>
  </si>
  <si>
    <t>昭和32年中</t>
  </si>
  <si>
    <t>区分</t>
  </si>
  <si>
    <t>昭和</t>
  </si>
  <si>
    <t>乗合自動車</t>
  </si>
  <si>
    <t>乗用自動車</t>
  </si>
  <si>
    <t>貨物自動車</t>
  </si>
  <si>
    <t>軽自動車</t>
  </si>
  <si>
    <t>その他
自動車</t>
  </si>
  <si>
    <t>原動機付
自転車</t>
  </si>
  <si>
    <t>自転車</t>
  </si>
  <si>
    <t>その他の　　　　　　車馬</t>
  </si>
  <si>
    <t>軌道車</t>
  </si>
  <si>
    <t>汽車</t>
  </si>
  <si>
    <t>歩行者</t>
  </si>
  <si>
    <t>乗客</t>
  </si>
  <si>
    <t>その他　　　　　　の　　人</t>
  </si>
  <si>
    <t>物　　件　　　　　　その他</t>
  </si>
  <si>
    <t>特殊</t>
  </si>
  <si>
    <t>普通</t>
  </si>
  <si>
    <t>損　害　を　与　え　た　も　の</t>
  </si>
  <si>
    <t>件数</t>
  </si>
  <si>
    <t>傷者</t>
  </si>
  <si>
    <t>損　害　を　受　け　た　も　の</t>
  </si>
  <si>
    <t>資料　県警察本部警ら交通課</t>
  </si>
  <si>
    <t>３３．交通事故</t>
  </si>
  <si>
    <t>注　給水人口300人以上　　資料　県薬務課</t>
  </si>
  <si>
    <t>１５．水道</t>
  </si>
  <si>
    <t>昭和33年3月末現在</t>
  </si>
  <si>
    <t>種　別</t>
  </si>
  <si>
    <t>実 延 長</t>
  </si>
  <si>
    <t>内　　　訳</t>
  </si>
  <si>
    <t>種　　類　　別　　内　　訳</t>
  </si>
  <si>
    <t>巾　　　　員　　　　別　　　　内　　　　訳</t>
  </si>
  <si>
    <t>改良済
延　長</t>
  </si>
  <si>
    <t>未改良
延　長</t>
  </si>
  <si>
    <t>永　久　橋</t>
  </si>
  <si>
    <t>木　　橋</t>
  </si>
  <si>
    <t>　隧　　道</t>
  </si>
  <si>
    <t>渡　舟　場</t>
  </si>
  <si>
    <t>改　良　済</t>
  </si>
  <si>
    <t>未　　改　　良</t>
  </si>
  <si>
    <t>自動車　　　　　　　交通不能</t>
  </si>
  <si>
    <t>ヶ数</t>
  </si>
  <si>
    <t>延長</t>
  </si>
  <si>
    <t>有効　　　7.5ｍ　　～</t>
  </si>
  <si>
    <t>有効　　　5.5ｍ　　～</t>
  </si>
  <si>
    <t>有効　　　4.5ｍ　　～</t>
  </si>
  <si>
    <t>有効　　　3.6ｍ　　～</t>
  </si>
  <si>
    <t>有効　　　3.6ｍ　　未満</t>
  </si>
  <si>
    <t>m</t>
  </si>
  <si>
    <t>一級 国  道</t>
  </si>
  <si>
    <t>2/2</t>
  </si>
  <si>
    <t>-</t>
  </si>
  <si>
    <t>二級 国  道</t>
  </si>
  <si>
    <t>2/2</t>
  </si>
  <si>
    <t>-</t>
  </si>
  <si>
    <t>主要地方道</t>
  </si>
  <si>
    <t>一般県道</t>
  </si>
  <si>
    <t>市道</t>
  </si>
  <si>
    <t>-</t>
  </si>
  <si>
    <t>町村道</t>
  </si>
  <si>
    <t>合　　　計</t>
  </si>
  <si>
    <t>4/2</t>
  </si>
  <si>
    <t>　　資料　県道路課</t>
  </si>
  <si>
    <t>１６．道路延長</t>
  </si>
  <si>
    <t>昭和33年3月末日現在</t>
  </si>
  <si>
    <t>貨           物　　　　　用</t>
  </si>
  <si>
    <t>乗　　合　　用</t>
  </si>
  <si>
    <t>乗　　　　用</t>
  </si>
  <si>
    <t>特殊用途車</t>
  </si>
  <si>
    <t>小型二輪車</t>
  </si>
  <si>
    <t>軽自動車</t>
  </si>
  <si>
    <t>合　　計</t>
  </si>
  <si>
    <t>普通車</t>
  </si>
  <si>
    <t>小　　型</t>
  </si>
  <si>
    <t>けん引車</t>
  </si>
  <si>
    <t>被けん引車</t>
  </si>
  <si>
    <t>小　　　型</t>
  </si>
  <si>
    <t>小型車</t>
  </si>
  <si>
    <t>特殊車</t>
  </si>
  <si>
    <t>四輪</t>
  </si>
  <si>
    <t>三輪</t>
  </si>
  <si>
    <t>四　輪</t>
  </si>
  <si>
    <t>三　輪</t>
  </si>
  <si>
    <t>-</t>
  </si>
  <si>
    <t>-</t>
  </si>
  <si>
    <t>-</t>
  </si>
  <si>
    <t>-</t>
  </si>
  <si>
    <t>-</t>
  </si>
  <si>
    <t>東根町</t>
  </si>
  <si>
    <t>金山町</t>
  </si>
  <si>
    <t>川西町</t>
  </si>
  <si>
    <t>温海町</t>
  </si>
  <si>
    <t>松山町</t>
  </si>
  <si>
    <t>　資料　県陸運事務所</t>
  </si>
  <si>
    <t>１７.市町村別自動車台数</t>
  </si>
  <si>
    <t>品目別</t>
  </si>
  <si>
    <t>単位</t>
  </si>
  <si>
    <t>昭　和　32　年</t>
  </si>
  <si>
    <t>昭　和　31　年</t>
  </si>
  <si>
    <t>昭　和　30　年</t>
  </si>
  <si>
    <t>数量</t>
  </si>
  <si>
    <t>金額</t>
  </si>
  <si>
    <t>円</t>
  </si>
  <si>
    <t>千円</t>
  </si>
  <si>
    <t>総　　　　　　数</t>
  </si>
  <si>
    <t>生糸(玉糸を含)</t>
  </si>
  <si>
    <t>俵</t>
  </si>
  <si>
    <t>絹織物</t>
  </si>
  <si>
    <t>平方碼</t>
  </si>
  <si>
    <t>人絹・他織物</t>
  </si>
  <si>
    <t>〃</t>
  </si>
  <si>
    <t>絨氈</t>
  </si>
  <si>
    <t>才</t>
  </si>
  <si>
    <t>メリヤス製品</t>
  </si>
  <si>
    <t>打</t>
  </si>
  <si>
    <t>その他</t>
  </si>
  <si>
    <t>ミシン</t>
  </si>
  <si>
    <t>台</t>
  </si>
  <si>
    <t>〃頭部</t>
  </si>
  <si>
    <t>〃</t>
  </si>
  <si>
    <t>〃部品</t>
  </si>
  <si>
    <t>ヶ</t>
  </si>
  <si>
    <t>メリヤス編機械</t>
  </si>
  <si>
    <t>電気器具部品</t>
  </si>
  <si>
    <t>〃</t>
  </si>
  <si>
    <t>籾摺機</t>
  </si>
  <si>
    <t>〃</t>
  </si>
  <si>
    <t>カッター</t>
  </si>
  <si>
    <t>水田中耕除草機</t>
  </si>
  <si>
    <t>ヤシロープ製縄機同部品</t>
  </si>
  <si>
    <t>ヶ</t>
  </si>
  <si>
    <t>南洋向鎌</t>
  </si>
  <si>
    <t>丁</t>
  </si>
  <si>
    <t>剪定鋏</t>
  </si>
  <si>
    <t>〃</t>
  </si>
  <si>
    <t>芽切鋏</t>
  </si>
  <si>
    <t>ステンレス製艤装用品</t>
  </si>
  <si>
    <t>ヶ</t>
  </si>
  <si>
    <t>鉄瓶、鉄皿、他鋳鉄製品</t>
  </si>
  <si>
    <t>ヶ・枚</t>
  </si>
  <si>
    <t>高炭素マンガン鉄</t>
  </si>
  <si>
    <t>瓲</t>
  </si>
  <si>
    <r>
      <t>中</t>
    </r>
    <r>
      <rPr>
        <sz val="10"/>
        <color indexed="9"/>
        <rFont val="ＭＳ 明朝"/>
        <family val="1"/>
      </rPr>
      <t>炭</t>
    </r>
    <r>
      <rPr>
        <sz val="10"/>
        <rFont val="ＭＳ 明朝"/>
        <family val="1"/>
      </rPr>
      <t>〃</t>
    </r>
    <r>
      <rPr>
        <sz val="10"/>
        <color indexed="9"/>
        <rFont val="ＭＳ 明朝"/>
        <family val="1"/>
      </rPr>
      <t>・・</t>
    </r>
  </si>
  <si>
    <t>〃</t>
  </si>
  <si>
    <r>
      <t>低</t>
    </r>
    <r>
      <rPr>
        <sz val="10"/>
        <color indexed="9"/>
        <rFont val="ＭＳ 明朝"/>
        <family val="1"/>
      </rPr>
      <t>炭</t>
    </r>
    <r>
      <rPr>
        <sz val="10"/>
        <rFont val="ＭＳ 明朝"/>
        <family val="1"/>
      </rPr>
      <t>〃</t>
    </r>
    <r>
      <rPr>
        <sz val="10"/>
        <color indexed="9"/>
        <rFont val="ＭＳ 明朝"/>
        <family val="1"/>
      </rPr>
      <t>・・</t>
    </r>
  </si>
  <si>
    <t>電解金属マンガン</t>
  </si>
  <si>
    <t>〃</t>
  </si>
  <si>
    <t>　〃　クローム</t>
  </si>
  <si>
    <t>電解二酸化マンガン</t>
  </si>
  <si>
    <t>〃</t>
  </si>
  <si>
    <t>シリコンマンガン</t>
  </si>
  <si>
    <t>〃</t>
  </si>
  <si>
    <t>映写用カーボン</t>
  </si>
  <si>
    <t>本</t>
  </si>
  <si>
    <t>製版用カーボン</t>
  </si>
  <si>
    <t>テルナイト(B)</t>
  </si>
  <si>
    <t>仕組板(ミルクシツク)</t>
  </si>
  <si>
    <t>石</t>
  </si>
  <si>
    <t>ぶな合板</t>
  </si>
  <si>
    <t>平方呎</t>
  </si>
  <si>
    <t>フローリング</t>
  </si>
  <si>
    <t>〃</t>
  </si>
  <si>
    <t>ウインドシヤツター</t>
  </si>
  <si>
    <t>枚</t>
  </si>
  <si>
    <t>カービングボード</t>
  </si>
  <si>
    <t>サービストレー</t>
  </si>
  <si>
    <t>組</t>
  </si>
  <si>
    <t>木製抽出</t>
  </si>
  <si>
    <t>〃</t>
  </si>
  <si>
    <t>チョッピングブロツク</t>
  </si>
  <si>
    <t>胡椒入</t>
  </si>
  <si>
    <t>打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</si>
</sst>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  <numFmt numFmtId="180" formatCode="#,##0;&quot;△ &quot;#,##0"/>
    <numFmt numFmtId="181" formatCode="#,##0_);\(#,##0\)"/>
    <numFmt numFmtId="182" formatCode="_ * #,##0_ ;_ * \-#,##0_ ;_ * &quot;…&quot;_ ;_ @_ "/>
    <numFmt numFmtId="183" formatCode="_ * #,##0_ ;_ * \-#,##0_ ;_ * &quot;0&quot;_ ;_ @_ "/>
    <numFmt numFmtId="184" formatCode="0_);[Red]\(0\)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_ * #,##0.0_ ;_ * \-#,##0.0_ ;_ * &quot;-&quot;_ ;_ @_ "/>
    <numFmt numFmtId="189" formatCode="_ * #,##0.00_ ;_ * \-#,##0.00_ ;_ * &quot;-&quot;_ ;_ @_ "/>
    <numFmt numFmtId="190" formatCode="0;&quot;△ &quot;0"/>
    <numFmt numFmtId="191" formatCode="0.0;&quot;△ &quot;0.0"/>
    <numFmt numFmtId="192" formatCode="0.00;&quot;△ &quot;0.00"/>
    <numFmt numFmtId="193" formatCode="#,##0.0;&quot;△ &quot;#,##0.0"/>
    <numFmt numFmtId="194" formatCode="#,##0.00;&quot;△ &quot;#,##0.00"/>
    <numFmt numFmtId="195" formatCode="#,##0.0;[Red]\-#,##0.0"/>
    <numFmt numFmtId="196" formatCode="\-"/>
    <numFmt numFmtId="197" formatCode="#,##0.000;[Red]\-#,##0.000"/>
    <numFmt numFmtId="198" formatCode="0.0"/>
    <numFmt numFmtId="199" formatCode="_ * #,##0.000_ ;_ * \-#,##0.000_ ;_ * &quot;-&quot;_ ;_ @_ "/>
    <numFmt numFmtId="200" formatCode="_ * #,##0.0_ ;_ * \-#,##0.0_ ;_ * &quot;-&quot;?_ ;_ @_ "/>
    <numFmt numFmtId="201" formatCode="#0#"/>
    <numFmt numFmtId="202" formatCode="#0\ "/>
    <numFmt numFmtId="203" formatCode="#0#.0"/>
    <numFmt numFmtId="204" formatCode="#0#.0\ "/>
    <numFmt numFmtId="205" formatCode="#,##0.0_);[Red]\(#,##0.0\)"/>
    <numFmt numFmtId="206" formatCode="#,##0.0_ ;[Red]\-#,##0.0\ "/>
    <numFmt numFmtId="207" formatCode="0_);\(0\)"/>
    <numFmt numFmtId="208" formatCode="0.0_);\(0.0\)"/>
    <numFmt numFmtId="209" formatCode="#,##0.0_);\(#,##0.0\)"/>
    <numFmt numFmtId="210" formatCode="_ * #,##0.0_ ;_ * \-#,##0.00_ ;_ * &quot;-&quot;??_ ;_ @_ "/>
    <numFmt numFmtId="211" formatCode="0_ "/>
    <numFmt numFmtId="212" formatCode="0\ "/>
    <numFmt numFmtId="213" formatCode="_ * #\ ##0_ ;_ * \-#,##0_ ;_ * &quot;-&quot;_ ;_ @_ "/>
    <numFmt numFmtId="214" formatCode="\(#,##0\)"/>
    <numFmt numFmtId="215" formatCode="_ * #,##0_ ;_ * \-#,##0_ ;_ * &quot;x&quot;_ ;_ @_ "/>
    <numFmt numFmtId="216" formatCode="#,##0;&quot;△ &quot;#,##0;\-"/>
    <numFmt numFmtId="217" formatCode="&quot;（&quot;0&quot;）&quot;"/>
    <numFmt numFmtId="218" formatCode="\(0\)"/>
    <numFmt numFmtId="219" formatCode="0.0_);[Red]\(0.0\)"/>
    <numFmt numFmtId="220" formatCode="_ * #,##0_ ;_ * \-#,##0_ ;_ * &quot;-&quot;?_ ;_ @_ "/>
    <numFmt numFmtId="221" formatCode="_ * #,##0.00_ ;_ * \-#,##0.00_ ;_ * &quot;-&quot;?_ ;_ @_ "/>
    <numFmt numFmtId="222" formatCode="General\ "/>
    <numFmt numFmtId="223" formatCode="#,##0.00_);[Red]\(#,##0.00\)"/>
    <numFmt numFmtId="224" formatCode="0.0_ "/>
    <numFmt numFmtId="225" formatCode="0.0000\ "/>
    <numFmt numFmtId="226" formatCode="\(0\)\ "/>
    <numFmt numFmtId="227" formatCode="0;_Ā"/>
    <numFmt numFmtId="228" formatCode="_ * #,##0_ ;_ * &quot;△&quot;#,##0_ ;_ * &quot;-&quot;_ ;_ @_ "/>
    <numFmt numFmtId="229" formatCode="0.0\ "/>
    <numFmt numFmtId="230" formatCode="#,##0.0;&quot;△ &quot;#,##0.0\ "/>
    <numFmt numFmtId="231" formatCode="\(#,##0.0\)"/>
    <numFmt numFmtId="232" formatCode="\(#\)"/>
    <numFmt numFmtId="233" formatCode="\(@\)"/>
    <numFmt numFmtId="234" formatCode="#,##0.0"/>
    <numFmt numFmtId="235" formatCode="0.00000"/>
    <numFmt numFmtId="236" formatCode="#,##0.000_ "/>
    <numFmt numFmtId="237" formatCode="_ * #,##0.0000_ ;_ * \-#,##0.0000_ ;_ * &quot;-&quot;_ ;_ @_ "/>
    <numFmt numFmtId="238" formatCode="#,##0_ ;[Red]\-#,##0\ "/>
  </numFmts>
  <fonts count="3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color indexed="9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vertAlign val="subscript"/>
      <sz val="8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vertAlign val="subscript"/>
      <sz val="10"/>
      <name val="ＭＳ 明朝"/>
      <family val="1"/>
    </font>
    <font>
      <b/>
      <sz val="9"/>
      <color indexed="9"/>
      <name val="ＭＳ 明朝"/>
      <family val="1"/>
    </font>
    <font>
      <b/>
      <vertAlign val="subscript"/>
      <sz val="9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9" fontId="7" fillId="0" borderId="1">
      <alignment horizontal="distributed"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9" fontId="1" fillId="0" borderId="1">
      <alignment horizontal="distributed" vertical="center"/>
      <protection/>
    </xf>
    <xf numFmtId="41" fontId="7" fillId="0" borderId="1">
      <alignment/>
      <protection/>
    </xf>
    <xf numFmtId="49" fontId="7" fillId="0" borderId="1">
      <alignment horizontal="distributed"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13" fillId="0" borderId="0" applyNumberFormat="0" applyFill="0" applyBorder="0" applyAlignment="0" applyProtection="0"/>
  </cellStyleXfs>
  <cellXfs count="1418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56" applyNumberFormat="1" applyFont="1" applyFill="1" applyAlignment="1">
      <alignment vertical="center"/>
      <protection/>
    </xf>
    <xf numFmtId="0" fontId="1" fillId="0" borderId="0" xfId="56" applyFont="1" applyFill="1" applyAlignment="1">
      <alignment/>
      <protection/>
    </xf>
    <xf numFmtId="49" fontId="1" fillId="0" borderId="0" xfId="56" applyNumberFormat="1" applyFont="1" applyFill="1" applyAlignment="1">
      <alignment/>
      <protection/>
    </xf>
    <xf numFmtId="0" fontId="1" fillId="0" borderId="0" xfId="56" applyFont="1" applyFill="1" applyAlignment="1">
      <alignment vertical="center"/>
      <protection/>
    </xf>
    <xf numFmtId="0" fontId="1" fillId="2" borderId="0" xfId="0" applyFont="1" applyFill="1" applyAlignment="1">
      <alignment vertical="center"/>
    </xf>
    <xf numFmtId="49" fontId="1" fillId="2" borderId="0" xfId="56" applyNumberFormat="1" applyFont="1" applyFill="1" applyAlignment="1">
      <alignment vertical="center"/>
      <protection/>
    </xf>
    <xf numFmtId="0" fontId="1" fillId="0" borderId="0" xfId="25" applyFont="1" applyFill="1" applyAlignment="1">
      <alignment vertical="center"/>
      <protection/>
    </xf>
    <xf numFmtId="0" fontId="5" fillId="0" borderId="0" xfId="25" applyFont="1" applyFill="1" applyAlignment="1">
      <alignment vertical="center"/>
      <protection/>
    </xf>
    <xf numFmtId="0" fontId="1" fillId="0" borderId="0" xfId="25" applyFont="1" applyFill="1" applyBorder="1" applyAlignment="1">
      <alignment vertical="center"/>
      <protection/>
    </xf>
    <xf numFmtId="0" fontId="1" fillId="0" borderId="0" xfId="25" applyFont="1" applyFill="1" applyBorder="1" applyAlignment="1">
      <alignment horizontal="centerContinuous" vertical="center"/>
      <protection/>
    </xf>
    <xf numFmtId="182" fontId="1" fillId="0" borderId="0" xfId="25" applyNumberFormat="1" applyFont="1" applyFill="1" applyBorder="1" applyAlignment="1">
      <alignment horizontal="centerContinuous" vertical="center"/>
      <protection/>
    </xf>
    <xf numFmtId="0" fontId="1" fillId="0" borderId="2" xfId="25" applyFont="1" applyFill="1" applyBorder="1" applyAlignment="1">
      <alignment horizontal="center" vertical="center" wrapText="1"/>
      <protection/>
    </xf>
    <xf numFmtId="0" fontId="1" fillId="0" borderId="2" xfId="25" applyFont="1" applyFill="1" applyBorder="1" applyAlignment="1">
      <alignment horizontal="center" vertical="center"/>
      <protection/>
    </xf>
    <xf numFmtId="0" fontId="1" fillId="0" borderId="3" xfId="25" applyFont="1" applyFill="1" applyBorder="1" applyAlignment="1">
      <alignment horizontal="center" vertical="center"/>
      <protection/>
    </xf>
    <xf numFmtId="0" fontId="1" fillId="0" borderId="4" xfId="25" applyFont="1" applyFill="1" applyBorder="1" applyAlignment="1">
      <alignment horizontal="center" vertical="center"/>
      <protection/>
    </xf>
    <xf numFmtId="0" fontId="6" fillId="0" borderId="0" xfId="25" applyFont="1" applyFill="1" applyAlignment="1">
      <alignment vertical="center"/>
      <protection/>
    </xf>
    <xf numFmtId="0" fontId="6" fillId="0" borderId="5" xfId="25" applyNumberFormat="1" applyFont="1" applyFill="1" applyBorder="1" applyAlignment="1">
      <alignment horizontal="distributed" vertical="center"/>
      <protection/>
    </xf>
    <xf numFmtId="0" fontId="6" fillId="0" borderId="0" xfId="25" applyFont="1" applyFill="1" applyBorder="1" applyAlignment="1">
      <alignment horizontal="center" vertical="center"/>
      <protection/>
    </xf>
    <xf numFmtId="0" fontId="6" fillId="0" borderId="0" xfId="25" applyFont="1" applyFill="1" applyBorder="1" applyAlignment="1">
      <alignment horizontal="right" vertical="center"/>
      <protection/>
    </xf>
    <xf numFmtId="182" fontId="1" fillId="0" borderId="0" xfId="18" applyNumberFormat="1" applyFont="1" applyFill="1" applyBorder="1" applyAlignment="1">
      <alignment horizontal="distributed" vertical="center"/>
    </xf>
    <xf numFmtId="180" fontId="6" fillId="0" borderId="0" xfId="25" applyNumberFormat="1" applyFont="1" applyFill="1" applyBorder="1" applyAlignment="1">
      <alignment horizontal="center" vertical="center"/>
      <protection/>
    </xf>
    <xf numFmtId="180" fontId="6" fillId="0" borderId="0" xfId="25" applyNumberFormat="1" applyFont="1" applyFill="1" applyBorder="1" applyAlignment="1">
      <alignment horizontal="right" vertical="center"/>
      <protection/>
    </xf>
    <xf numFmtId="180" fontId="1" fillId="0" borderId="6" xfId="18" applyNumberFormat="1" applyFont="1" applyFill="1" applyBorder="1" applyAlignment="1">
      <alignment horizontal="distributed" vertical="center"/>
    </xf>
    <xf numFmtId="41" fontId="7" fillId="0" borderId="0" xfId="25" applyNumberFormat="1" applyFont="1" applyFill="1" applyAlignment="1">
      <alignment vertical="center"/>
      <protection/>
    </xf>
    <xf numFmtId="0" fontId="7" fillId="0" borderId="5" xfId="18" applyNumberFormat="1" applyFont="1" applyFill="1" applyBorder="1" applyAlignment="1">
      <alignment horizontal="distributed" vertical="center"/>
    </xf>
    <xf numFmtId="180" fontId="7" fillId="0" borderId="0" xfId="18" applyNumberFormat="1" applyFont="1" applyFill="1" applyBorder="1" applyAlignment="1">
      <alignment horizontal="right" vertical="center"/>
    </xf>
    <xf numFmtId="180" fontId="7" fillId="0" borderId="7" xfId="18" applyNumberFormat="1" applyFont="1" applyFill="1" applyBorder="1" applyAlignment="1">
      <alignment horizontal="right" vertical="center"/>
    </xf>
    <xf numFmtId="0" fontId="1" fillId="0" borderId="5" xfId="25" applyFont="1" applyFill="1" applyBorder="1" applyAlignment="1">
      <alignment horizontal="distributed" vertical="center"/>
      <protection/>
    </xf>
    <xf numFmtId="180" fontId="1" fillId="0" borderId="0" xfId="18" applyNumberFormat="1" applyFont="1" applyFill="1" applyBorder="1" applyAlignment="1">
      <alignment horizontal="right" vertical="center"/>
    </xf>
    <xf numFmtId="180" fontId="1" fillId="0" borderId="7" xfId="18" applyNumberFormat="1" applyFont="1" applyFill="1" applyBorder="1" applyAlignment="1">
      <alignment horizontal="right" vertical="center"/>
    </xf>
    <xf numFmtId="0" fontId="7" fillId="0" borderId="0" xfId="25" applyFont="1" applyFill="1" applyAlignment="1">
      <alignment vertical="center"/>
      <protection/>
    </xf>
    <xf numFmtId="0" fontId="7" fillId="0" borderId="5" xfId="25" applyFont="1" applyFill="1" applyBorder="1" applyAlignment="1">
      <alignment horizontal="distributed" vertical="center"/>
      <protection/>
    </xf>
    <xf numFmtId="0" fontId="1" fillId="0" borderId="5" xfId="25" applyFont="1" applyFill="1" applyBorder="1" applyAlignment="1">
      <alignment vertical="center"/>
      <protection/>
    </xf>
    <xf numFmtId="38" fontId="1" fillId="0" borderId="5" xfId="18" applyFont="1" applyFill="1" applyBorder="1" applyAlignment="1">
      <alignment horizontal="distributed" vertical="center"/>
    </xf>
    <xf numFmtId="180" fontId="1" fillId="0" borderId="0" xfId="18" applyNumberFormat="1" applyFont="1" applyFill="1" applyBorder="1" applyAlignment="1">
      <alignment vertical="center"/>
    </xf>
    <xf numFmtId="180" fontId="1" fillId="0" borderId="7" xfId="18" applyNumberFormat="1" applyFont="1" applyFill="1" applyBorder="1" applyAlignment="1">
      <alignment vertical="center"/>
    </xf>
    <xf numFmtId="38" fontId="1" fillId="0" borderId="3" xfId="18" applyFont="1" applyFill="1" applyBorder="1" applyAlignment="1">
      <alignment horizontal="distributed" vertical="center"/>
    </xf>
    <xf numFmtId="41" fontId="1" fillId="0" borderId="0" xfId="18" applyNumberFormat="1" applyFont="1" applyFill="1" applyBorder="1" applyAlignment="1">
      <alignment vertical="center"/>
    </xf>
    <xf numFmtId="180" fontId="1" fillId="0" borderId="2" xfId="18" applyNumberFormat="1" applyFont="1" applyFill="1" applyBorder="1" applyAlignment="1">
      <alignment vertical="center"/>
    </xf>
    <xf numFmtId="0" fontId="1" fillId="0" borderId="8" xfId="18" applyNumberFormat="1" applyFont="1" applyFill="1" applyBorder="1" applyAlignment="1">
      <alignment horizontal="left" vertical="center"/>
    </xf>
    <xf numFmtId="41" fontId="1" fillId="0" borderId="8" xfId="18" applyNumberFormat="1" applyFont="1" applyFill="1" applyBorder="1" applyAlignment="1">
      <alignment vertical="center"/>
    </xf>
    <xf numFmtId="0" fontId="1" fillId="0" borderId="0" xfId="18" applyNumberFormat="1" applyFont="1" applyFill="1" applyAlignment="1">
      <alignment horizontal="left" vertical="center"/>
    </xf>
    <xf numFmtId="182" fontId="1" fillId="0" borderId="0" xfId="25" applyNumberFormat="1" applyFont="1" applyFill="1" applyAlignment="1">
      <alignment vertical="center"/>
      <protection/>
    </xf>
    <xf numFmtId="0" fontId="1" fillId="0" borderId="0" xfId="26" applyFont="1" applyFill="1" applyAlignment="1">
      <alignment vertical="center"/>
      <protection/>
    </xf>
    <xf numFmtId="0" fontId="5" fillId="0" borderId="0" xfId="26" applyFont="1" applyFill="1" applyAlignment="1">
      <alignment vertical="center"/>
      <protection/>
    </xf>
    <xf numFmtId="0" fontId="1" fillId="0" borderId="0" xfId="26" applyFont="1" applyFill="1" applyBorder="1" applyAlignment="1">
      <alignment vertical="center"/>
      <protection/>
    </xf>
    <xf numFmtId="0" fontId="1" fillId="0" borderId="0" xfId="26" applyFont="1" applyFill="1" applyBorder="1" applyAlignment="1">
      <alignment horizontal="centerContinuous" vertical="center"/>
      <protection/>
    </xf>
    <xf numFmtId="0" fontId="1" fillId="0" borderId="2" xfId="26" applyFont="1" applyFill="1" applyBorder="1" applyAlignment="1">
      <alignment horizontal="distributed" vertical="center"/>
      <protection/>
    </xf>
    <xf numFmtId="0" fontId="1" fillId="0" borderId="9" xfId="26" applyFont="1" applyFill="1" applyBorder="1" applyAlignment="1">
      <alignment horizontal="distributed" vertical="center"/>
      <protection/>
    </xf>
    <xf numFmtId="0" fontId="1" fillId="0" borderId="5" xfId="26" applyNumberFormat="1" applyFont="1" applyFill="1" applyBorder="1" applyAlignment="1">
      <alignment horizontal="distributed" vertical="center"/>
      <protection/>
    </xf>
    <xf numFmtId="0" fontId="1" fillId="0" borderId="0" xfId="26" applyFont="1" applyFill="1" applyBorder="1" applyAlignment="1">
      <alignment horizontal="center" vertical="center"/>
      <protection/>
    </xf>
    <xf numFmtId="0" fontId="1" fillId="0" borderId="0" xfId="26" applyFont="1" applyFill="1" applyBorder="1" applyAlignment="1">
      <alignment horizontal="right" vertical="center"/>
      <protection/>
    </xf>
    <xf numFmtId="0" fontId="1" fillId="0" borderId="7" xfId="26" applyFont="1" applyFill="1" applyBorder="1" applyAlignment="1">
      <alignment horizontal="right" vertical="center"/>
      <protection/>
    </xf>
    <xf numFmtId="41" fontId="7" fillId="0" borderId="0" xfId="26" applyNumberFormat="1" applyFont="1" applyFill="1" applyAlignment="1">
      <alignment vertical="center"/>
      <protection/>
    </xf>
    <xf numFmtId="41" fontId="7" fillId="0" borderId="0" xfId="18" applyNumberFormat="1" applyFont="1" applyFill="1" applyBorder="1" applyAlignment="1">
      <alignment horizontal="right" vertical="center"/>
    </xf>
    <xf numFmtId="41" fontId="7" fillId="0" borderId="7" xfId="18" applyNumberFormat="1" applyFont="1" applyFill="1" applyBorder="1" applyAlignment="1">
      <alignment horizontal="right" vertical="center"/>
    </xf>
    <xf numFmtId="38" fontId="1" fillId="0" borderId="5" xfId="18" applyFont="1" applyFill="1" applyBorder="1" applyAlignment="1">
      <alignment vertical="center"/>
    </xf>
    <xf numFmtId="41" fontId="1" fillId="0" borderId="0" xfId="18" applyNumberFormat="1" applyFont="1" applyFill="1" applyBorder="1" applyAlignment="1">
      <alignment horizontal="right" vertical="center"/>
    </xf>
    <xf numFmtId="41" fontId="1" fillId="0" borderId="7" xfId="18" applyNumberFormat="1" applyFont="1" applyFill="1" applyBorder="1" applyAlignment="1">
      <alignment horizontal="right" vertical="center"/>
    </xf>
    <xf numFmtId="0" fontId="1" fillId="0" borderId="5" xfId="26" applyFont="1" applyFill="1" applyBorder="1" applyAlignment="1">
      <alignment horizontal="distributed" vertical="center"/>
      <protection/>
    </xf>
    <xf numFmtId="41" fontId="1" fillId="0" borderId="7" xfId="18" applyNumberFormat="1" applyFont="1" applyFill="1" applyBorder="1" applyAlignment="1">
      <alignment vertical="center"/>
    </xf>
    <xf numFmtId="0" fontId="1" fillId="0" borderId="5" xfId="18" applyNumberFormat="1" applyFont="1" applyFill="1" applyBorder="1" applyAlignment="1">
      <alignment horizontal="distributed" vertical="center"/>
    </xf>
    <xf numFmtId="41" fontId="1" fillId="0" borderId="2" xfId="18" applyNumberFormat="1" applyFont="1" applyFill="1" applyBorder="1" applyAlignment="1">
      <alignment vertical="center"/>
    </xf>
    <xf numFmtId="0" fontId="5" fillId="0" borderId="0" xfId="27" applyFont="1" applyFill="1" applyAlignment="1">
      <alignment vertical="center"/>
      <protection/>
    </xf>
    <xf numFmtId="0" fontId="1" fillId="0" borderId="0" xfId="27" applyFont="1" applyFill="1" applyAlignment="1">
      <alignment vertical="center"/>
      <protection/>
    </xf>
    <xf numFmtId="0" fontId="1" fillId="0" borderId="4" xfId="27" applyFont="1" applyFill="1" applyBorder="1" applyAlignment="1">
      <alignment horizontal="center" vertical="center"/>
      <protection/>
    </xf>
    <xf numFmtId="0" fontId="1" fillId="0" borderId="10" xfId="27" applyFont="1" applyFill="1" applyBorder="1" applyAlignment="1">
      <alignment vertical="center"/>
      <protection/>
    </xf>
    <xf numFmtId="0" fontId="1" fillId="0" borderId="8" xfId="27" applyFont="1" applyFill="1" applyBorder="1" applyAlignment="1">
      <alignment vertical="center"/>
      <protection/>
    </xf>
    <xf numFmtId="0" fontId="1" fillId="0" borderId="6" xfId="27" applyFont="1" applyFill="1" applyBorder="1" applyAlignment="1">
      <alignment vertical="center"/>
      <protection/>
    </xf>
    <xf numFmtId="0" fontId="7" fillId="0" borderId="0" xfId="27" applyFont="1" applyFill="1" applyAlignment="1">
      <alignment vertical="center"/>
      <protection/>
    </xf>
    <xf numFmtId="0" fontId="7" fillId="0" borderId="5" xfId="27" applyFont="1" applyFill="1" applyBorder="1" applyAlignment="1">
      <alignment horizontal="distributed" vertical="center"/>
      <protection/>
    </xf>
    <xf numFmtId="41" fontId="7" fillId="0" borderId="0" xfId="27" applyNumberFormat="1" applyFont="1" applyFill="1" applyBorder="1" applyAlignment="1">
      <alignment vertical="center"/>
      <protection/>
    </xf>
    <xf numFmtId="41" fontId="7" fillId="0" borderId="7" xfId="27" applyNumberFormat="1" applyFont="1" applyFill="1" applyBorder="1" applyAlignment="1">
      <alignment vertical="center"/>
      <protection/>
    </xf>
    <xf numFmtId="41" fontId="7" fillId="0" borderId="0" xfId="27" applyNumberFormat="1" applyFont="1" applyFill="1" applyAlignment="1">
      <alignment vertical="center"/>
      <protection/>
    </xf>
    <xf numFmtId="0" fontId="1" fillId="0" borderId="5" xfId="27" applyFont="1" applyFill="1" applyBorder="1" applyAlignment="1">
      <alignment horizontal="distributed" vertical="center"/>
      <protection/>
    </xf>
    <xf numFmtId="41" fontId="1" fillId="0" borderId="0" xfId="27" applyNumberFormat="1" applyFont="1" applyFill="1" applyBorder="1" applyAlignment="1">
      <alignment vertical="center"/>
      <protection/>
    </xf>
    <xf numFmtId="41" fontId="1" fillId="0" borderId="7" xfId="27" applyNumberFormat="1" applyFont="1" applyFill="1" applyBorder="1" applyAlignment="1">
      <alignment vertical="center"/>
      <protection/>
    </xf>
    <xf numFmtId="41" fontId="1" fillId="0" borderId="0" xfId="27" applyNumberFormat="1" applyFont="1" applyFill="1" applyAlignment="1">
      <alignment vertical="center"/>
      <protection/>
    </xf>
    <xf numFmtId="41" fontId="1" fillId="0" borderId="0" xfId="27" applyNumberFormat="1" applyFont="1" applyFill="1" applyBorder="1" applyAlignment="1">
      <alignment horizontal="right" vertical="center"/>
      <protection/>
    </xf>
    <xf numFmtId="0" fontId="1" fillId="0" borderId="3" xfId="27" applyFont="1" applyFill="1" applyBorder="1" applyAlignment="1">
      <alignment horizontal="distributed" vertical="center"/>
      <protection/>
    </xf>
    <xf numFmtId="41" fontId="1" fillId="0" borderId="11" xfId="27" applyNumberFormat="1" applyFont="1" applyFill="1" applyBorder="1" applyAlignment="1">
      <alignment vertical="center"/>
      <protection/>
    </xf>
    <xf numFmtId="41" fontId="1" fillId="0" borderId="2" xfId="27" applyNumberFormat="1" applyFont="1" applyFill="1" applyBorder="1" applyAlignment="1">
      <alignment vertical="center"/>
      <protection/>
    </xf>
    <xf numFmtId="0" fontId="1" fillId="0" borderId="0" xfId="27" applyFont="1" applyFill="1" applyAlignment="1">
      <alignment horizontal="distributed" vertical="center"/>
      <protection/>
    </xf>
    <xf numFmtId="49" fontId="1" fillId="0" borderId="0" xfId="18" applyNumberFormat="1" applyFont="1" applyFill="1" applyAlignment="1">
      <alignment vertical="center"/>
    </xf>
    <xf numFmtId="49" fontId="5" fillId="0" borderId="0" xfId="18" applyNumberFormat="1" applyFont="1" applyFill="1" applyAlignment="1">
      <alignment vertical="center"/>
    </xf>
    <xf numFmtId="49" fontId="1" fillId="0" borderId="0" xfId="18" applyNumberFormat="1" applyFont="1" applyFill="1" applyBorder="1" applyAlignment="1">
      <alignment vertical="center"/>
    </xf>
    <xf numFmtId="49" fontId="1" fillId="0" borderId="0" xfId="18" applyNumberFormat="1" applyFont="1" applyFill="1" applyBorder="1" applyAlignment="1">
      <alignment horizontal="center" vertical="center"/>
    </xf>
    <xf numFmtId="49" fontId="1" fillId="0" borderId="2" xfId="18" applyNumberFormat="1" applyFont="1" applyFill="1" applyBorder="1" applyAlignment="1">
      <alignment horizontal="distributed" vertical="center"/>
    </xf>
    <xf numFmtId="49" fontId="1" fillId="0" borderId="3" xfId="18" applyNumberFormat="1" applyFont="1" applyFill="1" applyBorder="1" applyAlignment="1">
      <alignment horizontal="distributed" vertical="center"/>
    </xf>
    <xf numFmtId="49" fontId="1" fillId="0" borderId="2" xfId="18" applyNumberFormat="1" applyFont="1" applyFill="1" applyBorder="1" applyAlignment="1">
      <alignment horizontal="center" vertical="center"/>
    </xf>
    <xf numFmtId="49" fontId="1" fillId="0" borderId="3" xfId="18" applyNumberFormat="1" applyFont="1" applyFill="1" applyBorder="1" applyAlignment="1">
      <alignment horizontal="center" vertical="center"/>
    </xf>
    <xf numFmtId="49" fontId="1" fillId="0" borderId="1" xfId="18" applyNumberFormat="1" applyFont="1" applyFill="1" applyBorder="1" applyAlignment="1">
      <alignment vertical="center"/>
    </xf>
    <xf numFmtId="49" fontId="1" fillId="0" borderId="7" xfId="18" applyNumberFormat="1" applyFont="1" applyFill="1" applyBorder="1" applyAlignment="1">
      <alignment vertical="center"/>
    </xf>
    <xf numFmtId="41" fontId="9" fillId="0" borderId="0" xfId="18" applyNumberFormat="1" applyFont="1" applyFill="1" applyBorder="1" applyAlignment="1">
      <alignment vertical="center"/>
    </xf>
    <xf numFmtId="41" fontId="9" fillId="0" borderId="7" xfId="18" applyNumberFormat="1" applyFont="1" applyFill="1" applyBorder="1" applyAlignment="1">
      <alignment vertical="center"/>
    </xf>
    <xf numFmtId="38" fontId="1" fillId="0" borderId="0" xfId="18" applyFont="1" applyFill="1" applyAlignment="1">
      <alignment vertical="center"/>
    </xf>
    <xf numFmtId="49" fontId="1" fillId="0" borderId="1" xfId="18" applyNumberFormat="1" applyFont="1" applyFill="1" applyBorder="1" applyAlignment="1">
      <alignment horizontal="distributed" vertical="center"/>
    </xf>
    <xf numFmtId="49" fontId="7" fillId="0" borderId="0" xfId="18" applyNumberFormat="1" applyFont="1" applyFill="1" applyAlignment="1">
      <alignment vertical="center"/>
    </xf>
    <xf numFmtId="49" fontId="7" fillId="0" borderId="1" xfId="18" applyNumberFormat="1" applyFont="1" applyFill="1" applyBorder="1" applyAlignment="1">
      <alignment horizontal="distributed" vertical="center"/>
    </xf>
    <xf numFmtId="41" fontId="7" fillId="0" borderId="0" xfId="18" applyNumberFormat="1" applyFont="1" applyFill="1" applyBorder="1" applyAlignment="1">
      <alignment vertical="center"/>
    </xf>
    <xf numFmtId="41" fontId="7" fillId="0" borderId="7" xfId="18" applyNumberFormat="1" applyFont="1" applyFill="1" applyBorder="1" applyAlignment="1">
      <alignment vertical="center"/>
    </xf>
    <xf numFmtId="38" fontId="7" fillId="0" borderId="0" xfId="18" applyFont="1" applyFill="1" applyAlignment="1">
      <alignment vertical="center"/>
    </xf>
    <xf numFmtId="49" fontId="1" fillId="0" borderId="7" xfId="18" applyNumberFormat="1" applyFont="1" applyFill="1" applyBorder="1" applyAlignment="1" quotePrefix="1">
      <alignment vertical="center"/>
    </xf>
    <xf numFmtId="41" fontId="1" fillId="0" borderId="0" xfId="18" applyNumberFormat="1" applyFont="1" applyFill="1" applyAlignment="1">
      <alignment vertical="center"/>
    </xf>
    <xf numFmtId="49" fontId="1" fillId="0" borderId="1" xfId="18" applyNumberFormat="1" applyFont="1" applyFill="1" applyBorder="1" applyAlignment="1">
      <alignment horizontal="left" vertical="center"/>
    </xf>
    <xf numFmtId="49" fontId="1" fillId="0" borderId="7" xfId="18" applyNumberFormat="1" applyFont="1" applyFill="1" applyBorder="1" applyAlignment="1">
      <alignment horizontal="right" vertical="center"/>
    </xf>
    <xf numFmtId="49" fontId="1" fillId="0" borderId="7" xfId="18" applyNumberFormat="1" applyFont="1" applyFill="1" applyBorder="1" applyAlignment="1" quotePrefix="1">
      <alignment horizontal="left" vertical="center"/>
    </xf>
    <xf numFmtId="49" fontId="1" fillId="0" borderId="1" xfId="18" applyNumberFormat="1" applyFont="1" applyFill="1" applyBorder="1" applyAlignment="1">
      <alignment horizontal="center" vertical="center" textRotation="255"/>
    </xf>
    <xf numFmtId="49" fontId="1" fillId="0" borderId="0" xfId="18" applyNumberFormat="1" applyFont="1" applyFill="1" applyAlignment="1">
      <alignment horizontal="center" vertical="center"/>
    </xf>
    <xf numFmtId="49" fontId="1" fillId="0" borderId="7" xfId="18" applyNumberFormat="1" applyFont="1" applyFill="1" applyBorder="1" applyAlignment="1">
      <alignment horizontal="distributed" vertical="center"/>
    </xf>
    <xf numFmtId="49" fontId="6" fillId="0" borderId="0" xfId="18" applyNumberFormat="1" applyFont="1" applyFill="1" applyBorder="1" applyAlignment="1">
      <alignment horizontal="center" vertical="center"/>
    </xf>
    <xf numFmtId="49" fontId="1" fillId="0" borderId="1" xfId="18" applyNumberFormat="1" applyFont="1" applyFill="1" applyBorder="1" applyAlignment="1">
      <alignment vertical="center" textRotation="255"/>
    </xf>
    <xf numFmtId="49" fontId="1" fillId="0" borderId="12" xfId="18" applyNumberFormat="1" applyFont="1" applyFill="1" applyBorder="1" applyAlignment="1">
      <alignment vertical="center"/>
    </xf>
    <xf numFmtId="49" fontId="1" fillId="0" borderId="11" xfId="18" applyNumberFormat="1" applyFont="1" applyFill="1" applyBorder="1" applyAlignment="1">
      <alignment horizontal="center" vertical="center"/>
    </xf>
    <xf numFmtId="49" fontId="1" fillId="0" borderId="2" xfId="18" applyNumberFormat="1" applyFont="1" applyFill="1" applyBorder="1" applyAlignment="1">
      <alignment vertical="center"/>
    </xf>
    <xf numFmtId="38" fontId="1" fillId="0" borderId="8" xfId="18" applyFont="1" applyFill="1" applyBorder="1" applyAlignment="1">
      <alignment vertical="center"/>
    </xf>
    <xf numFmtId="38" fontId="6" fillId="0" borderId="8" xfId="18" applyFont="1" applyFill="1" applyBorder="1" applyAlignment="1">
      <alignment vertical="center"/>
    </xf>
    <xf numFmtId="38" fontId="1" fillId="0" borderId="0" xfId="18" applyFont="1" applyFill="1" applyBorder="1" applyAlignment="1">
      <alignment vertical="center"/>
    </xf>
    <xf numFmtId="38" fontId="6" fillId="0" borderId="0" xfId="18" applyFont="1" applyFill="1" applyBorder="1" applyAlignment="1">
      <alignment vertical="center"/>
    </xf>
    <xf numFmtId="49" fontId="1" fillId="0" borderId="0" xfId="18" applyNumberFormat="1" applyFont="1" applyFill="1" applyBorder="1" applyAlignment="1">
      <alignment horizontal="left" vertical="center"/>
    </xf>
    <xf numFmtId="0" fontId="1" fillId="0" borderId="0" xfId="29" applyFont="1" applyFill="1">
      <alignment/>
      <protection/>
    </xf>
    <xf numFmtId="49" fontId="5" fillId="0" borderId="0" xfId="29" applyNumberFormat="1" applyFont="1" applyFill="1">
      <alignment/>
      <protection/>
    </xf>
    <xf numFmtId="49" fontId="1" fillId="0" borderId="0" xfId="29" applyNumberFormat="1" applyFont="1" applyFill="1">
      <alignment/>
      <protection/>
    </xf>
    <xf numFmtId="0" fontId="1" fillId="0" borderId="0" xfId="29" applyFont="1" applyFill="1" applyAlignment="1">
      <alignment vertical="center"/>
      <protection/>
    </xf>
    <xf numFmtId="0" fontId="1" fillId="0" borderId="4" xfId="29" applyFont="1" applyFill="1" applyBorder="1" applyAlignment="1">
      <alignment horizontal="center" vertical="center" wrapText="1"/>
      <protection/>
    </xf>
    <xf numFmtId="0" fontId="1" fillId="0" borderId="10" xfId="29" applyFont="1" applyFill="1" applyBorder="1" applyAlignment="1">
      <alignment horizontal="center" vertical="center"/>
      <protection/>
    </xf>
    <xf numFmtId="0" fontId="1" fillId="0" borderId="4" xfId="29" applyFont="1" applyFill="1" applyBorder="1" applyAlignment="1">
      <alignment horizontal="center" vertical="center"/>
      <protection/>
    </xf>
    <xf numFmtId="0" fontId="1" fillId="0" borderId="3" xfId="29" applyFont="1" applyFill="1" applyBorder="1" applyAlignment="1">
      <alignment horizontal="center" vertical="center"/>
      <protection/>
    </xf>
    <xf numFmtId="0" fontId="9" fillId="0" borderId="0" xfId="29" applyFont="1" applyFill="1">
      <alignment/>
      <protection/>
    </xf>
    <xf numFmtId="0" fontId="9" fillId="0" borderId="13" xfId="29" applyFont="1" applyFill="1" applyBorder="1">
      <alignment/>
      <protection/>
    </xf>
    <xf numFmtId="49" fontId="9" fillId="0" borderId="6" xfId="29" applyNumberFormat="1" applyFont="1" applyFill="1" applyBorder="1" applyAlignment="1">
      <alignment horizontal="distributed"/>
      <protection/>
    </xf>
    <xf numFmtId="41" fontId="9" fillId="0" borderId="13" xfId="29" applyNumberFormat="1" applyFont="1" applyFill="1" applyBorder="1" applyAlignment="1">
      <alignment horizontal="right" vertical="top"/>
      <protection/>
    </xf>
    <xf numFmtId="41" fontId="9" fillId="0" borderId="8" xfId="29" applyNumberFormat="1" applyFont="1" applyFill="1" applyBorder="1" applyAlignment="1">
      <alignment horizontal="right" vertical="top"/>
      <protection/>
    </xf>
    <xf numFmtId="41" fontId="9" fillId="0" borderId="6" xfId="29" applyNumberFormat="1" applyFont="1" applyFill="1" applyBorder="1" applyAlignment="1">
      <alignment horizontal="right" vertical="top"/>
      <protection/>
    </xf>
    <xf numFmtId="41" fontId="1" fillId="0" borderId="1" xfId="21" applyNumberFormat="1" applyFont="1" applyFill="1" applyBorder="1" applyAlignment="1">
      <alignment vertical="center"/>
      <protection/>
    </xf>
    <xf numFmtId="41" fontId="1" fillId="0" borderId="0" xfId="21" applyNumberFormat="1" applyFont="1" applyFill="1" applyBorder="1" applyAlignment="1">
      <alignment vertical="center"/>
      <protection/>
    </xf>
    <xf numFmtId="41" fontId="1" fillId="0" borderId="0" xfId="29" applyNumberFormat="1" applyFont="1" applyFill="1" applyBorder="1" applyAlignment="1">
      <alignment/>
      <protection/>
    </xf>
    <xf numFmtId="41" fontId="1" fillId="0" borderId="7" xfId="29" applyNumberFormat="1" applyFont="1" applyFill="1" applyBorder="1" applyAlignment="1">
      <alignment/>
      <protection/>
    </xf>
    <xf numFmtId="41" fontId="7" fillId="0" borderId="1" xfId="29" applyNumberFormat="1" applyFont="1" applyFill="1" applyBorder="1" applyAlignment="1">
      <alignment vertical="center"/>
      <protection/>
    </xf>
    <xf numFmtId="41" fontId="7" fillId="0" borderId="0" xfId="29" applyNumberFormat="1" applyFont="1" applyFill="1" applyBorder="1" applyAlignment="1">
      <alignment vertical="center"/>
      <protection/>
    </xf>
    <xf numFmtId="41" fontId="7" fillId="0" borderId="7" xfId="29" applyNumberFormat="1" applyFont="1" applyFill="1" applyBorder="1" applyAlignment="1">
      <alignment vertical="center"/>
      <protection/>
    </xf>
    <xf numFmtId="0" fontId="1" fillId="0" borderId="1" xfId="29" applyFont="1" applyFill="1" applyBorder="1">
      <alignment/>
      <protection/>
    </xf>
    <xf numFmtId="49" fontId="1" fillId="0" borderId="7" xfId="29" applyNumberFormat="1" applyFont="1" applyFill="1" applyBorder="1" applyAlignment="1">
      <alignment horizontal="center" vertical="center"/>
      <protection/>
    </xf>
    <xf numFmtId="41" fontId="1" fillId="0" borderId="1" xfId="29" applyNumberFormat="1" applyFont="1" applyFill="1" applyBorder="1" applyAlignment="1">
      <alignment horizontal="center" vertical="center"/>
      <protection/>
    </xf>
    <xf numFmtId="41" fontId="1" fillId="0" borderId="0" xfId="29" applyNumberFormat="1" applyFont="1" applyFill="1" applyBorder="1" applyAlignment="1">
      <alignment horizontal="center" vertical="center"/>
      <protection/>
    </xf>
    <xf numFmtId="41" fontId="1" fillId="0" borderId="7" xfId="29" applyNumberFormat="1" applyFont="1" applyFill="1" applyBorder="1" applyAlignment="1">
      <alignment horizontal="center" vertical="center"/>
      <protection/>
    </xf>
    <xf numFmtId="0" fontId="15" fillId="0" borderId="0" xfId="29" applyFont="1" applyFill="1" applyAlignment="1">
      <alignment vertical="center"/>
      <protection/>
    </xf>
    <xf numFmtId="49" fontId="1" fillId="0" borderId="7" xfId="29" applyNumberFormat="1" applyFont="1" applyFill="1" applyBorder="1" applyAlignment="1">
      <alignment horizontal="right" vertical="center"/>
      <protection/>
    </xf>
    <xf numFmtId="49" fontId="1" fillId="0" borderId="7" xfId="20" applyFont="1" applyFill="1" applyBorder="1">
      <alignment horizontal="distributed" vertical="center"/>
      <protection/>
    </xf>
    <xf numFmtId="0" fontId="1" fillId="0" borderId="1" xfId="29" applyFont="1" applyFill="1" applyBorder="1" applyAlignment="1">
      <alignment vertical="center"/>
      <protection/>
    </xf>
    <xf numFmtId="41" fontId="1" fillId="0" borderId="7" xfId="21" applyNumberFormat="1" applyFont="1" applyFill="1" applyBorder="1" applyAlignment="1">
      <alignment vertical="center"/>
      <protection/>
    </xf>
    <xf numFmtId="0" fontId="15" fillId="0" borderId="1" xfId="29" applyFont="1" applyFill="1" applyBorder="1" applyAlignment="1">
      <alignment vertical="center"/>
      <protection/>
    </xf>
    <xf numFmtId="41" fontId="1" fillId="0" borderId="0" xfId="29" applyNumberFormat="1" applyFont="1" applyFill="1" applyBorder="1" applyAlignment="1">
      <alignment vertical="center"/>
      <protection/>
    </xf>
    <xf numFmtId="41" fontId="1" fillId="0" borderId="7" xfId="29" applyNumberFormat="1" applyFont="1" applyFill="1" applyBorder="1" applyAlignment="1">
      <alignment vertical="center"/>
      <protection/>
    </xf>
    <xf numFmtId="0" fontId="1" fillId="0" borderId="0" xfId="29" applyFont="1" applyFill="1" applyBorder="1">
      <alignment/>
      <protection/>
    </xf>
    <xf numFmtId="0" fontId="1" fillId="0" borderId="12" xfId="29" applyFont="1" applyFill="1" applyBorder="1">
      <alignment/>
      <protection/>
    </xf>
    <xf numFmtId="49" fontId="1" fillId="0" borderId="2" xfId="20" applyFont="1" applyFill="1" applyBorder="1">
      <alignment horizontal="distributed" vertical="center"/>
      <protection/>
    </xf>
    <xf numFmtId="41" fontId="1" fillId="0" borderId="12" xfId="29" applyNumberFormat="1" applyFont="1" applyFill="1" applyBorder="1" applyAlignment="1">
      <alignment horizontal="center" vertical="center"/>
      <protection/>
    </xf>
    <xf numFmtId="41" fontId="1" fillId="0" borderId="11" xfId="29" applyNumberFormat="1" applyFont="1" applyFill="1" applyBorder="1" applyAlignment="1">
      <alignment horizontal="center" vertical="center"/>
      <protection/>
    </xf>
    <xf numFmtId="41" fontId="1" fillId="0" borderId="2" xfId="29" applyNumberFormat="1" applyFont="1" applyFill="1" applyBorder="1" applyAlignment="1">
      <alignment horizontal="center" vertical="center"/>
      <protection/>
    </xf>
    <xf numFmtId="49" fontId="1" fillId="0" borderId="0" xfId="29" applyNumberFormat="1" applyFont="1" applyFill="1" applyAlignment="1">
      <alignment horizontal="left" vertical="top"/>
      <protection/>
    </xf>
    <xf numFmtId="41" fontId="1" fillId="0" borderId="0" xfId="29" applyNumberFormat="1" applyFont="1" applyFill="1" applyBorder="1" applyAlignment="1">
      <alignment horizontal="center" vertical="center" wrapText="1"/>
      <protection/>
    </xf>
    <xf numFmtId="49" fontId="1" fillId="0" borderId="0" xfId="29" applyNumberFormat="1" applyFont="1" applyFill="1" applyBorder="1">
      <alignment/>
      <protection/>
    </xf>
    <xf numFmtId="49" fontId="1" fillId="0" borderId="0" xfId="29" applyNumberFormat="1" applyFont="1" applyFill="1" applyBorder="1" applyAlignment="1">
      <alignment horizontal="left" vertical="top" wrapText="1"/>
      <protection/>
    </xf>
    <xf numFmtId="0" fontId="1" fillId="0" borderId="0" xfId="29" applyFont="1" applyFill="1" applyBorder="1" applyAlignment="1">
      <alignment/>
      <protection/>
    </xf>
    <xf numFmtId="0" fontId="1" fillId="0" borderId="0" xfId="30" applyFont="1" applyFill="1">
      <alignment/>
      <protection/>
    </xf>
    <xf numFmtId="49" fontId="5" fillId="0" borderId="0" xfId="30" applyNumberFormat="1" applyFont="1" applyFill="1">
      <alignment/>
      <protection/>
    </xf>
    <xf numFmtId="49" fontId="1" fillId="0" borderId="0" xfId="30" applyNumberFormat="1" applyFont="1" applyFill="1">
      <alignment/>
      <protection/>
    </xf>
    <xf numFmtId="0" fontId="1" fillId="0" borderId="0" xfId="30" applyFont="1" applyFill="1" applyAlignment="1">
      <alignment vertical="center"/>
      <protection/>
    </xf>
    <xf numFmtId="0" fontId="1" fillId="0" borderId="4" xfId="30" applyFont="1" applyFill="1" applyBorder="1" applyAlignment="1">
      <alignment horizontal="distributed" vertical="center" wrapText="1"/>
      <protection/>
    </xf>
    <xf numFmtId="0" fontId="9" fillId="0" borderId="0" xfId="30" applyFont="1" applyFill="1">
      <alignment/>
      <protection/>
    </xf>
    <xf numFmtId="0" fontId="9" fillId="0" borderId="13" xfId="30" applyFont="1" applyFill="1" applyBorder="1">
      <alignment/>
      <protection/>
    </xf>
    <xf numFmtId="49" fontId="1" fillId="0" borderId="6" xfId="30" applyNumberFormat="1" applyFont="1" applyFill="1" applyBorder="1" applyAlignment="1">
      <alignment horizontal="distributed"/>
      <protection/>
    </xf>
    <xf numFmtId="41" fontId="9" fillId="0" borderId="13" xfId="30" applyNumberFormat="1" applyFont="1" applyFill="1" applyBorder="1" applyAlignment="1">
      <alignment horizontal="right" vertical="top"/>
      <protection/>
    </xf>
    <xf numFmtId="41" fontId="9" fillId="0" borderId="8" xfId="30" applyNumberFormat="1" applyFont="1" applyFill="1" applyBorder="1" applyAlignment="1">
      <alignment horizontal="right" vertical="top"/>
      <protection/>
    </xf>
    <xf numFmtId="41" fontId="9" fillId="0" borderId="6" xfId="30" applyNumberFormat="1" applyFont="1" applyFill="1" applyBorder="1" applyAlignment="1">
      <alignment horizontal="right" vertical="top"/>
      <protection/>
    </xf>
    <xf numFmtId="189" fontId="1" fillId="0" borderId="1" xfId="30" applyNumberFormat="1" applyFont="1" applyFill="1" applyBorder="1" applyAlignment="1">
      <alignment vertical="center"/>
      <protection/>
    </xf>
    <xf numFmtId="41" fontId="1" fillId="0" borderId="0" xfId="30" applyNumberFormat="1" applyFont="1" applyFill="1" applyBorder="1" applyAlignment="1">
      <alignment horizontal="right" vertical="center"/>
      <protection/>
    </xf>
    <xf numFmtId="189" fontId="1" fillId="0" borderId="0" xfId="30" applyNumberFormat="1" applyFont="1" applyFill="1" applyBorder="1" applyAlignment="1">
      <alignment vertical="center"/>
      <protection/>
    </xf>
    <xf numFmtId="41" fontId="1" fillId="0" borderId="7" xfId="30" applyNumberFormat="1" applyFont="1" applyFill="1" applyBorder="1" applyAlignment="1">
      <alignment horizontal="right" vertical="center"/>
      <protection/>
    </xf>
    <xf numFmtId="189" fontId="7" fillId="0" borderId="0" xfId="30" applyNumberFormat="1" applyFont="1" applyFill="1" applyBorder="1" applyAlignment="1">
      <alignment vertical="center"/>
      <protection/>
    </xf>
    <xf numFmtId="41" fontId="7" fillId="0" borderId="0" xfId="30" applyNumberFormat="1" applyFont="1" applyFill="1" applyBorder="1" applyAlignment="1">
      <alignment vertical="center"/>
      <protection/>
    </xf>
    <xf numFmtId="41" fontId="7" fillId="0" borderId="7" xfId="30" applyNumberFormat="1" applyFont="1" applyFill="1" applyBorder="1" applyAlignment="1">
      <alignment vertical="center"/>
      <protection/>
    </xf>
    <xf numFmtId="0" fontId="1" fillId="0" borderId="1" xfId="30" applyFont="1" applyFill="1" applyBorder="1">
      <alignment/>
      <protection/>
    </xf>
    <xf numFmtId="49" fontId="1" fillId="0" borderId="7" xfId="30" applyNumberFormat="1" applyFont="1" applyFill="1" applyBorder="1" applyAlignment="1">
      <alignment horizontal="center" vertical="center"/>
      <protection/>
    </xf>
    <xf numFmtId="41" fontId="1" fillId="0" borderId="1" xfId="30" applyNumberFormat="1" applyFont="1" applyFill="1" applyBorder="1" applyAlignment="1">
      <alignment horizontal="center" vertical="center"/>
      <protection/>
    </xf>
    <xf numFmtId="41" fontId="1" fillId="0" borderId="0" xfId="30" applyNumberFormat="1" applyFont="1" applyFill="1" applyBorder="1" applyAlignment="1">
      <alignment horizontal="center" vertical="center"/>
      <protection/>
    </xf>
    <xf numFmtId="41" fontId="1" fillId="0" borderId="7" xfId="30" applyNumberFormat="1" applyFont="1" applyFill="1" applyBorder="1" applyAlignment="1">
      <alignment horizontal="center" vertical="center"/>
      <protection/>
    </xf>
    <xf numFmtId="0" fontId="15" fillId="0" borderId="0" xfId="30" applyFont="1" applyFill="1" applyAlignment="1">
      <alignment vertical="center"/>
      <protection/>
    </xf>
    <xf numFmtId="49" fontId="1" fillId="0" borderId="7" xfId="30" applyNumberFormat="1" applyFont="1" applyFill="1" applyBorder="1" applyAlignment="1">
      <alignment horizontal="right" vertical="center"/>
      <protection/>
    </xf>
    <xf numFmtId="189" fontId="1" fillId="0" borderId="0" xfId="21" applyNumberFormat="1" applyFont="1" applyFill="1" applyBorder="1" applyAlignment="1">
      <alignment vertical="center"/>
      <protection/>
    </xf>
    <xf numFmtId="41" fontId="1" fillId="0" borderId="0" xfId="30" applyNumberFormat="1" applyFont="1" applyFill="1" applyBorder="1" applyAlignment="1">
      <alignment vertical="center"/>
      <protection/>
    </xf>
    <xf numFmtId="189" fontId="1" fillId="0" borderId="0" xfId="30" applyNumberFormat="1" applyFont="1" applyFill="1" applyBorder="1" applyAlignment="1">
      <alignment horizontal="center" vertical="center"/>
      <protection/>
    </xf>
    <xf numFmtId="0" fontId="1" fillId="0" borderId="1" xfId="30" applyFont="1" applyFill="1" applyBorder="1" applyAlignment="1">
      <alignment vertical="center"/>
      <protection/>
    </xf>
    <xf numFmtId="0" fontId="15" fillId="0" borderId="1" xfId="30" applyFont="1" applyFill="1" applyBorder="1" applyAlignment="1">
      <alignment vertical="center"/>
      <protection/>
    </xf>
    <xf numFmtId="189" fontId="1" fillId="0" borderId="1" xfId="21" applyNumberFormat="1" applyFont="1" applyFill="1" applyBorder="1" applyAlignment="1">
      <alignment vertical="center"/>
      <protection/>
    </xf>
    <xf numFmtId="0" fontId="1" fillId="0" borderId="0" xfId="30" applyFont="1" applyFill="1" applyBorder="1">
      <alignment/>
      <protection/>
    </xf>
    <xf numFmtId="41" fontId="1" fillId="0" borderId="7" xfId="30" applyNumberFormat="1" applyFont="1" applyFill="1" applyBorder="1" applyAlignment="1">
      <alignment vertical="center"/>
      <protection/>
    </xf>
    <xf numFmtId="0" fontId="1" fillId="0" borderId="12" xfId="30" applyFont="1" applyFill="1" applyBorder="1">
      <alignment/>
      <protection/>
    </xf>
    <xf numFmtId="41" fontId="1" fillId="0" borderId="12" xfId="30" applyNumberFormat="1" applyFont="1" applyFill="1" applyBorder="1" applyAlignment="1">
      <alignment horizontal="center" vertical="center"/>
      <protection/>
    </xf>
    <xf numFmtId="41" fontId="1" fillId="0" borderId="11" xfId="30" applyNumberFormat="1" applyFont="1" applyFill="1" applyBorder="1" applyAlignment="1">
      <alignment horizontal="center" vertical="center"/>
      <protection/>
    </xf>
    <xf numFmtId="41" fontId="1" fillId="0" borderId="2" xfId="30" applyNumberFormat="1" applyFont="1" applyFill="1" applyBorder="1" applyAlignment="1">
      <alignment horizontal="center" vertical="center"/>
      <protection/>
    </xf>
    <xf numFmtId="49" fontId="1" fillId="0" borderId="0" xfId="30" applyNumberFormat="1" applyFont="1" applyFill="1" applyAlignment="1">
      <alignment horizontal="left" vertical="top"/>
      <protection/>
    </xf>
    <xf numFmtId="41" fontId="1" fillId="0" borderId="0" xfId="30" applyNumberFormat="1" applyFont="1" applyFill="1" applyBorder="1" applyAlignment="1">
      <alignment horizontal="center" vertical="center" wrapText="1"/>
      <protection/>
    </xf>
    <xf numFmtId="49" fontId="1" fillId="0" borderId="0" xfId="30" applyNumberFormat="1" applyFont="1" applyFill="1" applyBorder="1">
      <alignment/>
      <protection/>
    </xf>
    <xf numFmtId="49" fontId="1" fillId="0" borderId="0" xfId="30" applyNumberFormat="1" applyFont="1" applyFill="1" applyBorder="1" applyAlignment="1">
      <alignment horizontal="left" vertical="top" wrapText="1"/>
      <protection/>
    </xf>
    <xf numFmtId="0" fontId="1" fillId="0" borderId="0" xfId="30" applyFont="1" applyFill="1" applyBorder="1" applyAlignment="1">
      <alignment/>
      <protection/>
    </xf>
    <xf numFmtId="0" fontId="1" fillId="0" borderId="0" xfId="31" applyFont="1" applyFill="1">
      <alignment/>
      <protection/>
    </xf>
    <xf numFmtId="49" fontId="5" fillId="0" borderId="0" xfId="31" applyNumberFormat="1" applyFont="1" applyFill="1">
      <alignment/>
      <protection/>
    </xf>
    <xf numFmtId="49" fontId="1" fillId="0" borderId="0" xfId="31" applyNumberFormat="1" applyFont="1" applyFill="1">
      <alignment/>
      <protection/>
    </xf>
    <xf numFmtId="0" fontId="1" fillId="0" borderId="0" xfId="31" applyNumberFormat="1" applyFont="1" applyFill="1" applyBorder="1" applyAlignment="1">
      <alignment horizontal="right"/>
      <protection/>
    </xf>
    <xf numFmtId="0" fontId="1" fillId="0" borderId="0" xfId="31" applyFont="1" applyFill="1" applyBorder="1">
      <alignment/>
      <protection/>
    </xf>
    <xf numFmtId="0" fontId="1" fillId="0" borderId="4" xfId="31" applyFont="1" applyFill="1" applyBorder="1" applyAlignment="1">
      <alignment horizontal="distributed" vertical="center"/>
      <protection/>
    </xf>
    <xf numFmtId="0" fontId="1" fillId="0" borderId="4" xfId="31" applyFont="1" applyFill="1" applyBorder="1" applyAlignment="1">
      <alignment horizontal="distributed" vertical="center" wrapText="1"/>
      <protection/>
    </xf>
    <xf numFmtId="0" fontId="9" fillId="0" borderId="0" xfId="31" applyFont="1" applyFill="1">
      <alignment/>
      <protection/>
    </xf>
    <xf numFmtId="0" fontId="9" fillId="0" borderId="13" xfId="31" applyFont="1" applyFill="1" applyBorder="1">
      <alignment/>
      <protection/>
    </xf>
    <xf numFmtId="49" fontId="16" fillId="0" borderId="8" xfId="31" applyNumberFormat="1" applyFont="1" applyFill="1" applyBorder="1" applyAlignment="1">
      <alignment horizontal="distributed"/>
      <protection/>
    </xf>
    <xf numFmtId="41" fontId="17" fillId="0" borderId="13" xfId="31" applyNumberFormat="1" applyFont="1" applyFill="1" applyBorder="1" applyAlignment="1">
      <alignment horizontal="right" vertical="top"/>
      <protection/>
    </xf>
    <xf numFmtId="41" fontId="17" fillId="0" borderId="8" xfId="31" applyNumberFormat="1" applyFont="1" applyFill="1" applyBorder="1" applyAlignment="1">
      <alignment horizontal="right" vertical="top"/>
      <protection/>
    </xf>
    <xf numFmtId="41" fontId="17" fillId="0" borderId="6" xfId="31" applyNumberFormat="1" applyFont="1" applyFill="1" applyBorder="1" applyAlignment="1">
      <alignment horizontal="right" vertical="top"/>
      <protection/>
    </xf>
    <xf numFmtId="0" fontId="17" fillId="0" borderId="0" xfId="31" applyFont="1" applyFill="1" applyBorder="1" applyAlignment="1">
      <alignment horizontal="right" vertical="center"/>
      <protection/>
    </xf>
    <xf numFmtId="0" fontId="9" fillId="0" borderId="0" xfId="31" applyFont="1" applyFill="1" applyBorder="1">
      <alignment/>
      <protection/>
    </xf>
    <xf numFmtId="199" fontId="1" fillId="0" borderId="0" xfId="21" applyNumberFormat="1" applyFont="1" applyFill="1" applyBorder="1" applyAlignment="1">
      <alignment vertical="center"/>
      <protection/>
    </xf>
    <xf numFmtId="41" fontId="7" fillId="0" borderId="1" xfId="31" applyNumberFormat="1" applyFont="1" applyFill="1" applyBorder="1" applyAlignment="1">
      <alignment vertical="center"/>
      <protection/>
    </xf>
    <xf numFmtId="41" fontId="7" fillId="0" borderId="0" xfId="31" applyNumberFormat="1" applyFont="1" applyFill="1" applyBorder="1" applyAlignment="1">
      <alignment vertical="center"/>
      <protection/>
    </xf>
    <xf numFmtId="199" fontId="7" fillId="0" borderId="0" xfId="31" applyNumberFormat="1" applyFont="1" applyFill="1" applyBorder="1" applyAlignment="1">
      <alignment vertical="center"/>
      <protection/>
    </xf>
    <xf numFmtId="41" fontId="7" fillId="0" borderId="7" xfId="31" applyNumberFormat="1" applyFont="1" applyFill="1" applyBorder="1" applyAlignment="1">
      <alignment vertical="center"/>
      <protection/>
    </xf>
    <xf numFmtId="41" fontId="7" fillId="0" borderId="0" xfId="31" applyNumberFormat="1" applyFont="1" applyFill="1" applyBorder="1" applyAlignment="1">
      <alignment horizontal="center" vertical="center" wrapText="1"/>
      <protection/>
    </xf>
    <xf numFmtId="0" fontId="1" fillId="0" borderId="1" xfId="31" applyFont="1" applyFill="1" applyBorder="1">
      <alignment/>
      <protection/>
    </xf>
    <xf numFmtId="49" fontId="1" fillId="0" borderId="0" xfId="31" applyNumberFormat="1" applyFont="1" applyFill="1" applyBorder="1" applyAlignment="1">
      <alignment horizontal="center" vertical="center"/>
      <protection/>
    </xf>
    <xf numFmtId="41" fontId="1" fillId="0" borderId="1" xfId="31" applyNumberFormat="1" applyFont="1" applyFill="1" applyBorder="1" applyAlignment="1">
      <alignment horizontal="center" vertical="center"/>
      <protection/>
    </xf>
    <xf numFmtId="41" fontId="1" fillId="0" borderId="0" xfId="31" applyNumberFormat="1" applyFont="1" applyFill="1" applyBorder="1" applyAlignment="1">
      <alignment horizontal="center" vertical="center"/>
      <protection/>
    </xf>
    <xf numFmtId="41" fontId="1" fillId="0" borderId="0" xfId="31" applyNumberFormat="1" applyFont="1" applyFill="1" applyBorder="1" applyAlignment="1">
      <alignment horizontal="center" vertical="center" wrapText="1"/>
      <protection/>
    </xf>
    <xf numFmtId="199" fontId="1" fillId="0" borderId="0" xfId="31" applyNumberFormat="1" applyFont="1" applyFill="1" applyBorder="1" applyAlignment="1">
      <alignment horizontal="center" vertical="center" wrapText="1"/>
      <protection/>
    </xf>
    <xf numFmtId="41" fontId="1" fillId="0" borderId="7" xfId="31" applyNumberFormat="1" applyFont="1" applyFill="1" applyBorder="1" applyAlignment="1">
      <alignment horizontal="center" vertical="center" wrapText="1"/>
      <protection/>
    </xf>
    <xf numFmtId="0" fontId="15" fillId="0" borderId="0" xfId="31" applyFont="1" applyFill="1" applyAlignment="1">
      <alignment vertical="center"/>
      <protection/>
    </xf>
    <xf numFmtId="49" fontId="1" fillId="0" borderId="0" xfId="31" applyNumberFormat="1" applyFont="1" applyFill="1" applyBorder="1" applyAlignment="1">
      <alignment horizontal="right" vertical="center"/>
      <protection/>
    </xf>
    <xf numFmtId="41" fontId="1" fillId="0" borderId="0" xfId="31" applyNumberFormat="1" applyFont="1" applyFill="1" applyBorder="1" applyAlignment="1">
      <alignment vertical="center"/>
      <protection/>
    </xf>
    <xf numFmtId="199" fontId="1" fillId="0" borderId="0" xfId="31" applyNumberFormat="1" applyFont="1" applyFill="1" applyBorder="1" applyAlignment="1">
      <alignment vertical="center"/>
      <protection/>
    </xf>
    <xf numFmtId="41" fontId="1" fillId="0" borderId="7" xfId="31" applyNumberFormat="1" applyFont="1" applyFill="1" applyBorder="1" applyAlignment="1">
      <alignment vertical="center"/>
      <protection/>
    </xf>
    <xf numFmtId="0" fontId="15" fillId="0" borderId="0" xfId="31" applyFont="1" applyFill="1" applyBorder="1" applyAlignment="1">
      <alignment vertical="center"/>
      <protection/>
    </xf>
    <xf numFmtId="49" fontId="1" fillId="0" borderId="0" xfId="20" applyFont="1" applyFill="1" applyBorder="1">
      <alignment horizontal="distributed" vertical="center"/>
      <protection/>
    </xf>
    <xf numFmtId="41" fontId="1" fillId="0" borderId="0" xfId="31" applyNumberFormat="1" applyFont="1" applyFill="1" applyBorder="1">
      <alignment/>
      <protection/>
    </xf>
    <xf numFmtId="0" fontId="1" fillId="0" borderId="1" xfId="31" applyFont="1" applyFill="1" applyBorder="1" applyAlignment="1">
      <alignment vertical="center"/>
      <protection/>
    </xf>
    <xf numFmtId="0" fontId="15" fillId="0" borderId="1" xfId="31" applyFont="1" applyFill="1" applyBorder="1" applyAlignment="1">
      <alignment vertical="center"/>
      <protection/>
    </xf>
    <xf numFmtId="177" fontId="1" fillId="0" borderId="0" xfId="31" applyNumberFormat="1" applyFont="1" applyFill="1" applyBorder="1" applyAlignment="1">
      <alignment vertical="center"/>
      <protection/>
    </xf>
    <xf numFmtId="41" fontId="7" fillId="0" borderId="0" xfId="31" applyNumberFormat="1" applyFont="1" applyFill="1" applyBorder="1">
      <alignment/>
      <protection/>
    </xf>
    <xf numFmtId="41" fontId="1" fillId="0" borderId="7" xfId="31" applyNumberFormat="1" applyFont="1" applyFill="1" applyBorder="1" applyAlignment="1">
      <alignment horizontal="center" vertical="center"/>
      <protection/>
    </xf>
    <xf numFmtId="0" fontId="1" fillId="0" borderId="0" xfId="31" applyFont="1" applyFill="1" applyAlignment="1">
      <alignment vertical="center"/>
      <protection/>
    </xf>
    <xf numFmtId="0" fontId="1" fillId="0" borderId="0" xfId="31" applyFont="1" applyFill="1" applyBorder="1" applyAlignment="1">
      <alignment vertical="center"/>
      <protection/>
    </xf>
    <xf numFmtId="41" fontId="1" fillId="0" borderId="0" xfId="21" applyFont="1" applyFill="1" applyBorder="1">
      <alignment/>
      <protection/>
    </xf>
    <xf numFmtId="41" fontId="1" fillId="0" borderId="0" xfId="21" applyFont="1" applyFill="1" applyBorder="1" applyAlignment="1">
      <alignment vertical="center"/>
      <protection/>
    </xf>
    <xf numFmtId="41" fontId="1" fillId="0" borderId="7" xfId="21" applyFont="1" applyFill="1" applyBorder="1" applyAlignment="1">
      <alignment vertical="center"/>
      <protection/>
    </xf>
    <xf numFmtId="0" fontId="1" fillId="0" borderId="12" xfId="31" applyFont="1" applyFill="1" applyBorder="1">
      <alignment/>
      <protection/>
    </xf>
    <xf numFmtId="0" fontId="1" fillId="0" borderId="0" xfId="31" applyFont="1" applyFill="1" applyAlignment="1">
      <alignment/>
      <protection/>
    </xf>
    <xf numFmtId="49" fontId="1" fillId="0" borderId="0" xfId="31" applyNumberFormat="1" applyFont="1" applyFill="1" applyAlignment="1">
      <alignment horizontal="left" vertical="top"/>
      <protection/>
    </xf>
    <xf numFmtId="41" fontId="1" fillId="0" borderId="8" xfId="31" applyNumberFormat="1" applyFont="1" applyFill="1" applyBorder="1" applyAlignment="1">
      <alignment horizontal="center" vertical="center"/>
      <protection/>
    </xf>
    <xf numFmtId="41" fontId="1" fillId="0" borderId="8" xfId="31" applyNumberFormat="1" applyFont="1" applyFill="1" applyBorder="1" applyAlignment="1">
      <alignment vertical="center"/>
      <protection/>
    </xf>
    <xf numFmtId="41" fontId="1" fillId="0" borderId="8" xfId="31" applyNumberFormat="1" applyFont="1" applyFill="1" applyBorder="1" applyAlignment="1">
      <alignment horizontal="center" vertical="center" wrapText="1"/>
      <protection/>
    </xf>
    <xf numFmtId="49" fontId="1" fillId="0" borderId="0" xfId="31" applyNumberFormat="1" applyFont="1" applyFill="1" applyBorder="1">
      <alignment/>
      <protection/>
    </xf>
    <xf numFmtId="49" fontId="1" fillId="0" borderId="0" xfId="31" applyNumberFormat="1" applyFont="1" applyFill="1" applyBorder="1" applyAlignment="1">
      <alignment horizontal="left" vertical="top" wrapText="1"/>
      <protection/>
    </xf>
    <xf numFmtId="0" fontId="1" fillId="0" borderId="0" xfId="31" applyFont="1" applyFill="1" applyBorder="1" applyAlignment="1">
      <alignment/>
      <protection/>
    </xf>
    <xf numFmtId="38" fontId="5" fillId="0" borderId="0" xfId="18" applyFont="1" applyFill="1" applyBorder="1" applyAlignment="1">
      <alignment vertical="center"/>
    </xf>
    <xf numFmtId="38" fontId="1" fillId="0" borderId="0" xfId="18" applyFont="1" applyFill="1" applyBorder="1" applyAlignment="1">
      <alignment horizontal="right" vertical="center"/>
    </xf>
    <xf numFmtId="38" fontId="1" fillId="0" borderId="14" xfId="18" applyFont="1" applyFill="1" applyBorder="1" applyAlignment="1">
      <alignment horizontal="distributed" vertical="center"/>
    </xf>
    <xf numFmtId="38" fontId="1" fillId="0" borderId="4" xfId="18" applyFont="1" applyFill="1" applyBorder="1" applyAlignment="1">
      <alignment horizontal="distributed" vertical="center"/>
    </xf>
    <xf numFmtId="38" fontId="1" fillId="0" borderId="10" xfId="18" applyFont="1" applyFill="1" applyBorder="1" applyAlignment="1">
      <alignment horizontal="distributed" vertical="center"/>
    </xf>
    <xf numFmtId="38" fontId="1" fillId="0" borderId="4" xfId="18" applyFont="1" applyFill="1" applyBorder="1" applyAlignment="1">
      <alignment horizontal="center" vertical="center"/>
    </xf>
    <xf numFmtId="38" fontId="1" fillId="0" borderId="4" xfId="18" applyFont="1" applyFill="1" applyBorder="1" applyAlignment="1">
      <alignment horizontal="center" vertical="center" wrapText="1"/>
    </xf>
    <xf numFmtId="38" fontId="1" fillId="0" borderId="3" xfId="18" applyFont="1" applyFill="1" applyBorder="1" applyAlignment="1">
      <alignment vertical="center"/>
    </xf>
    <xf numFmtId="0" fontId="0" fillId="0" borderId="10" xfId="32" applyFill="1" applyBorder="1" applyAlignment="1">
      <alignment horizontal="center" vertical="center"/>
      <protection/>
    </xf>
    <xf numFmtId="38" fontId="1" fillId="0" borderId="13" xfId="18" applyFont="1" applyFill="1" applyBorder="1" applyAlignment="1">
      <alignment vertical="center"/>
    </xf>
    <xf numFmtId="38" fontId="1" fillId="0" borderId="6" xfId="18" applyFont="1" applyFill="1" applyBorder="1" applyAlignment="1">
      <alignment vertical="center"/>
    </xf>
    <xf numFmtId="38" fontId="7" fillId="0" borderId="0" xfId="18" applyFont="1" applyFill="1" applyBorder="1" applyAlignment="1">
      <alignment vertical="center"/>
    </xf>
    <xf numFmtId="38" fontId="7" fillId="0" borderId="5" xfId="18" applyFont="1" applyFill="1" applyBorder="1" applyAlignment="1">
      <alignment horizontal="distributed" vertical="center"/>
    </xf>
    <xf numFmtId="41" fontId="7" fillId="0" borderId="1" xfId="18" applyNumberFormat="1" applyFont="1" applyFill="1" applyBorder="1" applyAlignment="1">
      <alignment vertical="center"/>
    </xf>
    <xf numFmtId="41" fontId="6" fillId="0" borderId="1" xfId="18" applyNumberFormat="1" applyFont="1" applyFill="1" applyBorder="1" applyAlignment="1">
      <alignment vertical="center"/>
    </xf>
    <xf numFmtId="41" fontId="6" fillId="0" borderId="0" xfId="18" applyNumberFormat="1" applyFont="1" applyFill="1" applyBorder="1" applyAlignment="1">
      <alignment vertical="center"/>
    </xf>
    <xf numFmtId="41" fontId="6" fillId="0" borderId="7" xfId="18" applyNumberFormat="1" applyFont="1" applyFill="1" applyBorder="1" applyAlignment="1">
      <alignment vertical="center"/>
    </xf>
    <xf numFmtId="41" fontId="1" fillId="0" borderId="1" xfId="18" applyNumberFormat="1" applyFont="1" applyFill="1" applyBorder="1" applyAlignment="1">
      <alignment vertical="center"/>
    </xf>
    <xf numFmtId="177" fontId="1" fillId="0" borderId="0" xfId="18" applyNumberFormat="1" applyFont="1" applyFill="1" applyBorder="1" applyAlignment="1">
      <alignment vertical="center"/>
    </xf>
    <xf numFmtId="38" fontId="1" fillId="0" borderId="11" xfId="18" applyFont="1" applyFill="1" applyBorder="1" applyAlignment="1">
      <alignment vertical="center"/>
    </xf>
    <xf numFmtId="38" fontId="1" fillId="0" borderId="2" xfId="18" applyFont="1" applyFill="1" applyBorder="1" applyAlignment="1">
      <alignment vertical="center"/>
    </xf>
    <xf numFmtId="0" fontId="1" fillId="0" borderId="0" xfId="33" applyFont="1" applyFill="1">
      <alignment/>
      <protection/>
    </xf>
    <xf numFmtId="0" fontId="5" fillId="0" borderId="0" xfId="33" applyFont="1" applyFill="1">
      <alignment/>
      <protection/>
    </xf>
    <xf numFmtId="0" fontId="1" fillId="0" borderId="1" xfId="33" applyFont="1" applyFill="1" applyBorder="1" applyAlignment="1">
      <alignment horizontal="distributed" vertical="center"/>
      <protection/>
    </xf>
    <xf numFmtId="0" fontId="1" fillId="0" borderId="0" xfId="33" applyFont="1" applyFill="1" applyBorder="1" applyAlignment="1">
      <alignment horizontal="distributed" vertical="center"/>
      <protection/>
    </xf>
    <xf numFmtId="0" fontId="1" fillId="0" borderId="7" xfId="33" applyFont="1" applyFill="1" applyBorder="1" applyAlignment="1">
      <alignment horizontal="distributed" vertical="center"/>
      <protection/>
    </xf>
    <xf numFmtId="0" fontId="1" fillId="0" borderId="3" xfId="33" applyFont="1" applyFill="1" applyBorder="1" applyAlignment="1">
      <alignment horizontal="center" vertical="center"/>
      <protection/>
    </xf>
    <xf numFmtId="0" fontId="1" fillId="0" borderId="0" xfId="33" applyFont="1" applyFill="1" applyBorder="1" applyAlignment="1">
      <alignment horizontal="center" vertical="center"/>
      <protection/>
    </xf>
    <xf numFmtId="0" fontId="1" fillId="0" borderId="0" xfId="33" applyFont="1" applyFill="1" applyBorder="1" applyAlignment="1">
      <alignment horizontal="center"/>
      <protection/>
    </xf>
    <xf numFmtId="0" fontId="1" fillId="0" borderId="6" xfId="33" applyFont="1" applyFill="1" applyBorder="1" applyAlignment="1">
      <alignment horizontal="center"/>
      <protection/>
    </xf>
    <xf numFmtId="0" fontId="7" fillId="0" borderId="0" xfId="33" applyFont="1" applyFill="1">
      <alignment/>
      <protection/>
    </xf>
    <xf numFmtId="0" fontId="7" fillId="0" borderId="0" xfId="33" applyFont="1" applyFill="1" applyBorder="1" applyAlignment="1">
      <alignment horizontal="center" vertical="center"/>
      <protection/>
    </xf>
    <xf numFmtId="0" fontId="7" fillId="0" borderId="0" xfId="33" applyFont="1" applyFill="1" applyBorder="1" applyAlignment="1">
      <alignment horizontal="center"/>
      <protection/>
    </xf>
    <xf numFmtId="0" fontId="7" fillId="0" borderId="7" xfId="33" applyFont="1" applyFill="1" applyBorder="1" applyAlignment="1">
      <alignment horizontal="center"/>
      <protection/>
    </xf>
    <xf numFmtId="41" fontId="7" fillId="0" borderId="1" xfId="33" applyNumberFormat="1" applyFont="1" applyFill="1" applyBorder="1" applyAlignment="1">
      <alignment horizontal="center" vertical="center"/>
      <protection/>
    </xf>
    <xf numFmtId="41" fontId="7" fillId="0" borderId="0" xfId="33" applyNumberFormat="1" applyFont="1" applyFill="1" applyBorder="1" applyAlignment="1">
      <alignment horizontal="center" vertical="center"/>
      <protection/>
    </xf>
    <xf numFmtId="41" fontId="7" fillId="0" borderId="7" xfId="33" applyNumberFormat="1" applyFont="1" applyFill="1" applyBorder="1" applyAlignment="1">
      <alignment horizontal="center" vertical="center"/>
      <protection/>
    </xf>
    <xf numFmtId="0" fontId="14" fillId="0" borderId="0" xfId="33" applyFont="1" applyFill="1" applyAlignment="1">
      <alignment/>
      <protection/>
    </xf>
    <xf numFmtId="0" fontId="14" fillId="0" borderId="7" xfId="33" applyFont="1" applyFill="1" applyBorder="1" applyAlignment="1">
      <alignment/>
      <protection/>
    </xf>
    <xf numFmtId="41" fontId="1" fillId="0" borderId="0" xfId="33" applyNumberFormat="1" applyFont="1" applyFill="1" applyBorder="1" applyAlignment="1">
      <alignment horizontal="center" vertical="center"/>
      <protection/>
    </xf>
    <xf numFmtId="41" fontId="1" fillId="0" borderId="0" xfId="33" applyNumberFormat="1" applyFont="1" applyFill="1" applyBorder="1" applyAlignment="1">
      <alignment horizontal="center"/>
      <protection/>
    </xf>
    <xf numFmtId="41" fontId="1" fillId="0" borderId="7" xfId="33" applyNumberFormat="1" applyFont="1" applyFill="1" applyBorder="1" applyAlignment="1">
      <alignment horizontal="center"/>
      <protection/>
    </xf>
    <xf numFmtId="0" fontId="1" fillId="0" borderId="1" xfId="33" applyFont="1" applyFill="1" applyBorder="1" applyAlignment="1">
      <alignment horizontal="distributed"/>
      <protection/>
    </xf>
    <xf numFmtId="0" fontId="1" fillId="0" borderId="7" xfId="33" applyFont="1" applyFill="1" applyBorder="1" applyAlignment="1">
      <alignment/>
      <protection/>
    </xf>
    <xf numFmtId="41" fontId="1" fillId="0" borderId="0" xfId="33" applyNumberFormat="1" applyFont="1" applyFill="1">
      <alignment/>
      <protection/>
    </xf>
    <xf numFmtId="41" fontId="1" fillId="0" borderId="7" xfId="33" applyNumberFormat="1" applyFont="1" applyFill="1" applyBorder="1">
      <alignment/>
      <protection/>
    </xf>
    <xf numFmtId="41" fontId="7" fillId="0" borderId="0" xfId="33" applyNumberFormat="1" applyFont="1" applyFill="1">
      <alignment/>
      <protection/>
    </xf>
    <xf numFmtId="41" fontId="7" fillId="0" borderId="7" xfId="33" applyNumberFormat="1" applyFont="1" applyFill="1" applyBorder="1">
      <alignment/>
      <protection/>
    </xf>
    <xf numFmtId="0" fontId="1" fillId="0" borderId="0" xfId="33" applyFont="1" applyFill="1" applyBorder="1">
      <alignment/>
      <protection/>
    </xf>
    <xf numFmtId="0" fontId="1" fillId="0" borderId="7" xfId="33" applyFont="1" applyFill="1" applyBorder="1">
      <alignment/>
      <protection/>
    </xf>
    <xf numFmtId="0" fontId="1" fillId="0" borderId="0" xfId="33" applyFont="1" applyFill="1" applyBorder="1" applyAlignment="1">
      <alignment/>
      <protection/>
    </xf>
    <xf numFmtId="0" fontId="1" fillId="0" borderId="1" xfId="33" applyFont="1" applyFill="1" applyBorder="1" applyAlignment="1">
      <alignment/>
      <protection/>
    </xf>
    <xf numFmtId="0" fontId="7" fillId="0" borderId="0" xfId="33" applyFont="1" applyFill="1" applyAlignment="1">
      <alignment horizontal="distributed"/>
      <protection/>
    </xf>
    <xf numFmtId="41" fontId="7" fillId="0" borderId="0" xfId="33" applyNumberFormat="1" applyFont="1" applyFill="1" applyAlignment="1">
      <alignment horizontal="distributed"/>
      <protection/>
    </xf>
    <xf numFmtId="41" fontId="7" fillId="0" borderId="7" xfId="33" applyNumberFormat="1" applyFont="1" applyFill="1" applyBorder="1" applyAlignment="1">
      <alignment horizontal="distributed"/>
      <protection/>
    </xf>
    <xf numFmtId="0" fontId="1" fillId="0" borderId="12" xfId="33" applyFont="1" applyFill="1" applyBorder="1">
      <alignment/>
      <protection/>
    </xf>
    <xf numFmtId="0" fontId="1" fillId="0" borderId="11" xfId="33" applyFont="1" applyFill="1" applyBorder="1">
      <alignment/>
      <protection/>
    </xf>
    <xf numFmtId="0" fontId="1" fillId="0" borderId="2" xfId="33" applyFont="1" applyFill="1" applyBorder="1">
      <alignment/>
      <protection/>
    </xf>
    <xf numFmtId="0" fontId="18" fillId="0" borderId="0" xfId="34" applyFont="1" applyFill="1" applyAlignment="1">
      <alignment vertical="center"/>
      <protection/>
    </xf>
    <xf numFmtId="0" fontId="19" fillId="0" borderId="0" xfId="34" applyFont="1" applyFill="1" applyAlignment="1">
      <alignment vertical="center"/>
      <protection/>
    </xf>
    <xf numFmtId="0" fontId="18" fillId="0" borderId="15" xfId="34" applyFont="1" applyFill="1" applyBorder="1" applyAlignment="1">
      <alignment vertical="center"/>
      <protection/>
    </xf>
    <xf numFmtId="0" fontId="18" fillId="0" borderId="0" xfId="34" applyFont="1" applyFill="1" applyBorder="1" applyAlignment="1">
      <alignment horizontal="right" vertical="center"/>
      <protection/>
    </xf>
    <xf numFmtId="0" fontId="18" fillId="0" borderId="0" xfId="34" applyFont="1" applyFill="1" applyAlignment="1">
      <alignment horizontal="right" vertical="center"/>
      <protection/>
    </xf>
    <xf numFmtId="0" fontId="18" fillId="0" borderId="14" xfId="34" applyFont="1" applyFill="1" applyBorder="1" applyAlignment="1">
      <alignment horizontal="distributed" vertical="center"/>
      <protection/>
    </xf>
    <xf numFmtId="0" fontId="18" fillId="0" borderId="16" xfId="34" applyFont="1" applyFill="1" applyBorder="1" applyAlignment="1">
      <alignment horizontal="distributed" vertical="center"/>
      <protection/>
    </xf>
    <xf numFmtId="0" fontId="18" fillId="0" borderId="1" xfId="34" applyFont="1" applyFill="1" applyBorder="1" applyAlignment="1">
      <alignment vertical="center"/>
      <protection/>
    </xf>
    <xf numFmtId="0" fontId="18" fillId="0" borderId="0" xfId="34" applyFont="1" applyFill="1" applyBorder="1" applyAlignment="1">
      <alignment vertical="center"/>
      <protection/>
    </xf>
    <xf numFmtId="0" fontId="18" fillId="0" borderId="7" xfId="34" applyFont="1" applyFill="1" applyBorder="1" applyAlignment="1">
      <alignment horizontal="distributed" vertical="center" wrapText="1"/>
      <protection/>
    </xf>
    <xf numFmtId="41" fontId="20" fillId="0" borderId="0" xfId="34" applyNumberFormat="1" applyFont="1" applyFill="1" applyBorder="1" applyAlignment="1">
      <alignment horizontal="right" vertical="center"/>
      <protection/>
    </xf>
    <xf numFmtId="41" fontId="20" fillId="0" borderId="8" xfId="34" applyNumberFormat="1" applyFont="1" applyFill="1" applyBorder="1" applyAlignment="1">
      <alignment horizontal="right" vertical="center"/>
      <protection/>
    </xf>
    <xf numFmtId="41" fontId="20" fillId="0" borderId="6" xfId="34" applyNumberFormat="1" applyFont="1" applyFill="1" applyBorder="1" applyAlignment="1">
      <alignment horizontal="right" vertical="center"/>
      <protection/>
    </xf>
    <xf numFmtId="0" fontId="21" fillId="0" borderId="0" xfId="34" applyFont="1" applyFill="1" applyAlignment="1">
      <alignment vertical="center"/>
      <protection/>
    </xf>
    <xf numFmtId="41" fontId="21" fillId="0" borderId="1" xfId="34" applyNumberFormat="1" applyFont="1" applyFill="1" applyBorder="1" applyAlignment="1">
      <alignment horizontal="right" vertical="center"/>
      <protection/>
    </xf>
    <xf numFmtId="41" fontId="21" fillId="0" borderId="0" xfId="34" applyNumberFormat="1" applyFont="1" applyFill="1" applyBorder="1" applyAlignment="1">
      <alignment horizontal="right" vertical="center"/>
      <protection/>
    </xf>
    <xf numFmtId="41" fontId="21" fillId="0" borderId="7" xfId="34" applyNumberFormat="1" applyFont="1" applyFill="1" applyBorder="1" applyAlignment="1">
      <alignment horizontal="right" vertical="center"/>
      <protection/>
    </xf>
    <xf numFmtId="0" fontId="22" fillId="0" borderId="0" xfId="34" applyFont="1" applyFill="1" applyAlignment="1">
      <alignment vertical="center"/>
      <protection/>
    </xf>
    <xf numFmtId="0" fontId="22" fillId="0" borderId="1" xfId="34" applyFont="1" applyFill="1" applyBorder="1" applyAlignment="1">
      <alignment vertical="center"/>
      <protection/>
    </xf>
    <xf numFmtId="0" fontId="22" fillId="0" borderId="0" xfId="34" applyFont="1" applyFill="1" applyBorder="1" applyAlignment="1">
      <alignment vertical="center"/>
      <protection/>
    </xf>
    <xf numFmtId="0" fontId="18" fillId="0" borderId="7" xfId="34" applyFont="1" applyFill="1" applyBorder="1" applyAlignment="1">
      <alignment horizontal="center" vertical="center" wrapText="1"/>
      <protection/>
    </xf>
    <xf numFmtId="41" fontId="22" fillId="0" borderId="0" xfId="34" applyNumberFormat="1" applyFont="1" applyFill="1" applyAlignment="1">
      <alignment horizontal="right" vertical="center"/>
      <protection/>
    </xf>
    <xf numFmtId="41" fontId="22" fillId="0" borderId="0" xfId="18" applyNumberFormat="1" applyFont="1" applyFill="1" applyBorder="1" applyAlignment="1">
      <alignment horizontal="right" vertical="center"/>
    </xf>
    <xf numFmtId="41" fontId="18" fillId="0" borderId="0" xfId="18" applyNumberFormat="1" applyFont="1" applyFill="1" applyBorder="1" applyAlignment="1">
      <alignment horizontal="right" vertical="center"/>
    </xf>
    <xf numFmtId="41" fontId="18" fillId="0" borderId="7" xfId="18" applyNumberFormat="1" applyFont="1" applyFill="1" applyBorder="1" applyAlignment="1">
      <alignment horizontal="right" vertical="center"/>
    </xf>
    <xf numFmtId="0" fontId="18" fillId="0" borderId="7" xfId="34" applyFont="1" applyFill="1" applyBorder="1" applyAlignment="1">
      <alignment horizontal="distributed" vertical="center" wrapText="1"/>
      <protection/>
    </xf>
    <xf numFmtId="41" fontId="18" fillId="0" borderId="0" xfId="34" applyNumberFormat="1" applyFont="1" applyFill="1" applyAlignment="1">
      <alignment horizontal="right" vertical="center"/>
      <protection/>
    </xf>
    <xf numFmtId="0" fontId="18" fillId="0" borderId="7" xfId="34" applyFont="1" applyFill="1" applyBorder="1" applyAlignment="1">
      <alignment horizontal="distributed" vertical="center"/>
      <protection/>
    </xf>
    <xf numFmtId="177" fontId="18" fillId="0" borderId="0" xfId="18" applyNumberFormat="1" applyFont="1" applyFill="1" applyBorder="1" applyAlignment="1">
      <alignment horizontal="right" vertical="center"/>
    </xf>
    <xf numFmtId="41" fontId="18" fillId="0" borderId="1" xfId="34" applyNumberFormat="1" applyFont="1" applyFill="1" applyBorder="1" applyAlignment="1">
      <alignment horizontal="right" vertical="center"/>
      <protection/>
    </xf>
    <xf numFmtId="41" fontId="18" fillId="0" borderId="0" xfId="34" applyNumberFormat="1" applyFont="1" applyFill="1" applyBorder="1" applyAlignment="1">
      <alignment horizontal="right" vertical="center"/>
      <protection/>
    </xf>
    <xf numFmtId="0" fontId="21" fillId="0" borderId="1" xfId="34" applyFont="1" applyFill="1" applyBorder="1" applyAlignment="1">
      <alignment vertical="center"/>
      <protection/>
    </xf>
    <xf numFmtId="0" fontId="21" fillId="0" borderId="0" xfId="34" applyFont="1" applyFill="1" applyBorder="1" applyAlignment="1">
      <alignment vertical="center"/>
      <protection/>
    </xf>
    <xf numFmtId="0" fontId="21" fillId="0" borderId="7" xfId="34" applyFont="1" applyFill="1" applyBorder="1" applyAlignment="1">
      <alignment horizontal="distributed" vertical="center"/>
      <protection/>
    </xf>
    <xf numFmtId="0" fontId="18" fillId="0" borderId="12" xfId="34" applyFont="1" applyFill="1" applyBorder="1" applyAlignment="1">
      <alignment vertical="center"/>
      <protection/>
    </xf>
    <xf numFmtId="0" fontId="18" fillId="0" borderId="11" xfId="34" applyFont="1" applyFill="1" applyBorder="1" applyAlignment="1">
      <alignment vertical="center"/>
      <protection/>
    </xf>
    <xf numFmtId="0" fontId="18" fillId="0" borderId="2" xfId="34" applyFont="1" applyFill="1" applyBorder="1" applyAlignment="1">
      <alignment horizontal="distributed" vertical="center"/>
      <protection/>
    </xf>
    <xf numFmtId="41" fontId="18" fillId="0" borderId="12" xfId="34" applyNumberFormat="1" applyFont="1" applyFill="1" applyBorder="1" applyAlignment="1">
      <alignment horizontal="right" vertical="center"/>
      <protection/>
    </xf>
    <xf numFmtId="41" fontId="18" fillId="0" borderId="11" xfId="34" applyNumberFormat="1" applyFont="1" applyFill="1" applyBorder="1" applyAlignment="1">
      <alignment horizontal="right" vertical="center"/>
      <protection/>
    </xf>
    <xf numFmtId="41" fontId="18" fillId="0" borderId="11" xfId="18" applyNumberFormat="1" applyFont="1" applyFill="1" applyBorder="1" applyAlignment="1">
      <alignment horizontal="right" vertical="center"/>
    </xf>
    <xf numFmtId="41" fontId="18" fillId="0" borderId="2" xfId="18" applyNumberFormat="1" applyFont="1" applyFill="1" applyBorder="1" applyAlignment="1">
      <alignment horizontal="right" vertical="center"/>
    </xf>
    <xf numFmtId="0" fontId="18" fillId="0" borderId="8" xfId="34" applyFont="1" applyFill="1" applyBorder="1" applyAlignment="1">
      <alignment horizontal="left" vertical="center"/>
      <protection/>
    </xf>
    <xf numFmtId="0" fontId="18" fillId="0" borderId="0" xfId="34" applyFont="1" applyFill="1" applyBorder="1" applyAlignment="1">
      <alignment horizontal="left" vertical="center"/>
      <protection/>
    </xf>
    <xf numFmtId="41" fontId="18" fillId="0" borderId="0" xfId="34" applyNumberFormat="1" applyFont="1" applyFill="1" applyBorder="1" applyAlignment="1">
      <alignment vertical="center"/>
      <protection/>
    </xf>
    <xf numFmtId="0" fontId="18" fillId="0" borderId="0" xfId="34" applyFont="1" applyFill="1" applyBorder="1" applyAlignment="1">
      <alignment horizontal="center" vertical="center"/>
      <protection/>
    </xf>
    <xf numFmtId="195" fontId="18" fillId="0" borderId="0" xfId="18" applyNumberFormat="1" applyFont="1" applyFill="1" applyBorder="1" applyAlignment="1">
      <alignment vertical="center"/>
    </xf>
    <xf numFmtId="195" fontId="18" fillId="0" borderId="0" xfId="18" applyNumberFormat="1" applyFont="1" applyFill="1" applyBorder="1" applyAlignment="1">
      <alignment horizontal="right" vertical="center"/>
    </xf>
    <xf numFmtId="38" fontId="18" fillId="0" borderId="0" xfId="18" applyNumberFormat="1" applyFont="1" applyFill="1" applyBorder="1" applyAlignment="1">
      <alignment vertical="center"/>
    </xf>
    <xf numFmtId="0" fontId="1" fillId="0" borderId="0" xfId="35" applyFont="1" applyFill="1" applyAlignment="1">
      <alignment horizontal="center"/>
      <protection/>
    </xf>
    <xf numFmtId="0" fontId="5" fillId="0" borderId="0" xfId="35" applyFont="1" applyFill="1" applyAlignment="1">
      <alignment vertical="center"/>
      <protection/>
    </xf>
    <xf numFmtId="0" fontId="1" fillId="0" borderId="0" xfId="35" applyFont="1" applyFill="1">
      <alignment/>
      <protection/>
    </xf>
    <xf numFmtId="0" fontId="1" fillId="0" borderId="0" xfId="35" applyFont="1" applyFill="1" applyAlignment="1">
      <alignment vertical="center" wrapText="1"/>
      <protection/>
    </xf>
    <xf numFmtId="0" fontId="1" fillId="0" borderId="0" xfId="35" applyFont="1" applyFill="1" quotePrefix="1">
      <alignment/>
      <protection/>
    </xf>
    <xf numFmtId="0" fontId="1" fillId="0" borderId="15" xfId="35" applyFont="1" applyFill="1" applyBorder="1" applyAlignment="1">
      <alignment horizontal="distributed" vertical="center"/>
      <protection/>
    </xf>
    <xf numFmtId="0" fontId="1" fillId="0" borderId="0" xfId="35" applyFont="1" applyFill="1" applyBorder="1" applyAlignment="1">
      <alignment horizontal="right"/>
      <protection/>
    </xf>
    <xf numFmtId="0" fontId="1" fillId="0" borderId="14" xfId="35" applyFont="1" applyFill="1" applyBorder="1" applyAlignment="1">
      <alignment horizontal="distributed" vertical="center" wrapText="1"/>
      <protection/>
    </xf>
    <xf numFmtId="0" fontId="1" fillId="0" borderId="14" xfId="35" applyFont="1" applyFill="1" applyBorder="1" applyAlignment="1">
      <alignment horizontal="distributed" vertical="center"/>
      <protection/>
    </xf>
    <xf numFmtId="0" fontId="15" fillId="0" borderId="0" xfId="35" applyFont="1" applyFill="1" applyAlignment="1">
      <alignment horizontal="center"/>
      <protection/>
    </xf>
    <xf numFmtId="0" fontId="15" fillId="0" borderId="1" xfId="35" applyFont="1" applyFill="1" applyBorder="1" applyAlignment="1">
      <alignment horizontal="center"/>
      <protection/>
    </xf>
    <xf numFmtId="0" fontId="15" fillId="0" borderId="7" xfId="35" applyFont="1" applyFill="1" applyBorder="1" applyAlignment="1">
      <alignment horizontal="distributed" vertical="center"/>
      <protection/>
    </xf>
    <xf numFmtId="0" fontId="15" fillId="0" borderId="0" xfId="35" applyFont="1" applyFill="1" applyBorder="1" applyAlignment="1">
      <alignment horizontal="distributed" vertical="center"/>
      <protection/>
    </xf>
    <xf numFmtId="41" fontId="23" fillId="0" borderId="0" xfId="18" applyNumberFormat="1" applyFont="1" applyFill="1" applyBorder="1" applyAlignment="1">
      <alignment horizontal="right" vertical="center"/>
    </xf>
    <xf numFmtId="41" fontId="23" fillId="0" borderId="7" xfId="18" applyNumberFormat="1" applyFont="1" applyFill="1" applyBorder="1" applyAlignment="1">
      <alignment horizontal="right" vertical="center"/>
    </xf>
    <xf numFmtId="0" fontId="15" fillId="0" borderId="0" xfId="35" applyFont="1" applyFill="1">
      <alignment/>
      <protection/>
    </xf>
    <xf numFmtId="0" fontId="7" fillId="0" borderId="0" xfId="35" applyFont="1" applyFill="1" applyAlignment="1">
      <alignment horizontal="center"/>
      <protection/>
    </xf>
    <xf numFmtId="0" fontId="0" fillId="0" borderId="7" xfId="35" applyFill="1" applyBorder="1" applyAlignment="1">
      <alignment horizontal="distributed"/>
      <protection/>
    </xf>
    <xf numFmtId="0" fontId="0" fillId="0" borderId="0" xfId="35" applyFill="1" applyBorder="1" applyAlignment="1">
      <alignment horizontal="distributed"/>
      <protection/>
    </xf>
    <xf numFmtId="177" fontId="7" fillId="0" borderId="0" xfId="18" applyNumberFormat="1" applyFont="1" applyFill="1" applyBorder="1" applyAlignment="1">
      <alignment horizontal="right" vertical="center"/>
    </xf>
    <xf numFmtId="177" fontId="7" fillId="0" borderId="7" xfId="18" applyNumberFormat="1" applyFont="1" applyFill="1" applyBorder="1" applyAlignment="1">
      <alignment horizontal="right" vertical="center"/>
    </xf>
    <xf numFmtId="0" fontId="7" fillId="0" borderId="0" xfId="35" applyFont="1" applyFill="1">
      <alignment/>
      <protection/>
    </xf>
    <xf numFmtId="0" fontId="7" fillId="0" borderId="1" xfId="35" applyFont="1" applyFill="1" applyBorder="1" applyAlignment="1">
      <alignment horizontal="center"/>
      <protection/>
    </xf>
    <xf numFmtId="0" fontId="7" fillId="0" borderId="7" xfId="35" applyFont="1" applyFill="1" applyBorder="1" applyAlignment="1">
      <alignment horizontal="distributed" vertical="center"/>
      <protection/>
    </xf>
    <xf numFmtId="0" fontId="7" fillId="0" borderId="0" xfId="35" applyFont="1" applyFill="1" applyBorder="1" applyAlignment="1">
      <alignment horizontal="distributed" vertical="center"/>
      <protection/>
    </xf>
    <xf numFmtId="177" fontId="7" fillId="0" borderId="7" xfId="18" applyNumberFormat="1" applyFont="1" applyFill="1" applyBorder="1" applyAlignment="1">
      <alignment horizontal="right"/>
    </xf>
    <xf numFmtId="0" fontId="1" fillId="0" borderId="1" xfId="35" applyFont="1" applyFill="1" applyBorder="1" applyAlignment="1">
      <alignment horizontal="center"/>
      <protection/>
    </xf>
    <xf numFmtId="38" fontId="1" fillId="0" borderId="7" xfId="18" applyFont="1" applyFill="1" applyBorder="1" applyAlignment="1">
      <alignment horizontal="distributed" vertical="center"/>
    </xf>
    <xf numFmtId="38" fontId="1" fillId="0" borderId="0" xfId="18" applyFont="1" applyFill="1" applyBorder="1" applyAlignment="1">
      <alignment horizontal="distributed" vertical="center"/>
    </xf>
    <xf numFmtId="41" fontId="1" fillId="0" borderId="0" xfId="35" applyNumberFormat="1" applyFont="1" applyFill="1" applyBorder="1" applyAlignment="1">
      <alignment horizontal="right" vertical="center"/>
      <protection/>
    </xf>
    <xf numFmtId="41" fontId="1" fillId="0" borderId="7" xfId="35" applyNumberFormat="1" applyFont="1" applyFill="1" applyBorder="1" applyAlignment="1">
      <alignment horizontal="right" vertical="center"/>
      <protection/>
    </xf>
    <xf numFmtId="41" fontId="1" fillId="0" borderId="7" xfId="18" applyNumberFormat="1" applyFont="1" applyFill="1" applyBorder="1" applyAlignment="1">
      <alignment horizontal="right"/>
    </xf>
    <xf numFmtId="0" fontId="1" fillId="0" borderId="7" xfId="35" applyFont="1" applyFill="1" applyBorder="1" applyAlignment="1">
      <alignment horizontal="distributed"/>
      <protection/>
    </xf>
    <xf numFmtId="0" fontId="1" fillId="0" borderId="0" xfId="35" applyFont="1" applyFill="1" applyBorder="1" applyAlignment="1">
      <alignment horizontal="distributed"/>
      <protection/>
    </xf>
    <xf numFmtId="38" fontId="7" fillId="0" borderId="1" xfId="18" applyFont="1" applyFill="1" applyBorder="1" applyAlignment="1">
      <alignment horizontal="distributed" vertical="center"/>
    </xf>
    <xf numFmtId="41" fontId="7" fillId="0" borderId="0" xfId="35" applyNumberFormat="1" applyFont="1" applyFill="1" applyBorder="1" applyAlignment="1">
      <alignment horizontal="right" vertical="center"/>
      <protection/>
    </xf>
    <xf numFmtId="41" fontId="7" fillId="0" borderId="7" xfId="35" applyNumberFormat="1" applyFont="1" applyFill="1" applyBorder="1" applyAlignment="1">
      <alignment horizontal="right" vertical="center"/>
      <protection/>
    </xf>
    <xf numFmtId="0" fontId="7" fillId="0" borderId="0" xfId="35" applyFont="1" applyFill="1" applyAlignment="1">
      <alignment horizontal="center" vertical="center"/>
      <protection/>
    </xf>
    <xf numFmtId="0" fontId="7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horizontal="right"/>
      <protection/>
    </xf>
    <xf numFmtId="0" fontId="1" fillId="0" borderId="0" xfId="35" applyFont="1" applyFill="1" applyBorder="1" applyAlignment="1">
      <alignment horizontal="center"/>
      <protection/>
    </xf>
    <xf numFmtId="0" fontId="1" fillId="0" borderId="0" xfId="35" applyFont="1" applyFill="1" applyBorder="1" applyAlignment="1">
      <alignment vertical="center"/>
      <protection/>
    </xf>
    <xf numFmtId="41" fontId="1" fillId="0" borderId="7" xfId="35" applyNumberFormat="1" applyFont="1" applyFill="1" applyBorder="1">
      <alignment/>
      <protection/>
    </xf>
    <xf numFmtId="0" fontId="1" fillId="0" borderId="12" xfId="35" applyFont="1" applyFill="1" applyBorder="1" applyAlignment="1">
      <alignment horizontal="center"/>
      <protection/>
    </xf>
    <xf numFmtId="38" fontId="1" fillId="0" borderId="2" xfId="18" applyFont="1" applyFill="1" applyBorder="1" applyAlignment="1">
      <alignment horizontal="distributed" vertical="center"/>
    </xf>
    <xf numFmtId="38" fontId="1" fillId="0" borderId="11" xfId="18" applyFont="1" applyFill="1" applyBorder="1" applyAlignment="1">
      <alignment horizontal="distributed" vertical="center"/>
    </xf>
    <xf numFmtId="41" fontId="1" fillId="0" borderId="11" xfId="35" applyNumberFormat="1" applyFont="1" applyFill="1" applyBorder="1" applyAlignment="1">
      <alignment horizontal="right" vertical="center"/>
      <protection/>
    </xf>
    <xf numFmtId="41" fontId="1" fillId="0" borderId="2" xfId="35" applyNumberFormat="1" applyFont="1" applyFill="1" applyBorder="1" applyAlignment="1">
      <alignment horizontal="right" vertical="center"/>
      <protection/>
    </xf>
    <xf numFmtId="0" fontId="1" fillId="0" borderId="0" xfId="35" applyFont="1" applyFill="1" applyBorder="1" applyAlignment="1">
      <alignment/>
      <protection/>
    </xf>
    <xf numFmtId="0" fontId="1" fillId="0" borderId="0" xfId="35" applyFont="1" applyFill="1" applyBorder="1">
      <alignment/>
      <protection/>
    </xf>
    <xf numFmtId="190" fontId="1" fillId="0" borderId="0" xfId="35" applyNumberFormat="1" applyFont="1" applyFill="1" applyBorder="1" applyAlignment="1">
      <alignment horizontal="center"/>
      <protection/>
    </xf>
    <xf numFmtId="41" fontId="1" fillId="0" borderId="0" xfId="35" applyNumberFormat="1" applyFont="1" applyFill="1" applyBorder="1" applyAlignment="1">
      <alignment horizontal="center"/>
      <protection/>
    </xf>
    <xf numFmtId="0" fontId="1" fillId="0" borderId="0" xfId="36" applyFont="1" applyFill="1">
      <alignment/>
      <protection/>
    </xf>
    <xf numFmtId="38" fontId="1" fillId="0" borderId="0" xfId="18" applyFont="1" applyFill="1" applyAlignment="1">
      <alignment/>
    </xf>
    <xf numFmtId="0" fontId="5" fillId="0" borderId="0" xfId="36" applyFont="1" applyFill="1">
      <alignment/>
      <protection/>
    </xf>
    <xf numFmtId="0" fontId="5" fillId="0" borderId="0" xfId="36" applyFont="1" applyFill="1" applyBorder="1">
      <alignment/>
      <protection/>
    </xf>
    <xf numFmtId="0" fontId="1" fillId="0" borderId="0" xfId="36" applyFont="1" applyFill="1" applyBorder="1">
      <alignment/>
      <protection/>
    </xf>
    <xf numFmtId="0" fontId="1" fillId="0" borderId="0" xfId="36" applyFont="1" applyFill="1" applyBorder="1" applyAlignment="1">
      <alignment horizontal="right"/>
      <protection/>
    </xf>
    <xf numFmtId="0" fontId="1" fillId="0" borderId="0" xfId="36" applyFont="1" applyFill="1" applyAlignment="1">
      <alignment horizontal="right"/>
      <protection/>
    </xf>
    <xf numFmtId="0" fontId="1" fillId="0" borderId="0" xfId="36" applyFont="1" applyFill="1" applyAlignment="1">
      <alignment vertical="center"/>
      <protection/>
    </xf>
    <xf numFmtId="0" fontId="1" fillId="0" borderId="17" xfId="36" applyFont="1" applyFill="1" applyBorder="1" applyAlignment="1">
      <alignment horizontal="distributed" vertical="center" wrapText="1"/>
      <protection/>
    </xf>
    <xf numFmtId="0" fontId="1" fillId="0" borderId="4" xfId="36" applyFont="1" applyFill="1" applyBorder="1" applyAlignment="1">
      <alignment horizontal="distributed" vertical="center" wrapText="1"/>
      <protection/>
    </xf>
    <xf numFmtId="214" fontId="1" fillId="0" borderId="0" xfId="36" applyNumberFormat="1" applyFont="1" applyFill="1" applyAlignment="1">
      <alignment vertical="center"/>
      <protection/>
    </xf>
    <xf numFmtId="214" fontId="8" fillId="0" borderId="13" xfId="18" applyNumberFormat="1" applyFont="1" applyFill="1" applyBorder="1" applyAlignment="1">
      <alignment vertical="center"/>
    </xf>
    <xf numFmtId="214" fontId="1" fillId="0" borderId="8" xfId="36" applyNumberFormat="1" applyFont="1" applyFill="1" applyBorder="1" applyAlignment="1">
      <alignment horizontal="distributed" vertical="center"/>
      <protection/>
    </xf>
    <xf numFmtId="214" fontId="1" fillId="0" borderId="13" xfId="36" applyNumberFormat="1" applyFont="1" applyFill="1" applyBorder="1" applyAlignment="1">
      <alignment horizontal="distributed" vertical="center"/>
      <protection/>
    </xf>
    <xf numFmtId="41" fontId="1" fillId="0" borderId="8" xfId="36" applyNumberFormat="1" applyFont="1" applyFill="1" applyBorder="1" applyAlignment="1">
      <alignment horizontal="right"/>
      <protection/>
    </xf>
    <xf numFmtId="41" fontId="26" fillId="0" borderId="8" xfId="36" applyNumberFormat="1" applyFont="1" applyFill="1" applyBorder="1" applyAlignment="1">
      <alignment horizontal="right"/>
      <protection/>
    </xf>
    <xf numFmtId="41" fontId="26" fillId="0" borderId="6" xfId="36" applyNumberFormat="1" applyFont="1" applyFill="1" applyBorder="1" applyAlignment="1">
      <alignment horizontal="right"/>
      <protection/>
    </xf>
    <xf numFmtId="214" fontId="7" fillId="0" borderId="0" xfId="36" applyNumberFormat="1" applyFont="1" applyFill="1" applyAlignment="1">
      <alignment vertical="center"/>
      <protection/>
    </xf>
    <xf numFmtId="214" fontId="27" fillId="0" borderId="1" xfId="18" applyNumberFormat="1" applyFont="1" applyFill="1" applyBorder="1" applyAlignment="1">
      <alignment vertical="center"/>
    </xf>
    <xf numFmtId="214" fontId="7" fillId="0" borderId="0" xfId="36" applyNumberFormat="1" applyFont="1" applyFill="1" applyBorder="1" applyAlignment="1">
      <alignment horizontal="distributed" vertical="center"/>
      <protection/>
    </xf>
    <xf numFmtId="214" fontId="7" fillId="0" borderId="1" xfId="36" applyNumberFormat="1" applyFont="1" applyFill="1" applyBorder="1" applyAlignment="1">
      <alignment horizontal="distributed" vertical="center"/>
      <protection/>
    </xf>
    <xf numFmtId="41" fontId="7" fillId="0" borderId="0" xfId="36" applyNumberFormat="1" applyFont="1" applyFill="1" applyBorder="1" applyAlignment="1">
      <alignment horizontal="right"/>
      <protection/>
    </xf>
    <xf numFmtId="41" fontId="28" fillId="0" borderId="0" xfId="36" applyNumberFormat="1" applyFont="1" applyFill="1" applyBorder="1" applyAlignment="1">
      <alignment horizontal="right"/>
      <protection/>
    </xf>
    <xf numFmtId="41" fontId="7" fillId="0" borderId="7" xfId="36" applyNumberFormat="1" applyFont="1" applyFill="1" applyBorder="1" applyAlignment="1">
      <alignment horizontal="right"/>
      <protection/>
    </xf>
    <xf numFmtId="0" fontId="1" fillId="0" borderId="1" xfId="36" applyFont="1" applyFill="1" applyBorder="1">
      <alignment/>
      <protection/>
    </xf>
    <xf numFmtId="0" fontId="1" fillId="0" borderId="0" xfId="36" applyFont="1" applyFill="1" applyBorder="1" applyAlignment="1">
      <alignment horizontal="distributed"/>
      <protection/>
    </xf>
    <xf numFmtId="0" fontId="1" fillId="0" borderId="1" xfId="36" applyFont="1" applyFill="1" applyBorder="1" applyAlignment="1">
      <alignment horizontal="center" vertical="center"/>
      <protection/>
    </xf>
    <xf numFmtId="41" fontId="1" fillId="0" borderId="0" xfId="36" applyNumberFormat="1" applyFont="1" applyFill="1" applyBorder="1" applyAlignment="1">
      <alignment horizontal="right"/>
      <protection/>
    </xf>
    <xf numFmtId="41" fontId="1" fillId="0" borderId="7" xfId="36" applyNumberFormat="1" applyFont="1" applyFill="1" applyBorder="1" applyAlignment="1">
      <alignment horizontal="right"/>
      <protection/>
    </xf>
    <xf numFmtId="0" fontId="7" fillId="0" borderId="0" xfId="36" applyFont="1" applyFill="1" applyAlignment="1">
      <alignment vertical="center"/>
      <protection/>
    </xf>
    <xf numFmtId="0" fontId="6" fillId="0" borderId="1" xfId="36" applyFont="1" applyFill="1" applyBorder="1" applyAlignment="1">
      <alignment horizontal="distributed" vertical="center"/>
      <protection/>
    </xf>
    <xf numFmtId="41" fontId="6" fillId="0" borderId="0" xfId="36" applyNumberFormat="1" applyFont="1" applyFill="1" applyBorder="1" applyAlignment="1">
      <alignment horizontal="right"/>
      <protection/>
    </xf>
    <xf numFmtId="177" fontId="1" fillId="0" borderId="0" xfId="36" applyNumberFormat="1" applyFont="1" applyFill="1" applyBorder="1" applyAlignment="1">
      <alignment horizontal="right"/>
      <protection/>
    </xf>
    <xf numFmtId="41" fontId="1" fillId="0" borderId="0" xfId="36" applyNumberFormat="1" applyFont="1" applyFill="1" applyBorder="1" applyAlignment="1">
      <alignment horizontal="center"/>
      <protection/>
    </xf>
    <xf numFmtId="0" fontId="1" fillId="0" borderId="1" xfId="36" applyFont="1" applyFill="1" applyBorder="1" applyAlignment="1">
      <alignment horizontal="distributed" vertical="center"/>
      <protection/>
    </xf>
    <xf numFmtId="41" fontId="1" fillId="0" borderId="0" xfId="57" applyNumberFormat="1" applyFont="1" applyFill="1" applyBorder="1" applyAlignment="1">
      <alignment horizontal="right"/>
      <protection/>
    </xf>
    <xf numFmtId="0" fontId="1" fillId="0" borderId="0" xfId="36" applyFont="1" applyFill="1" applyBorder="1" applyAlignment="1">
      <alignment horizontal="distributed" wrapText="1"/>
      <protection/>
    </xf>
    <xf numFmtId="41" fontId="1" fillId="0" borderId="0" xfId="36" applyNumberFormat="1" applyFont="1" applyFill="1" applyBorder="1" applyAlignment="1">
      <alignment horizontal="right" vertical="center"/>
      <protection/>
    </xf>
    <xf numFmtId="41" fontId="1" fillId="0" borderId="0" xfId="36" applyNumberFormat="1" applyFont="1" applyFill="1" applyBorder="1" applyAlignment="1">
      <alignment horizontal="center" vertical="center"/>
      <protection/>
    </xf>
    <xf numFmtId="177" fontId="1" fillId="0" borderId="0" xfId="36" applyNumberFormat="1" applyFont="1" applyFill="1" applyBorder="1" applyAlignment="1">
      <alignment horizontal="right" vertical="center"/>
      <protection/>
    </xf>
    <xf numFmtId="41" fontId="1" fillId="0" borderId="7" xfId="36" applyNumberFormat="1" applyFont="1" applyFill="1" applyBorder="1" applyAlignment="1">
      <alignment horizontal="right" vertical="center"/>
      <protection/>
    </xf>
    <xf numFmtId="38" fontId="8" fillId="0" borderId="12" xfId="18" applyFont="1" applyFill="1" applyBorder="1" applyAlignment="1">
      <alignment vertical="center"/>
    </xf>
    <xf numFmtId="0" fontId="1" fillId="0" borderId="11" xfId="36" applyFont="1" applyFill="1" applyBorder="1" applyAlignment="1">
      <alignment horizontal="center" vertical="center"/>
      <protection/>
    </xf>
    <xf numFmtId="0" fontId="1" fillId="0" borderId="12" xfId="36" applyFont="1" applyFill="1" applyBorder="1" applyAlignment="1">
      <alignment horizontal="center" vertical="center"/>
      <protection/>
    </xf>
    <xf numFmtId="41" fontId="1" fillId="0" borderId="11" xfId="36" applyNumberFormat="1" applyFont="1" applyFill="1" applyBorder="1" applyAlignment="1">
      <alignment horizontal="right"/>
      <protection/>
    </xf>
    <xf numFmtId="41" fontId="1" fillId="0" borderId="2" xfId="36" applyNumberFormat="1" applyFont="1" applyFill="1" applyBorder="1" applyAlignment="1">
      <alignment horizontal="right"/>
      <protection/>
    </xf>
    <xf numFmtId="38" fontId="5" fillId="0" borderId="0" xfId="18" applyFont="1" applyFill="1" applyAlignment="1">
      <alignment/>
    </xf>
    <xf numFmtId="38" fontId="1" fillId="0" borderId="15" xfId="18" applyFont="1" applyFill="1" applyBorder="1" applyAlignment="1">
      <alignment/>
    </xf>
    <xf numFmtId="38" fontId="1" fillId="0" borderId="15" xfId="18" applyFont="1" applyFill="1" applyBorder="1" applyAlignment="1">
      <alignment/>
    </xf>
    <xf numFmtId="38" fontId="1" fillId="0" borderId="15" xfId="18" applyFont="1" applyFill="1" applyBorder="1" applyAlignment="1">
      <alignment horizontal="right"/>
    </xf>
    <xf numFmtId="38" fontId="1" fillId="0" borderId="0" xfId="18" applyFont="1" applyFill="1" applyAlignment="1">
      <alignment horizontal="right"/>
    </xf>
    <xf numFmtId="38" fontId="1" fillId="0" borderId="12" xfId="18" applyFont="1" applyFill="1" applyBorder="1" applyAlignment="1">
      <alignment horizontal="distributed" vertical="center"/>
    </xf>
    <xf numFmtId="38" fontId="1" fillId="0" borderId="2" xfId="18" applyFont="1" applyFill="1" applyBorder="1" applyAlignment="1">
      <alignment horizontal="distributed" vertical="center"/>
    </xf>
    <xf numFmtId="38" fontId="1" fillId="0" borderId="0" xfId="18" applyFont="1" applyFill="1" applyAlignment="1">
      <alignment/>
    </xf>
    <xf numFmtId="38" fontId="1" fillId="0" borderId="10" xfId="18" applyFont="1" applyFill="1" applyBorder="1" applyAlignment="1">
      <alignment/>
    </xf>
    <xf numFmtId="38" fontId="1" fillId="0" borderId="13" xfId="18" applyFont="1" applyFill="1" applyBorder="1" applyAlignment="1">
      <alignment/>
    </xf>
    <xf numFmtId="38" fontId="1" fillId="0" borderId="8" xfId="18" applyFont="1" applyFill="1" applyBorder="1" applyAlignment="1">
      <alignment/>
    </xf>
    <xf numFmtId="38" fontId="1" fillId="0" borderId="6" xfId="18" applyFont="1" applyFill="1" applyBorder="1" applyAlignment="1">
      <alignment/>
    </xf>
    <xf numFmtId="38" fontId="1" fillId="0" borderId="1" xfId="18" applyFont="1" applyFill="1" applyBorder="1" applyAlignment="1">
      <alignment/>
    </xf>
    <xf numFmtId="38" fontId="1" fillId="0" borderId="0" xfId="18" applyFont="1" applyFill="1" applyBorder="1" applyAlignment="1">
      <alignment/>
    </xf>
    <xf numFmtId="38" fontId="1" fillId="0" borderId="7" xfId="18" applyFont="1" applyFill="1" applyBorder="1" applyAlignment="1">
      <alignment/>
    </xf>
    <xf numFmtId="38" fontId="7" fillId="0" borderId="0" xfId="18" applyFont="1" applyFill="1" applyAlignment="1">
      <alignment/>
    </xf>
    <xf numFmtId="38" fontId="7" fillId="0" borderId="3" xfId="18" applyFont="1" applyFill="1" applyBorder="1" applyAlignment="1">
      <alignment horizontal="distributed" vertical="center"/>
    </xf>
    <xf numFmtId="38" fontId="7" fillId="0" borderId="12" xfId="18" applyFont="1" applyFill="1" applyBorder="1" applyAlignment="1">
      <alignment/>
    </xf>
    <xf numFmtId="38" fontId="7" fillId="0" borderId="11" xfId="18" applyFont="1" applyFill="1" applyBorder="1" applyAlignment="1">
      <alignment/>
    </xf>
    <xf numFmtId="38" fontId="7" fillId="0" borderId="2" xfId="18" applyFont="1" applyFill="1" applyBorder="1" applyAlignment="1">
      <alignment/>
    </xf>
    <xf numFmtId="38" fontId="7" fillId="0" borderId="0" xfId="18" applyFont="1" applyFill="1" applyAlignment="1">
      <alignment/>
    </xf>
    <xf numFmtId="0" fontId="1" fillId="0" borderId="0" xfId="37" applyFont="1" applyFill="1">
      <alignment/>
      <protection/>
    </xf>
    <xf numFmtId="38" fontId="5" fillId="0" borderId="0" xfId="18" applyFont="1" applyFill="1" applyAlignment="1">
      <alignment vertical="center"/>
    </xf>
    <xf numFmtId="195" fontId="1" fillId="0" borderId="0" xfId="18" applyNumberFormat="1" applyFont="1" applyFill="1" applyBorder="1" applyAlignment="1">
      <alignment horizontal="distributed" vertical="center"/>
    </xf>
    <xf numFmtId="195" fontId="1" fillId="0" borderId="0" xfId="18" applyNumberFormat="1" applyFont="1" applyFill="1" applyAlignment="1">
      <alignment vertical="center"/>
    </xf>
    <xf numFmtId="41" fontId="1" fillId="0" borderId="0" xfId="37" applyNumberFormat="1" applyFont="1" applyFill="1">
      <alignment/>
      <protection/>
    </xf>
    <xf numFmtId="0" fontId="1" fillId="0" borderId="15" xfId="37" applyFont="1" applyFill="1" applyBorder="1">
      <alignment/>
      <protection/>
    </xf>
    <xf numFmtId="195" fontId="1" fillId="0" borderId="15" xfId="37" applyNumberFormat="1" applyFont="1" applyFill="1" applyBorder="1">
      <alignment/>
      <protection/>
    </xf>
    <xf numFmtId="41" fontId="1" fillId="0" borderId="15" xfId="37" applyNumberFormat="1" applyFont="1" applyFill="1" applyBorder="1">
      <alignment/>
      <protection/>
    </xf>
    <xf numFmtId="0" fontId="1" fillId="0" borderId="15" xfId="37" applyFont="1" applyFill="1" applyBorder="1" applyAlignment="1">
      <alignment horizontal="right"/>
      <protection/>
    </xf>
    <xf numFmtId="0" fontId="1" fillId="0" borderId="0" xfId="37" applyFont="1" applyFill="1" applyBorder="1">
      <alignment/>
      <protection/>
    </xf>
    <xf numFmtId="0" fontId="1" fillId="0" borderId="3" xfId="37" applyFont="1" applyFill="1" applyBorder="1" applyAlignment="1">
      <alignment horizontal="center" vertical="center"/>
      <protection/>
    </xf>
    <xf numFmtId="0" fontId="1" fillId="0" borderId="3" xfId="37" applyFont="1" applyFill="1" applyBorder="1" applyAlignment="1">
      <alignment horizontal="distributed" vertical="center"/>
      <protection/>
    </xf>
    <xf numFmtId="0" fontId="1" fillId="0" borderId="3" xfId="37" applyFont="1" applyFill="1" applyBorder="1" applyAlignment="1">
      <alignment horizontal="distributed" vertical="center" wrapText="1"/>
      <protection/>
    </xf>
    <xf numFmtId="195" fontId="1" fillId="0" borderId="18" xfId="37" applyNumberFormat="1" applyFont="1" applyFill="1" applyBorder="1" applyAlignment="1">
      <alignment horizontal="distributed" vertical="center" wrapText="1"/>
      <protection/>
    </xf>
    <xf numFmtId="0" fontId="1" fillId="0" borderId="2" xfId="37" applyFont="1" applyFill="1" applyBorder="1" applyAlignment="1">
      <alignment horizontal="center" vertical="center"/>
      <protection/>
    </xf>
    <xf numFmtId="195" fontId="1" fillId="0" borderId="3" xfId="37" applyNumberFormat="1" applyFont="1" applyFill="1" applyBorder="1" applyAlignment="1">
      <alignment horizontal="distributed" vertical="center" wrapText="1"/>
      <protection/>
    </xf>
    <xf numFmtId="0" fontId="1" fillId="0" borderId="10" xfId="37" applyFont="1" applyFill="1" applyBorder="1">
      <alignment/>
      <protection/>
    </xf>
    <xf numFmtId="0" fontId="1" fillId="0" borderId="13" xfId="37" applyFont="1" applyFill="1" applyBorder="1">
      <alignment/>
      <protection/>
    </xf>
    <xf numFmtId="0" fontId="1" fillId="0" borderId="8" xfId="37" applyFont="1" applyFill="1" applyBorder="1">
      <alignment/>
      <protection/>
    </xf>
    <xf numFmtId="195" fontId="1" fillId="0" borderId="19" xfId="37" applyNumberFormat="1" applyFont="1" applyFill="1" applyBorder="1">
      <alignment/>
      <protection/>
    </xf>
    <xf numFmtId="0" fontId="1" fillId="0" borderId="6" xfId="37" applyFont="1" applyFill="1" applyBorder="1">
      <alignment/>
      <protection/>
    </xf>
    <xf numFmtId="195" fontId="1" fillId="0" borderId="6" xfId="37" applyNumberFormat="1" applyFont="1" applyFill="1" applyBorder="1">
      <alignment/>
      <protection/>
    </xf>
    <xf numFmtId="0" fontId="1" fillId="0" borderId="5" xfId="37" applyFont="1" applyFill="1" applyBorder="1" applyAlignment="1">
      <alignment horizontal="distributed" vertical="center" wrapText="1"/>
      <protection/>
    </xf>
    <xf numFmtId="0" fontId="1" fillId="0" borderId="1" xfId="37" applyFont="1" applyFill="1" applyBorder="1">
      <alignment/>
      <protection/>
    </xf>
    <xf numFmtId="41" fontId="1" fillId="0" borderId="0" xfId="37" applyNumberFormat="1" applyFont="1" applyFill="1" applyBorder="1">
      <alignment/>
      <protection/>
    </xf>
    <xf numFmtId="41" fontId="1" fillId="0" borderId="20" xfId="37" applyNumberFormat="1" applyFont="1" applyFill="1" applyBorder="1">
      <alignment/>
      <protection/>
    </xf>
    <xf numFmtId="0" fontId="1" fillId="0" borderId="7" xfId="37" applyFont="1" applyFill="1" applyBorder="1" applyAlignment="1">
      <alignment horizontal="distributed" vertical="center" wrapText="1"/>
      <protection/>
    </xf>
    <xf numFmtId="41" fontId="1" fillId="0" borderId="7" xfId="37" applyNumberFormat="1" applyFont="1" applyFill="1" applyBorder="1">
      <alignment/>
      <protection/>
    </xf>
    <xf numFmtId="0" fontId="1" fillId="0" borderId="5" xfId="37" applyFont="1" applyFill="1" applyBorder="1" applyAlignment="1">
      <alignment horizontal="distributed" vertical="center"/>
      <protection/>
    </xf>
    <xf numFmtId="0" fontId="1" fillId="0" borderId="1" xfId="37" applyFont="1" applyFill="1" applyBorder="1" applyAlignment="1">
      <alignment vertical="center"/>
      <protection/>
    </xf>
    <xf numFmtId="0" fontId="1" fillId="0" borderId="1" xfId="37" applyFont="1" applyFill="1" applyBorder="1" applyAlignment="1">
      <alignment vertical="center" wrapText="1"/>
      <protection/>
    </xf>
    <xf numFmtId="0" fontId="7" fillId="0" borderId="7" xfId="37" applyFont="1" applyFill="1" applyBorder="1" applyAlignment="1">
      <alignment horizontal="distributed" vertical="center" wrapText="1"/>
      <protection/>
    </xf>
    <xf numFmtId="41" fontId="7" fillId="0" borderId="0" xfId="37" applyNumberFormat="1" applyFont="1" applyFill="1" applyBorder="1">
      <alignment/>
      <protection/>
    </xf>
    <xf numFmtId="41" fontId="7" fillId="0" borderId="7" xfId="37" applyNumberFormat="1" applyFont="1" applyFill="1" applyBorder="1">
      <alignment/>
      <protection/>
    </xf>
    <xf numFmtId="0" fontId="1" fillId="0" borderId="12" xfId="37" applyFont="1" applyFill="1" applyBorder="1">
      <alignment/>
      <protection/>
    </xf>
    <xf numFmtId="41" fontId="1" fillId="0" borderId="11" xfId="37" applyNumberFormat="1" applyFont="1" applyFill="1" applyBorder="1">
      <alignment/>
      <protection/>
    </xf>
    <xf numFmtId="41" fontId="1" fillId="0" borderId="21" xfId="37" applyNumberFormat="1" applyFont="1" applyFill="1" applyBorder="1">
      <alignment/>
      <protection/>
    </xf>
    <xf numFmtId="0" fontId="1" fillId="0" borderId="2" xfId="37" applyFont="1" applyFill="1" applyBorder="1" applyAlignment="1">
      <alignment horizontal="distributed" vertical="center" wrapText="1"/>
      <protection/>
    </xf>
    <xf numFmtId="0" fontId="1" fillId="0" borderId="11" xfId="37" applyFont="1" applyFill="1" applyBorder="1">
      <alignment/>
      <protection/>
    </xf>
    <xf numFmtId="195" fontId="1" fillId="0" borderId="2" xfId="37" applyNumberFormat="1" applyFont="1" applyFill="1" applyBorder="1">
      <alignment/>
      <protection/>
    </xf>
    <xf numFmtId="195" fontId="1" fillId="0" borderId="0" xfId="37" applyNumberFormat="1" applyFont="1" applyFill="1">
      <alignment/>
      <protection/>
    </xf>
    <xf numFmtId="195" fontId="1" fillId="0" borderId="20" xfId="37" applyNumberFormat="1" applyFont="1" applyFill="1" applyBorder="1">
      <alignment/>
      <protection/>
    </xf>
    <xf numFmtId="195" fontId="1" fillId="0" borderId="7" xfId="37" applyNumberFormat="1" applyFont="1" applyFill="1" applyBorder="1">
      <alignment/>
      <protection/>
    </xf>
    <xf numFmtId="0" fontId="1" fillId="0" borderId="5" xfId="37" applyFont="1" applyFill="1" applyBorder="1">
      <alignment/>
      <protection/>
    </xf>
    <xf numFmtId="195" fontId="1" fillId="0" borderId="21" xfId="37" applyNumberFormat="1" applyFont="1" applyFill="1" applyBorder="1">
      <alignment/>
      <protection/>
    </xf>
    <xf numFmtId="0" fontId="5" fillId="0" borderId="0" xfId="38" applyFont="1" applyFill="1" applyAlignment="1">
      <alignment vertical="center"/>
      <protection/>
    </xf>
    <xf numFmtId="0" fontId="5" fillId="0" borderId="0" xfId="38" applyNumberFormat="1" applyFont="1" applyFill="1" applyAlignment="1">
      <alignment vertical="center"/>
      <protection/>
    </xf>
    <xf numFmtId="0" fontId="1" fillId="0" borderId="0" xfId="38" applyFont="1" applyFill="1" applyAlignment="1">
      <alignment vertical="center"/>
      <protection/>
    </xf>
    <xf numFmtId="0" fontId="1" fillId="0" borderId="0" xfId="38" applyNumberFormat="1" applyFont="1" applyFill="1" applyBorder="1" applyAlignment="1">
      <alignment vertical="center"/>
      <protection/>
    </xf>
    <xf numFmtId="0" fontId="1" fillId="0" borderId="0" xfId="38" applyFont="1" applyFill="1" applyBorder="1" applyAlignment="1">
      <alignment vertical="center"/>
      <protection/>
    </xf>
    <xf numFmtId="0" fontId="1" fillId="0" borderId="15" xfId="38" applyFont="1" applyFill="1" applyBorder="1" applyAlignment="1">
      <alignment vertical="center"/>
      <protection/>
    </xf>
    <xf numFmtId="0" fontId="1" fillId="0" borderId="15" xfId="38" applyFont="1" applyFill="1" applyBorder="1" applyAlignment="1">
      <alignment horizontal="right" vertical="center"/>
      <protection/>
    </xf>
    <xf numFmtId="0" fontId="1" fillId="0" borderId="1" xfId="38" applyNumberFormat="1" applyFont="1" applyFill="1" applyBorder="1" applyAlignment="1">
      <alignment horizontal="center" vertical="center" wrapText="1"/>
      <protection/>
    </xf>
    <xf numFmtId="0" fontId="1" fillId="0" borderId="13" xfId="38" applyFont="1" applyFill="1" applyBorder="1" applyAlignment="1">
      <alignment horizontal="right" vertical="center" wrapText="1"/>
      <protection/>
    </xf>
    <xf numFmtId="0" fontId="1" fillId="0" borderId="8" xfId="38" applyFont="1" applyFill="1" applyBorder="1" applyAlignment="1">
      <alignment horizontal="right" vertical="center" wrapText="1"/>
      <protection/>
    </xf>
    <xf numFmtId="0" fontId="1" fillId="0" borderId="6" xfId="38" applyFont="1" applyFill="1" applyBorder="1" applyAlignment="1">
      <alignment horizontal="right" vertical="center" wrapText="1"/>
      <protection/>
    </xf>
    <xf numFmtId="41" fontId="1" fillId="0" borderId="0" xfId="38" applyNumberFormat="1" applyFont="1" applyFill="1" applyAlignment="1">
      <alignment vertical="center"/>
      <protection/>
    </xf>
    <xf numFmtId="0" fontId="1" fillId="0" borderId="1" xfId="38" applyNumberFormat="1" applyFont="1" applyFill="1" applyBorder="1" applyAlignment="1">
      <alignment horizontal="distributed" vertical="center"/>
      <protection/>
    </xf>
    <xf numFmtId="41" fontId="1" fillId="0" borderId="1" xfId="38" applyNumberFormat="1" applyFont="1" applyFill="1" applyBorder="1" applyAlignment="1">
      <alignment horizontal="center" vertical="center"/>
      <protection/>
    </xf>
    <xf numFmtId="41" fontId="1" fillId="0" borderId="0" xfId="38" applyNumberFormat="1" applyFont="1" applyFill="1" applyBorder="1" applyAlignment="1">
      <alignment horizontal="center" vertical="center" wrapText="1"/>
      <protection/>
    </xf>
    <xf numFmtId="41" fontId="1" fillId="0" borderId="0" xfId="38" applyNumberFormat="1" applyFont="1" applyFill="1" applyBorder="1" applyAlignment="1">
      <alignment horizontal="center" vertical="center"/>
      <protection/>
    </xf>
    <xf numFmtId="41" fontId="1" fillId="0" borderId="0" xfId="38" applyNumberFormat="1" applyFont="1" applyFill="1" applyBorder="1" applyAlignment="1">
      <alignment horizontal="right" vertical="center"/>
      <protection/>
    </xf>
    <xf numFmtId="49" fontId="1" fillId="0" borderId="0" xfId="38" applyNumberFormat="1" applyFont="1" applyFill="1" applyBorder="1" applyAlignment="1">
      <alignment horizontal="right" vertical="center"/>
      <protection/>
    </xf>
    <xf numFmtId="41" fontId="1" fillId="0" borderId="0" xfId="38" applyNumberFormat="1" applyFont="1" applyFill="1" applyBorder="1" applyAlignment="1">
      <alignment horizontal="right" vertical="center"/>
      <protection/>
    </xf>
    <xf numFmtId="41" fontId="1" fillId="0" borderId="7" xfId="38" applyNumberFormat="1" applyFont="1" applyFill="1" applyBorder="1" applyAlignment="1">
      <alignment horizontal="right" vertical="center"/>
      <protection/>
    </xf>
    <xf numFmtId="41" fontId="1" fillId="0" borderId="1" xfId="38" applyNumberFormat="1" applyFont="1" applyFill="1" applyBorder="1" applyAlignment="1">
      <alignment horizontal="center" vertical="center"/>
      <protection/>
    </xf>
    <xf numFmtId="41" fontId="1" fillId="0" borderId="0" xfId="38" applyNumberFormat="1" applyFont="1" applyFill="1" applyBorder="1" applyAlignment="1">
      <alignment horizontal="center" vertical="center"/>
      <protection/>
    </xf>
    <xf numFmtId="41" fontId="1" fillId="0" borderId="7" xfId="38" applyNumberFormat="1" applyFont="1" applyFill="1" applyBorder="1" applyAlignment="1">
      <alignment horizontal="center" vertical="center" wrapText="1"/>
      <protection/>
    </xf>
    <xf numFmtId="41" fontId="7" fillId="0" borderId="0" xfId="38" applyNumberFormat="1" applyFont="1" applyFill="1" applyAlignment="1">
      <alignment vertical="center"/>
      <protection/>
    </xf>
    <xf numFmtId="41" fontId="7" fillId="0" borderId="12" xfId="38" applyNumberFormat="1" applyFont="1" applyFill="1" applyBorder="1" applyAlignment="1">
      <alignment horizontal="center" vertical="center" wrapText="1"/>
      <protection/>
    </xf>
    <xf numFmtId="41" fontId="7" fillId="0" borderId="12" xfId="38" applyNumberFormat="1" applyFont="1" applyFill="1" applyBorder="1" applyAlignment="1">
      <alignment horizontal="center" vertical="center"/>
      <protection/>
    </xf>
    <xf numFmtId="41" fontId="7" fillId="0" borderId="11" xfId="38" applyNumberFormat="1" applyFont="1" applyFill="1" applyBorder="1" applyAlignment="1">
      <alignment horizontal="center" vertical="center"/>
      <protection/>
    </xf>
    <xf numFmtId="49" fontId="7" fillId="0" borderId="11" xfId="38" applyNumberFormat="1" applyFont="1" applyFill="1" applyBorder="1" applyAlignment="1">
      <alignment horizontal="center" vertical="center"/>
      <protection/>
    </xf>
    <xf numFmtId="41" fontId="7" fillId="0" borderId="2" xfId="38" applyNumberFormat="1" applyFont="1" applyFill="1" applyBorder="1" applyAlignment="1">
      <alignment horizontal="center" vertical="center"/>
      <protection/>
    </xf>
    <xf numFmtId="0" fontId="1" fillId="0" borderId="0" xfId="38" applyNumberFormat="1" applyFont="1" applyFill="1" applyAlignment="1">
      <alignment vertical="center"/>
      <protection/>
    </xf>
    <xf numFmtId="12" fontId="1" fillId="0" borderId="0" xfId="38" applyNumberFormat="1" applyFont="1" applyFill="1" applyAlignment="1">
      <alignment vertical="center"/>
      <protection/>
    </xf>
    <xf numFmtId="0" fontId="5" fillId="0" borderId="0" xfId="39" applyFont="1" applyFill="1">
      <alignment/>
      <protection/>
    </xf>
    <xf numFmtId="0" fontId="1" fillId="0" borderId="0" xfId="39" applyFont="1" applyFill="1">
      <alignment/>
      <protection/>
    </xf>
    <xf numFmtId="0" fontId="1" fillId="0" borderId="15" xfId="39" applyFont="1" applyFill="1" applyBorder="1">
      <alignment/>
      <protection/>
    </xf>
    <xf numFmtId="0" fontId="1" fillId="0" borderId="0" xfId="39" applyFont="1" applyFill="1" applyBorder="1">
      <alignment/>
      <protection/>
    </xf>
    <xf numFmtId="0" fontId="1" fillId="0" borderId="0" xfId="39" applyFont="1" applyFill="1" applyAlignment="1">
      <alignment horizontal="right"/>
      <protection/>
    </xf>
    <xf numFmtId="0" fontId="1" fillId="0" borderId="4" xfId="39" applyFont="1" applyFill="1" applyBorder="1" applyAlignment="1">
      <alignment horizontal="distributed" vertical="center" textRotation="255" wrapText="1"/>
      <protection/>
    </xf>
    <xf numFmtId="0" fontId="1" fillId="0" borderId="2" xfId="39" applyFont="1" applyFill="1" applyBorder="1" applyAlignment="1">
      <alignment horizontal="center" vertical="center" textRotation="255" wrapText="1"/>
      <protection/>
    </xf>
    <xf numFmtId="0" fontId="1" fillId="0" borderId="3" xfId="39" applyFont="1" applyFill="1" applyBorder="1" applyAlignment="1">
      <alignment horizontal="distributed" vertical="center" textRotation="255" wrapText="1"/>
      <protection/>
    </xf>
    <xf numFmtId="0" fontId="15" fillId="0" borderId="0" xfId="39" applyFont="1" applyFill="1">
      <alignment/>
      <protection/>
    </xf>
    <xf numFmtId="0" fontId="15" fillId="0" borderId="5" xfId="39" applyFont="1" applyFill="1" applyBorder="1" applyAlignment="1">
      <alignment horizontal="distributed" vertical="center"/>
      <protection/>
    </xf>
    <xf numFmtId="41" fontId="15" fillId="0" borderId="0" xfId="39" applyNumberFormat="1" applyFont="1" applyFill="1" applyAlignment="1">
      <alignment vertical="center"/>
      <protection/>
    </xf>
    <xf numFmtId="41" fontId="15" fillId="0" borderId="6" xfId="39" applyNumberFormat="1" applyFont="1" applyFill="1" applyBorder="1" applyAlignment="1">
      <alignment vertical="center"/>
      <protection/>
    </xf>
    <xf numFmtId="0" fontId="15" fillId="0" borderId="5" xfId="39" applyFont="1" applyFill="1" applyBorder="1" applyAlignment="1">
      <alignment horizontal="center" vertical="center"/>
      <protection/>
    </xf>
    <xf numFmtId="41" fontId="15" fillId="0" borderId="0" xfId="39" applyNumberFormat="1" applyFont="1" applyFill="1" applyAlignment="1">
      <alignment horizontal="right" vertical="center"/>
      <protection/>
    </xf>
    <xf numFmtId="41" fontId="15" fillId="0" borderId="7" xfId="39" applyNumberFormat="1" applyFont="1" applyFill="1" applyBorder="1" applyAlignment="1">
      <alignment horizontal="right" vertical="center"/>
      <protection/>
    </xf>
    <xf numFmtId="0" fontId="1" fillId="0" borderId="5" xfId="39" applyFont="1" applyFill="1" applyBorder="1" applyAlignment="1">
      <alignment horizontal="distributed" vertical="center"/>
      <protection/>
    </xf>
    <xf numFmtId="41" fontId="1" fillId="0" borderId="0" xfId="39" applyNumberFormat="1" applyFont="1" applyFill="1" applyAlignment="1">
      <alignment horizontal="right" vertical="center"/>
      <protection/>
    </xf>
    <xf numFmtId="41" fontId="1" fillId="0" borderId="7" xfId="39" applyNumberFormat="1" applyFont="1" applyFill="1" applyBorder="1" applyAlignment="1">
      <alignment horizontal="right" vertical="center"/>
      <protection/>
    </xf>
    <xf numFmtId="41" fontId="1" fillId="0" borderId="0" xfId="39" applyNumberFormat="1" applyFont="1" applyFill="1" applyBorder="1" applyAlignment="1">
      <alignment horizontal="right" vertical="center"/>
      <protection/>
    </xf>
    <xf numFmtId="41" fontId="1" fillId="0" borderId="1" xfId="39" applyNumberFormat="1" applyFont="1" applyFill="1" applyBorder="1" applyAlignment="1">
      <alignment horizontal="right" vertical="center"/>
      <protection/>
    </xf>
    <xf numFmtId="0" fontId="1" fillId="0" borderId="3" xfId="39" applyFont="1" applyFill="1" applyBorder="1" applyAlignment="1">
      <alignment horizontal="distributed" vertical="center"/>
      <protection/>
    </xf>
    <xf numFmtId="41" fontId="1" fillId="0" borderId="12" xfId="39" applyNumberFormat="1" applyFont="1" applyFill="1" applyBorder="1" applyAlignment="1">
      <alignment horizontal="right" vertical="center"/>
      <protection/>
    </xf>
    <xf numFmtId="41" fontId="1" fillId="0" borderId="11" xfId="39" applyNumberFormat="1" applyFont="1" applyFill="1" applyBorder="1" applyAlignment="1">
      <alignment horizontal="right" vertical="center"/>
      <protection/>
    </xf>
    <xf numFmtId="41" fontId="1" fillId="0" borderId="2" xfId="39" applyNumberFormat="1" applyFont="1" applyFill="1" applyBorder="1" applyAlignment="1">
      <alignment horizontal="right" vertical="center"/>
      <protection/>
    </xf>
    <xf numFmtId="0" fontId="1" fillId="0" borderId="0" xfId="39" applyFont="1" applyFill="1" applyBorder="1" applyAlignment="1">
      <alignment vertical="center"/>
      <protection/>
    </xf>
    <xf numFmtId="0" fontId="1" fillId="0" borderId="0" xfId="39" applyFont="1" applyFill="1" applyBorder="1" applyAlignment="1">
      <alignment horizontal="distributed" vertical="center"/>
      <protection/>
    </xf>
    <xf numFmtId="0" fontId="1" fillId="0" borderId="0" xfId="40" applyFont="1" applyFill="1" applyAlignment="1">
      <alignment vertical="center"/>
      <protection/>
    </xf>
    <xf numFmtId="49" fontId="5" fillId="0" borderId="0" xfId="40" applyNumberFormat="1" applyFont="1" applyFill="1" applyAlignment="1">
      <alignment vertical="center"/>
      <protection/>
    </xf>
    <xf numFmtId="0" fontId="1" fillId="0" borderId="0" xfId="40" applyFont="1" applyFill="1" applyAlignment="1">
      <alignment horizontal="center" vertical="center"/>
      <protection/>
    </xf>
    <xf numFmtId="0" fontId="1" fillId="0" borderId="0" xfId="40" applyFont="1" applyFill="1" applyBorder="1" applyAlignment="1">
      <alignment vertical="center"/>
      <protection/>
    </xf>
    <xf numFmtId="49" fontId="1" fillId="0" borderId="0" xfId="40" applyNumberFormat="1" applyFont="1" applyFill="1" applyAlignment="1">
      <alignment vertical="center"/>
      <protection/>
    </xf>
    <xf numFmtId="0" fontId="1" fillId="0" borderId="2" xfId="40" applyFont="1" applyFill="1" applyBorder="1" applyAlignment="1">
      <alignment horizontal="distributed" vertical="center"/>
      <protection/>
    </xf>
    <xf numFmtId="0" fontId="1" fillId="0" borderId="4" xfId="40" applyFont="1" applyFill="1" applyBorder="1" applyAlignment="1">
      <alignment horizontal="distributed" vertical="center" wrapText="1"/>
      <protection/>
    </xf>
    <xf numFmtId="49" fontId="1" fillId="0" borderId="5" xfId="40" applyNumberFormat="1" applyFont="1" applyFill="1" applyBorder="1" applyAlignment="1">
      <alignment horizontal="distributed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41" fontId="1" fillId="0" borderId="8" xfId="40" applyNumberFormat="1" applyFont="1" applyFill="1" applyBorder="1" applyAlignment="1">
      <alignment horizontal="right" vertical="center"/>
      <protection/>
    </xf>
    <xf numFmtId="0" fontId="1" fillId="0" borderId="8" xfId="40" applyFont="1" applyFill="1" applyBorder="1" applyAlignment="1">
      <alignment horizontal="right" vertical="center" wrapText="1"/>
      <protection/>
    </xf>
    <xf numFmtId="0" fontId="1" fillId="0" borderId="6" xfId="40" applyFont="1" applyFill="1" applyBorder="1" applyAlignment="1">
      <alignment horizontal="right" vertical="center" wrapText="1"/>
      <protection/>
    </xf>
    <xf numFmtId="0" fontId="7" fillId="0" borderId="0" xfId="40" applyFont="1" applyFill="1" applyBorder="1" applyAlignment="1">
      <alignment vertical="center"/>
      <protection/>
    </xf>
    <xf numFmtId="49" fontId="7" fillId="0" borderId="5" xfId="40" applyNumberFormat="1" applyFont="1" applyFill="1" applyBorder="1" applyAlignment="1">
      <alignment horizontal="distributed" vertical="center"/>
      <protection/>
    </xf>
    <xf numFmtId="0" fontId="7" fillId="0" borderId="5" xfId="40" applyFont="1" applyFill="1" applyBorder="1" applyAlignment="1">
      <alignment horizontal="center" vertical="center"/>
      <protection/>
    </xf>
    <xf numFmtId="41" fontId="7" fillId="0" borderId="0" xfId="40" applyNumberFormat="1" applyFont="1" applyFill="1" applyBorder="1" applyAlignment="1">
      <alignment vertical="center"/>
      <protection/>
    </xf>
    <xf numFmtId="41" fontId="7" fillId="0" borderId="7" xfId="40" applyNumberFormat="1" applyFont="1" applyFill="1" applyBorder="1" applyAlignment="1">
      <alignment vertical="center"/>
      <protection/>
    </xf>
    <xf numFmtId="49" fontId="7" fillId="0" borderId="5" xfId="40" applyNumberFormat="1" applyFont="1" applyFill="1" applyBorder="1" applyAlignment="1">
      <alignment horizontal="distributed" vertical="center"/>
      <protection/>
    </xf>
    <xf numFmtId="49" fontId="1" fillId="0" borderId="5" xfId="40" applyNumberFormat="1" applyFont="1" applyFill="1" applyBorder="1" applyAlignment="1">
      <alignment horizontal="distributed" vertical="center"/>
      <protection/>
    </xf>
    <xf numFmtId="0" fontId="1" fillId="0" borderId="5" xfId="40" applyFont="1" applyFill="1" applyBorder="1" applyAlignment="1">
      <alignment horizontal="center" vertical="center"/>
      <protection/>
    </xf>
    <xf numFmtId="41" fontId="1" fillId="0" borderId="0" xfId="40" applyNumberFormat="1" applyFont="1" applyFill="1" applyBorder="1" applyAlignment="1">
      <alignment vertical="center"/>
      <protection/>
    </xf>
    <xf numFmtId="41" fontId="1" fillId="0" borderId="7" xfId="40" applyNumberFormat="1" applyFont="1" applyFill="1" applyBorder="1" applyAlignment="1">
      <alignment vertical="center"/>
      <protection/>
    </xf>
    <xf numFmtId="0" fontId="7" fillId="0" borderId="0" xfId="40" applyFont="1" applyFill="1" applyAlignment="1">
      <alignment vertical="center"/>
      <protection/>
    </xf>
    <xf numFmtId="49" fontId="7" fillId="0" borderId="5" xfId="40" applyNumberFormat="1" applyFont="1" applyFill="1" applyBorder="1" applyAlignment="1">
      <alignment horizontal="center" vertical="center"/>
      <protection/>
    </xf>
    <xf numFmtId="0" fontId="7" fillId="0" borderId="5" xfId="40" applyFont="1" applyFill="1" applyBorder="1" applyAlignment="1">
      <alignment horizontal="center" vertical="center"/>
      <protection/>
    </xf>
    <xf numFmtId="49" fontId="7" fillId="0" borderId="5" xfId="40" applyNumberFormat="1" applyFont="1" applyFill="1" applyBorder="1" applyAlignment="1">
      <alignment horizontal="center" vertical="center"/>
      <protection/>
    </xf>
    <xf numFmtId="49" fontId="7" fillId="0" borderId="3" xfId="40" applyNumberFormat="1" applyFont="1" applyFill="1" applyBorder="1" applyAlignment="1">
      <alignment horizontal="distributed" vertical="center"/>
      <protection/>
    </xf>
    <xf numFmtId="0" fontId="7" fillId="0" borderId="3" xfId="40" applyFont="1" applyFill="1" applyBorder="1" applyAlignment="1">
      <alignment horizontal="center" vertical="center"/>
      <protection/>
    </xf>
    <xf numFmtId="41" fontId="7" fillId="0" borderId="11" xfId="40" applyNumberFormat="1" applyFont="1" applyFill="1" applyBorder="1" applyAlignment="1">
      <alignment vertical="center"/>
      <protection/>
    </xf>
    <xf numFmtId="41" fontId="7" fillId="0" borderId="11" xfId="18" applyNumberFormat="1" applyFont="1" applyFill="1" applyBorder="1" applyAlignment="1">
      <alignment vertical="center"/>
    </xf>
    <xf numFmtId="41" fontId="7" fillId="0" borderId="2" xfId="18" applyNumberFormat="1" applyFont="1" applyFill="1" applyBorder="1" applyAlignment="1">
      <alignment vertical="center"/>
    </xf>
    <xf numFmtId="49" fontId="1" fillId="0" borderId="0" xfId="40" applyNumberFormat="1" applyFont="1" applyFill="1" applyAlignment="1">
      <alignment horizontal="center" vertical="center"/>
      <protection/>
    </xf>
    <xf numFmtId="188" fontId="1" fillId="0" borderId="0" xfId="40" applyNumberFormat="1" applyFont="1" applyFill="1" applyBorder="1" applyAlignment="1">
      <alignment vertical="center"/>
      <protection/>
    </xf>
    <xf numFmtId="188" fontId="1" fillId="0" borderId="0" xfId="40" applyNumberFormat="1" applyFont="1" applyFill="1" applyAlignment="1">
      <alignment vertical="center"/>
      <protection/>
    </xf>
    <xf numFmtId="0" fontId="1" fillId="0" borderId="0" xfId="41" applyFont="1" applyFill="1">
      <alignment/>
      <protection/>
    </xf>
    <xf numFmtId="49" fontId="1" fillId="0" borderId="0" xfId="41" applyNumberFormat="1" applyFont="1" applyFill="1">
      <alignment/>
      <protection/>
    </xf>
    <xf numFmtId="49" fontId="5" fillId="0" borderId="0" xfId="41" applyNumberFormat="1" applyFont="1" applyFill="1" applyAlignment="1">
      <alignment horizontal="left"/>
      <protection/>
    </xf>
    <xf numFmtId="0" fontId="1" fillId="0" borderId="0" xfId="41" applyFont="1" applyFill="1" applyAlignment="1">
      <alignment horizontal="centerContinuous"/>
      <protection/>
    </xf>
    <xf numFmtId="49" fontId="1" fillId="0" borderId="15" xfId="41" applyNumberFormat="1" applyFont="1" applyFill="1" applyBorder="1">
      <alignment/>
      <protection/>
    </xf>
    <xf numFmtId="0" fontId="1" fillId="0" borderId="15" xfId="41" applyFont="1" applyFill="1" applyBorder="1">
      <alignment/>
      <protection/>
    </xf>
    <xf numFmtId="0" fontId="1" fillId="0" borderId="15" xfId="41" applyFont="1" applyFill="1" applyBorder="1" applyAlignment="1">
      <alignment horizontal="centerContinuous"/>
      <protection/>
    </xf>
    <xf numFmtId="0" fontId="1" fillId="0" borderId="15" xfId="41" applyFont="1" applyFill="1" applyBorder="1" applyAlignment="1">
      <alignment horizontal="right"/>
      <protection/>
    </xf>
    <xf numFmtId="49" fontId="1" fillId="0" borderId="0" xfId="41" applyNumberFormat="1" applyFont="1" applyFill="1" applyBorder="1" applyAlignment="1">
      <alignment vertical="center"/>
      <protection/>
    </xf>
    <xf numFmtId="49" fontId="1" fillId="0" borderId="22" xfId="41" applyNumberFormat="1" applyFont="1" applyFill="1" applyBorder="1" applyAlignment="1">
      <alignment horizontal="distributed" vertical="center"/>
      <protection/>
    </xf>
    <xf numFmtId="49" fontId="1" fillId="0" borderId="14" xfId="41" applyNumberFormat="1" applyFont="1" applyFill="1" applyBorder="1" applyAlignment="1">
      <alignment horizontal="center" vertical="center"/>
      <protection/>
    </xf>
    <xf numFmtId="49" fontId="1" fillId="0" borderId="23" xfId="41" applyNumberFormat="1" applyFont="1" applyFill="1" applyBorder="1" applyAlignment="1">
      <alignment horizontal="center" vertical="center"/>
      <protection/>
    </xf>
    <xf numFmtId="49" fontId="1" fillId="0" borderId="24" xfId="41" applyNumberFormat="1" applyFont="1" applyFill="1" applyBorder="1" applyAlignment="1">
      <alignment horizontal="center" vertical="center" wrapText="1"/>
      <protection/>
    </xf>
    <xf numFmtId="49" fontId="1" fillId="0" borderId="16" xfId="41" applyNumberFormat="1" applyFont="1" applyFill="1" applyBorder="1" applyAlignment="1">
      <alignment horizontal="center" vertical="center" wrapText="1"/>
      <protection/>
    </xf>
    <xf numFmtId="0" fontId="1" fillId="0" borderId="0" xfId="41" applyFont="1" applyFill="1" applyAlignment="1">
      <alignment/>
      <protection/>
    </xf>
    <xf numFmtId="49" fontId="1" fillId="0" borderId="5" xfId="41" applyNumberFormat="1" applyFont="1" applyFill="1" applyBorder="1" applyAlignment="1">
      <alignment horizontal="distributed"/>
      <protection/>
    </xf>
    <xf numFmtId="41" fontId="1" fillId="0" borderId="0" xfId="41" applyNumberFormat="1" applyFont="1" applyFill="1" applyBorder="1" applyAlignment="1">
      <alignment/>
      <protection/>
    </xf>
    <xf numFmtId="41" fontId="1" fillId="0" borderId="20" xfId="41" applyNumberFormat="1" applyFont="1" applyFill="1" applyBorder="1" applyAlignment="1">
      <alignment/>
      <protection/>
    </xf>
    <xf numFmtId="0" fontId="1" fillId="0" borderId="5" xfId="41" applyFont="1" applyFill="1" applyBorder="1" applyAlignment="1">
      <alignment horizontal="distributed"/>
      <protection/>
    </xf>
    <xf numFmtId="41" fontId="1" fillId="0" borderId="7" xfId="41" applyNumberFormat="1" applyFont="1" applyFill="1" applyBorder="1" applyAlignment="1">
      <alignment/>
      <protection/>
    </xf>
    <xf numFmtId="49" fontId="1" fillId="0" borderId="3" xfId="41" applyNumberFormat="1" applyFont="1" applyFill="1" applyBorder="1" applyAlignment="1">
      <alignment horizontal="distributed"/>
      <protection/>
    </xf>
    <xf numFmtId="0" fontId="1" fillId="0" borderId="11" xfId="41" applyFont="1" applyFill="1" applyBorder="1" applyAlignment="1">
      <alignment/>
      <protection/>
    </xf>
    <xf numFmtId="0" fontId="1" fillId="0" borderId="21" xfId="41" applyFont="1" applyFill="1" applyBorder="1" applyAlignment="1">
      <alignment/>
      <protection/>
    </xf>
    <xf numFmtId="0" fontId="1" fillId="0" borderId="3" xfId="41" applyFont="1" applyFill="1" applyBorder="1" applyAlignment="1">
      <alignment horizontal="distributed"/>
      <protection/>
    </xf>
    <xf numFmtId="0" fontId="1" fillId="0" borderId="2" xfId="41" applyFont="1" applyFill="1" applyBorder="1" applyAlignment="1">
      <alignment/>
      <protection/>
    </xf>
    <xf numFmtId="38" fontId="1" fillId="0" borderId="15" xfId="18" applyFont="1" applyFill="1" applyBorder="1" applyAlignment="1">
      <alignment vertical="center"/>
    </xf>
    <xf numFmtId="38" fontId="1" fillId="0" borderId="14" xfId="18" applyFont="1" applyFill="1" applyBorder="1" applyAlignment="1">
      <alignment horizontal="center" vertical="center" wrapText="1"/>
    </xf>
    <xf numFmtId="38" fontId="1" fillId="0" borderId="18" xfId="18" applyFont="1" applyFill="1" applyBorder="1" applyAlignment="1">
      <alignment horizontal="center" vertical="center" wrapText="1"/>
    </xf>
    <xf numFmtId="38" fontId="7" fillId="0" borderId="1" xfId="18" applyFont="1" applyFill="1" applyBorder="1" applyAlignment="1">
      <alignment vertical="center"/>
    </xf>
    <xf numFmtId="38" fontId="7" fillId="0" borderId="7" xfId="18" applyFont="1" applyFill="1" applyBorder="1" applyAlignment="1">
      <alignment vertical="center"/>
    </xf>
    <xf numFmtId="41" fontId="7" fillId="0" borderId="0" xfId="18" applyNumberFormat="1" applyFont="1" applyFill="1" applyAlignment="1">
      <alignment vertical="center"/>
    </xf>
    <xf numFmtId="41" fontId="7" fillId="0" borderId="20" xfId="18" applyNumberFormat="1" applyFont="1" applyFill="1" applyBorder="1" applyAlignment="1">
      <alignment vertical="center"/>
    </xf>
    <xf numFmtId="38" fontId="1" fillId="0" borderId="0" xfId="18" applyFont="1" applyFill="1" applyBorder="1" applyAlignment="1">
      <alignment horizontal="distributed" vertical="center"/>
    </xf>
    <xf numFmtId="38" fontId="1" fillId="0" borderId="7" xfId="18" applyFont="1" applyFill="1" applyBorder="1" applyAlignment="1">
      <alignment horizontal="distributed" vertical="center"/>
    </xf>
    <xf numFmtId="38" fontId="1" fillId="0" borderId="1" xfId="18" applyFont="1" applyFill="1" applyBorder="1" applyAlignment="1">
      <alignment horizontal="left" vertical="center"/>
    </xf>
    <xf numFmtId="41" fontId="1" fillId="0" borderId="20" xfId="18" applyNumberFormat="1" applyFont="1" applyFill="1" applyBorder="1" applyAlignment="1">
      <alignment vertical="center"/>
    </xf>
    <xf numFmtId="0" fontId="1" fillId="0" borderId="7" xfId="42" applyFont="1" applyFill="1" applyBorder="1" applyAlignment="1">
      <alignment horizontal="distributed" vertical="center"/>
      <protection/>
    </xf>
    <xf numFmtId="41" fontId="1" fillId="0" borderId="0" xfId="42" applyNumberFormat="1" applyFont="1" applyFill="1" applyBorder="1" applyAlignment="1">
      <alignment vertical="center"/>
      <protection/>
    </xf>
    <xf numFmtId="0" fontId="1" fillId="0" borderId="1" xfId="42" applyFont="1" applyFill="1" applyBorder="1" applyAlignment="1">
      <alignment horizontal="left" vertical="center"/>
      <protection/>
    </xf>
    <xf numFmtId="0" fontId="1" fillId="0" borderId="1" xfId="42" applyFont="1" applyFill="1" applyBorder="1" applyAlignment="1">
      <alignment vertical="center"/>
      <protection/>
    </xf>
    <xf numFmtId="38" fontId="1" fillId="0" borderId="7" xfId="18" applyFont="1" applyFill="1" applyBorder="1" applyAlignment="1">
      <alignment vertical="center"/>
    </xf>
    <xf numFmtId="0" fontId="1" fillId="0" borderId="12" xfId="42" applyFont="1" applyFill="1" applyBorder="1" applyAlignment="1">
      <alignment vertical="center"/>
      <protection/>
    </xf>
    <xf numFmtId="0" fontId="1" fillId="0" borderId="2" xfId="42" applyFont="1" applyFill="1" applyBorder="1" applyAlignment="1">
      <alignment horizontal="distributed" vertical="center"/>
      <protection/>
    </xf>
    <xf numFmtId="41" fontId="1" fillId="0" borderId="11" xfId="18" applyNumberFormat="1" applyFont="1" applyFill="1" applyBorder="1" applyAlignment="1">
      <alignment vertical="center"/>
    </xf>
    <xf numFmtId="41" fontId="1" fillId="0" borderId="11" xfId="42" applyNumberFormat="1" applyFont="1" applyFill="1" applyBorder="1" applyAlignment="1">
      <alignment vertical="center"/>
      <protection/>
    </xf>
    <xf numFmtId="41" fontId="1" fillId="0" borderId="21" xfId="18" applyNumberFormat="1" applyFont="1" applyFill="1" applyBorder="1" applyAlignment="1">
      <alignment vertical="center"/>
    </xf>
    <xf numFmtId="41" fontId="7" fillId="0" borderId="12" xfId="18" applyNumberFormat="1" applyFont="1" applyFill="1" applyBorder="1" applyAlignment="1">
      <alignment vertical="center"/>
    </xf>
    <xf numFmtId="0" fontId="1" fillId="0" borderId="8" xfId="42" applyFont="1" applyFill="1" applyBorder="1" applyAlignment="1">
      <alignment vertical="center"/>
      <protection/>
    </xf>
    <xf numFmtId="41" fontId="1" fillId="0" borderId="8" xfId="42" applyNumberFormat="1" applyFont="1" applyFill="1" applyBorder="1" applyAlignment="1">
      <alignment vertical="center"/>
      <protection/>
    </xf>
    <xf numFmtId="0" fontId="5" fillId="0" borderId="0" xfId="43" applyFont="1" applyFill="1" applyAlignment="1">
      <alignment/>
      <protection/>
    </xf>
    <xf numFmtId="38" fontId="1" fillId="0" borderId="5" xfId="18" applyFont="1" applyFill="1" applyBorder="1" applyAlignment="1">
      <alignment horizontal="distributed" vertical="center"/>
    </xf>
    <xf numFmtId="38" fontId="1" fillId="0" borderId="1" xfId="18" applyFont="1" applyFill="1" applyBorder="1" applyAlignment="1">
      <alignment horizontal="distributed" vertical="center"/>
    </xf>
    <xf numFmtId="38" fontId="1" fillId="0" borderId="3" xfId="18" applyFont="1" applyFill="1" applyBorder="1" applyAlignment="1">
      <alignment horizontal="center" vertical="center"/>
    </xf>
    <xf numFmtId="38" fontId="1" fillId="0" borderId="12" xfId="18" applyFont="1" applyFill="1" applyBorder="1" applyAlignment="1">
      <alignment horizontal="center" vertical="center" wrapText="1"/>
    </xf>
    <xf numFmtId="38" fontId="1" fillId="0" borderId="3" xfId="18" applyFont="1" applyFill="1" applyBorder="1" applyAlignment="1">
      <alignment horizontal="center" vertical="center" wrapText="1"/>
    </xf>
    <xf numFmtId="38" fontId="9" fillId="0" borderId="0" xfId="18" applyFont="1" applyFill="1" applyBorder="1" applyAlignment="1">
      <alignment vertical="center"/>
    </xf>
    <xf numFmtId="0" fontId="16" fillId="0" borderId="13" xfId="43" applyFont="1" applyFill="1" applyBorder="1" applyAlignment="1">
      <alignment horizontal="center" vertical="center"/>
      <protection/>
    </xf>
    <xf numFmtId="38" fontId="9" fillId="0" borderId="13" xfId="18" applyFont="1" applyFill="1" applyBorder="1" applyAlignment="1">
      <alignment vertical="center"/>
    </xf>
    <xf numFmtId="38" fontId="9" fillId="0" borderId="8" xfId="18" applyFont="1" applyFill="1" applyBorder="1" applyAlignment="1">
      <alignment horizontal="right" vertical="center"/>
    </xf>
    <xf numFmtId="38" fontId="9" fillId="0" borderId="8" xfId="18" applyFont="1" applyFill="1" applyBorder="1" applyAlignment="1">
      <alignment vertical="center"/>
    </xf>
    <xf numFmtId="38" fontId="9" fillId="0" borderId="6" xfId="18" applyFont="1" applyFill="1" applyBorder="1" applyAlignment="1">
      <alignment horizontal="right" vertical="center"/>
    </xf>
    <xf numFmtId="41" fontId="7" fillId="0" borderId="1" xfId="18" applyNumberFormat="1" applyFont="1" applyFill="1" applyBorder="1" applyAlignment="1">
      <alignment horizontal="right" vertical="center"/>
    </xf>
    <xf numFmtId="38" fontId="1" fillId="0" borderId="1" xfId="18" applyFont="1" applyFill="1" applyBorder="1" applyAlignment="1">
      <alignment horizontal="distributed" vertical="center"/>
    </xf>
    <xf numFmtId="41" fontId="1" fillId="0" borderId="1" xfId="18" applyNumberFormat="1" applyFont="1" applyFill="1" applyBorder="1" applyAlignment="1">
      <alignment horizontal="right" vertical="center"/>
    </xf>
    <xf numFmtId="0" fontId="1" fillId="0" borderId="1" xfId="43" applyFont="1" applyFill="1" applyBorder="1" applyAlignment="1">
      <alignment horizontal="distributed" vertical="center"/>
      <protection/>
    </xf>
    <xf numFmtId="38" fontId="1" fillId="0" borderId="12" xfId="18" applyFont="1" applyFill="1" applyBorder="1" applyAlignment="1">
      <alignment vertical="center"/>
    </xf>
    <xf numFmtId="41" fontId="1" fillId="0" borderId="12" xfId="18" applyNumberFormat="1" applyFont="1" applyFill="1" applyBorder="1" applyAlignment="1">
      <alignment horizontal="right" vertical="center"/>
    </xf>
    <xf numFmtId="41" fontId="1" fillId="0" borderId="11" xfId="18" applyNumberFormat="1" applyFont="1" applyFill="1" applyBorder="1" applyAlignment="1">
      <alignment horizontal="right" vertical="center"/>
    </xf>
    <xf numFmtId="41" fontId="1" fillId="0" borderId="2" xfId="18" applyNumberFormat="1" applyFont="1" applyFill="1" applyBorder="1" applyAlignment="1">
      <alignment horizontal="right" vertical="center"/>
    </xf>
    <xf numFmtId="41" fontId="1" fillId="0" borderId="0" xfId="18" applyNumberFormat="1" applyFont="1" applyFill="1" applyBorder="1" applyAlignment="1">
      <alignment horizontal="left" vertical="center"/>
    </xf>
    <xf numFmtId="0" fontId="1" fillId="0" borderId="0" xfId="44" applyFont="1" applyFill="1" applyAlignment="1">
      <alignment vertical="center"/>
      <protection/>
    </xf>
    <xf numFmtId="0" fontId="5" fillId="0" borderId="0" xfId="44" applyFont="1" applyFill="1" applyAlignment="1">
      <alignment vertical="center"/>
      <protection/>
    </xf>
    <xf numFmtId="49" fontId="1" fillId="0" borderId="0" xfId="44" applyNumberFormat="1" applyFont="1" applyFill="1" applyAlignment="1">
      <alignment vertical="center"/>
      <protection/>
    </xf>
    <xf numFmtId="49" fontId="1" fillId="0" borderId="0" xfId="44" applyNumberFormat="1" applyFont="1" applyFill="1" applyAlignment="1">
      <alignment horizontal="right" vertical="center"/>
      <protection/>
    </xf>
    <xf numFmtId="0" fontId="1" fillId="0" borderId="1" xfId="44" applyFont="1" applyFill="1" applyBorder="1" applyAlignment="1">
      <alignment horizontal="distributed" vertical="center"/>
      <protection/>
    </xf>
    <xf numFmtId="0" fontId="1" fillId="0" borderId="0" xfId="44" applyFont="1" applyFill="1" applyBorder="1" applyAlignment="1">
      <alignment horizontal="distributed" vertical="center"/>
      <protection/>
    </xf>
    <xf numFmtId="0" fontId="1" fillId="0" borderId="7" xfId="44" applyFont="1" applyFill="1" applyBorder="1" applyAlignment="1">
      <alignment horizontal="distributed" vertical="center"/>
      <protection/>
    </xf>
    <xf numFmtId="0" fontId="1" fillId="0" borderId="8" xfId="44" applyNumberFormat="1" applyFont="1" applyFill="1" applyBorder="1" applyAlignment="1">
      <alignment vertical="center"/>
      <protection/>
    </xf>
    <xf numFmtId="3" fontId="1" fillId="0" borderId="6" xfId="44" applyNumberFormat="1" applyFont="1" applyFill="1" applyBorder="1" applyAlignment="1">
      <alignment vertical="center"/>
      <protection/>
    </xf>
    <xf numFmtId="2" fontId="1" fillId="0" borderId="0" xfId="44" applyNumberFormat="1" applyFont="1" applyFill="1" applyBorder="1" applyAlignment="1">
      <alignment vertical="center"/>
      <protection/>
    </xf>
    <xf numFmtId="2" fontId="1" fillId="0" borderId="7" xfId="44" applyNumberFormat="1" applyFont="1" applyFill="1" applyBorder="1" applyAlignment="1">
      <alignment vertical="center"/>
      <protection/>
    </xf>
    <xf numFmtId="2" fontId="1" fillId="0" borderId="15" xfId="44" applyNumberFormat="1" applyFont="1" applyFill="1" applyBorder="1" applyAlignment="1">
      <alignment vertical="center"/>
      <protection/>
    </xf>
    <xf numFmtId="2" fontId="1" fillId="0" borderId="25" xfId="44" applyNumberFormat="1" applyFont="1" applyFill="1" applyBorder="1" applyAlignment="1">
      <alignment vertical="center"/>
      <protection/>
    </xf>
    <xf numFmtId="41" fontId="1" fillId="0" borderId="0" xfId="44" applyNumberFormat="1" applyFont="1" applyFill="1" applyBorder="1" applyAlignment="1">
      <alignment vertical="center"/>
      <protection/>
    </xf>
    <xf numFmtId="41" fontId="1" fillId="0" borderId="7" xfId="44" applyNumberFormat="1" applyFont="1" applyFill="1" applyBorder="1" applyAlignment="1">
      <alignment vertical="center"/>
      <protection/>
    </xf>
    <xf numFmtId="0" fontId="7" fillId="0" borderId="0" xfId="44" applyFont="1" applyFill="1" applyAlignment="1">
      <alignment vertical="center"/>
      <protection/>
    </xf>
    <xf numFmtId="0" fontId="7" fillId="0" borderId="1" xfId="44" applyFont="1" applyFill="1" applyBorder="1" applyAlignment="1">
      <alignment horizontal="distributed" vertical="center"/>
      <protection/>
    </xf>
    <xf numFmtId="0" fontId="7" fillId="0" borderId="0" xfId="44" applyFont="1" applyFill="1" applyBorder="1" applyAlignment="1">
      <alignment horizontal="distributed" vertical="center"/>
      <protection/>
    </xf>
    <xf numFmtId="0" fontId="7" fillId="0" borderId="7" xfId="44" applyFont="1" applyFill="1" applyBorder="1" applyAlignment="1">
      <alignment horizontal="distributed" vertical="center"/>
      <protection/>
    </xf>
    <xf numFmtId="41" fontId="7" fillId="0" borderId="0" xfId="44" applyNumberFormat="1" applyFont="1" applyFill="1" applyBorder="1" applyAlignment="1">
      <alignment vertical="center"/>
      <protection/>
    </xf>
    <xf numFmtId="41" fontId="7" fillId="0" borderId="7" xfId="44" applyNumberFormat="1" applyFont="1" applyFill="1" applyBorder="1" applyAlignment="1">
      <alignment vertical="center"/>
      <protection/>
    </xf>
    <xf numFmtId="0" fontId="6" fillId="0" borderId="0" xfId="44" applyFont="1" applyFill="1" applyAlignment="1">
      <alignment vertical="center"/>
      <protection/>
    </xf>
    <xf numFmtId="0" fontId="6" fillId="0" borderId="1" xfId="44" applyFont="1" applyFill="1" applyBorder="1" applyAlignment="1">
      <alignment horizontal="distributed" vertical="center"/>
      <protection/>
    </xf>
    <xf numFmtId="0" fontId="6" fillId="0" borderId="0" xfId="44" applyFont="1" applyFill="1" applyBorder="1" applyAlignment="1">
      <alignment horizontal="distributed" vertical="center"/>
      <protection/>
    </xf>
    <xf numFmtId="41" fontId="6" fillId="0" borderId="0" xfId="44" applyNumberFormat="1" applyFont="1" applyFill="1" applyBorder="1" applyAlignment="1">
      <alignment vertical="center"/>
      <protection/>
    </xf>
    <xf numFmtId="41" fontId="6" fillId="0" borderId="7" xfId="44" applyNumberFormat="1" applyFont="1" applyFill="1" applyBorder="1" applyAlignment="1">
      <alignment vertical="center"/>
      <protection/>
    </xf>
    <xf numFmtId="0" fontId="6" fillId="0" borderId="7" xfId="44" applyFont="1" applyFill="1" applyBorder="1" applyAlignment="1">
      <alignment horizontal="distributed" vertical="center"/>
      <protection/>
    </xf>
    <xf numFmtId="41" fontId="1" fillId="0" borderId="0" xfId="44" applyNumberFormat="1" applyFont="1" applyFill="1" applyBorder="1" applyAlignment="1">
      <alignment horizontal="right" vertical="center"/>
      <protection/>
    </xf>
    <xf numFmtId="41" fontId="6" fillId="0" borderId="11" xfId="44" applyNumberFormat="1" applyFont="1" applyFill="1" applyBorder="1" applyAlignment="1">
      <alignment vertical="center"/>
      <protection/>
    </xf>
    <xf numFmtId="41" fontId="6" fillId="0" borderId="2" xfId="44" applyNumberFormat="1" applyFont="1" applyFill="1" applyBorder="1" applyAlignment="1">
      <alignment vertical="center"/>
      <protection/>
    </xf>
    <xf numFmtId="0" fontId="6" fillId="0" borderId="0" xfId="44" applyFont="1" applyFill="1" applyBorder="1" applyAlignment="1">
      <alignment vertical="center"/>
      <protection/>
    </xf>
    <xf numFmtId="0" fontId="7" fillId="0" borderId="0" xfId="44" applyFont="1" applyFill="1" applyBorder="1" applyAlignment="1">
      <alignment vertical="center"/>
      <protection/>
    </xf>
    <xf numFmtId="0" fontId="1" fillId="0" borderId="0" xfId="44" applyFont="1" applyFill="1">
      <alignment/>
      <protection/>
    </xf>
    <xf numFmtId="0" fontId="1" fillId="0" borderId="0" xfId="44" applyFont="1" applyFill="1" applyBorder="1" applyAlignment="1">
      <alignment vertical="center"/>
      <protection/>
    </xf>
    <xf numFmtId="0" fontId="5" fillId="0" borderId="0" xfId="45" applyFont="1" applyFill="1">
      <alignment/>
      <protection/>
    </xf>
    <xf numFmtId="0" fontId="1" fillId="0" borderId="0" xfId="45" applyFont="1" applyFill="1">
      <alignment/>
      <protection/>
    </xf>
    <xf numFmtId="0" fontId="1" fillId="0" borderId="26" xfId="45" applyFont="1" applyFill="1" applyBorder="1">
      <alignment/>
      <protection/>
    </xf>
    <xf numFmtId="41" fontId="1" fillId="0" borderId="0" xfId="45" applyNumberFormat="1" applyFont="1" applyFill="1" applyBorder="1" applyAlignment="1">
      <alignment vertical="center"/>
      <protection/>
    </xf>
    <xf numFmtId="41" fontId="1" fillId="0" borderId="7" xfId="45" applyNumberFormat="1" applyFont="1" applyFill="1" applyBorder="1" applyAlignment="1">
      <alignment vertical="center"/>
      <protection/>
    </xf>
    <xf numFmtId="0" fontId="1" fillId="0" borderId="1" xfId="45" applyFont="1" applyFill="1" applyBorder="1">
      <alignment/>
      <protection/>
    </xf>
    <xf numFmtId="0" fontId="1" fillId="0" borderId="0" xfId="45" applyFont="1" applyFill="1" applyBorder="1" applyAlignment="1">
      <alignment horizontal="distributed" vertical="center"/>
      <protection/>
    </xf>
    <xf numFmtId="38" fontId="1" fillId="0" borderId="3" xfId="18" applyFont="1" applyFill="1" applyBorder="1" applyAlignment="1">
      <alignment vertical="center"/>
    </xf>
    <xf numFmtId="0" fontId="1" fillId="0" borderId="7" xfId="45" applyFont="1" applyFill="1" applyBorder="1" applyAlignment="1">
      <alignment horizontal="distributed" vertical="center"/>
      <protection/>
    </xf>
    <xf numFmtId="43" fontId="1" fillId="0" borderId="0" xfId="45" applyNumberFormat="1" applyFont="1" applyFill="1" applyBorder="1" applyAlignment="1">
      <alignment vertical="center"/>
      <protection/>
    </xf>
    <xf numFmtId="43" fontId="1" fillId="0" borderId="7" xfId="45" applyNumberFormat="1" applyFont="1" applyFill="1" applyBorder="1" applyAlignment="1">
      <alignment vertical="center"/>
      <protection/>
    </xf>
    <xf numFmtId="2" fontId="1" fillId="0" borderId="0" xfId="45" applyNumberFormat="1" applyFont="1" applyFill="1" applyBorder="1" applyAlignment="1">
      <alignment vertical="center"/>
      <protection/>
    </xf>
    <xf numFmtId="2" fontId="1" fillId="0" borderId="7" xfId="45" applyNumberFormat="1" applyFont="1" applyFill="1" applyBorder="1" applyAlignment="1">
      <alignment vertical="center"/>
      <protection/>
    </xf>
    <xf numFmtId="0" fontId="7" fillId="0" borderId="0" xfId="45" applyFont="1" applyFill="1">
      <alignment/>
      <protection/>
    </xf>
    <xf numFmtId="41" fontId="7" fillId="0" borderId="1" xfId="45" applyNumberFormat="1" applyFont="1" applyFill="1" applyBorder="1" applyAlignment="1">
      <alignment vertical="center"/>
      <protection/>
    </xf>
    <xf numFmtId="41" fontId="7" fillId="0" borderId="0" xfId="45" applyNumberFormat="1" applyFont="1" applyFill="1" applyBorder="1" applyAlignment="1">
      <alignment vertical="center"/>
      <protection/>
    </xf>
    <xf numFmtId="41" fontId="7" fillId="0" borderId="7" xfId="45" applyNumberFormat="1" applyFont="1" applyFill="1" applyBorder="1" applyAlignment="1">
      <alignment vertical="center"/>
      <protection/>
    </xf>
    <xf numFmtId="41" fontId="1" fillId="0" borderId="1" xfId="45" applyNumberFormat="1" applyFont="1" applyFill="1" applyBorder="1" applyAlignment="1">
      <alignment vertical="center"/>
      <protection/>
    </xf>
    <xf numFmtId="0" fontId="1" fillId="0" borderId="0" xfId="45" applyFont="1" applyFill="1" applyBorder="1">
      <alignment/>
      <protection/>
    </xf>
    <xf numFmtId="0" fontId="1" fillId="0" borderId="7" xfId="45" applyFont="1" applyFill="1" applyBorder="1">
      <alignment/>
      <protection/>
    </xf>
    <xf numFmtId="0" fontId="6" fillId="0" borderId="0" xfId="45" applyFont="1" applyFill="1">
      <alignment/>
      <protection/>
    </xf>
    <xf numFmtId="0" fontId="6" fillId="0" borderId="1" xfId="45" applyFont="1" applyFill="1" applyBorder="1">
      <alignment/>
      <protection/>
    </xf>
    <xf numFmtId="0" fontId="7" fillId="0" borderId="0" xfId="45" applyFont="1" applyFill="1" applyBorder="1" applyAlignment="1">
      <alignment horizontal="distributed" vertical="center"/>
      <protection/>
    </xf>
    <xf numFmtId="0" fontId="7" fillId="0" borderId="0" xfId="45" applyFont="1" applyFill="1" applyBorder="1" applyAlignment="1">
      <alignment vertical="center"/>
      <protection/>
    </xf>
    <xf numFmtId="0" fontId="7" fillId="0" borderId="1" xfId="45" applyFont="1" applyFill="1" applyBorder="1">
      <alignment/>
      <protection/>
    </xf>
    <xf numFmtId="0" fontId="1" fillId="0" borderId="0" xfId="45" applyFont="1" applyFill="1" applyBorder="1" applyAlignment="1">
      <alignment vertical="center"/>
      <protection/>
    </xf>
    <xf numFmtId="41" fontId="1" fillId="0" borderId="0" xfId="45" applyNumberFormat="1" applyFont="1" applyFill="1" applyBorder="1" applyAlignment="1">
      <alignment horizontal="center" vertical="center"/>
      <protection/>
    </xf>
    <xf numFmtId="0" fontId="15" fillId="0" borderId="0" xfId="45" applyFont="1" applyFill="1" applyBorder="1" applyAlignment="1">
      <alignment horizontal="distributed" vertical="center"/>
      <protection/>
    </xf>
    <xf numFmtId="0" fontId="15" fillId="0" borderId="0" xfId="45" applyFont="1" applyFill="1" applyBorder="1" applyAlignment="1">
      <alignment vertical="center"/>
      <protection/>
    </xf>
    <xf numFmtId="0" fontId="1" fillId="0" borderId="0" xfId="45" applyFont="1" applyFill="1" applyAlignment="1">
      <alignment/>
      <protection/>
    </xf>
    <xf numFmtId="0" fontId="1" fillId="0" borderId="1" xfId="45" applyFont="1" applyFill="1" applyBorder="1" applyAlignment="1">
      <alignment/>
      <protection/>
    </xf>
    <xf numFmtId="41" fontId="1" fillId="0" borderId="1" xfId="45" applyNumberFormat="1" applyFont="1" applyFill="1" applyBorder="1" applyAlignment="1">
      <alignment/>
      <protection/>
    </xf>
    <xf numFmtId="41" fontId="1" fillId="0" borderId="0" xfId="45" applyNumberFormat="1" applyFont="1" applyFill="1" applyBorder="1" applyAlignment="1">
      <alignment horizontal="left"/>
      <protection/>
    </xf>
    <xf numFmtId="41" fontId="1" fillId="0" borderId="0" xfId="45" applyNumberFormat="1" applyFont="1" applyFill="1" applyBorder="1" applyAlignment="1">
      <alignment/>
      <protection/>
    </xf>
    <xf numFmtId="41" fontId="1" fillId="0" borderId="7" xfId="45" applyNumberFormat="1" applyFont="1" applyFill="1" applyBorder="1" applyAlignment="1">
      <alignment/>
      <protection/>
    </xf>
    <xf numFmtId="0" fontId="1" fillId="0" borderId="0" xfId="45" applyFont="1" applyFill="1" applyAlignment="1">
      <alignment vertical="top"/>
      <protection/>
    </xf>
    <xf numFmtId="0" fontId="1" fillId="0" borderId="12" xfId="45" applyFont="1" applyFill="1" applyBorder="1" applyAlignment="1">
      <alignment vertical="top"/>
      <protection/>
    </xf>
    <xf numFmtId="0" fontId="0" fillId="0" borderId="3" xfId="32" applyFill="1" applyBorder="1" applyAlignment="1">
      <alignment vertical="center"/>
      <protection/>
    </xf>
    <xf numFmtId="49" fontId="1" fillId="0" borderId="12" xfId="45" applyNumberFormat="1" applyFont="1" applyFill="1" applyBorder="1" applyAlignment="1">
      <alignment horizontal="right" vertical="top"/>
      <protection/>
    </xf>
    <xf numFmtId="41" fontId="1" fillId="0" borderId="11" xfId="45" applyNumberFormat="1" applyFont="1" applyFill="1" applyBorder="1" applyAlignment="1">
      <alignment vertical="top"/>
      <protection/>
    </xf>
    <xf numFmtId="49" fontId="1" fillId="0" borderId="11" xfId="45" applyNumberFormat="1" applyFont="1" applyFill="1" applyBorder="1" applyAlignment="1">
      <alignment horizontal="right" vertical="top"/>
      <protection/>
    </xf>
    <xf numFmtId="41" fontId="1" fillId="0" borderId="2" xfId="45" applyNumberFormat="1" applyFont="1" applyFill="1" applyBorder="1" applyAlignment="1">
      <alignment vertical="top"/>
      <protection/>
    </xf>
    <xf numFmtId="49" fontId="1" fillId="0" borderId="0" xfId="46" applyNumberFormat="1" applyFont="1" applyFill="1" applyAlignment="1">
      <alignment vertical="center"/>
      <protection/>
    </xf>
    <xf numFmtId="49" fontId="5" fillId="0" borderId="0" xfId="46" applyNumberFormat="1" applyFont="1" applyFill="1" applyAlignment="1">
      <alignment vertical="center"/>
      <protection/>
    </xf>
    <xf numFmtId="49" fontId="1" fillId="0" borderId="4" xfId="46" applyNumberFormat="1" applyFont="1" applyFill="1" applyBorder="1" applyAlignment="1">
      <alignment horizontal="distributed" vertical="center"/>
      <protection/>
    </xf>
    <xf numFmtId="49" fontId="1" fillId="0" borderId="1" xfId="46" applyNumberFormat="1" applyFont="1" applyFill="1" applyBorder="1" applyAlignment="1">
      <alignment horizontal="distributed" vertical="center"/>
      <protection/>
    </xf>
    <xf numFmtId="49" fontId="1" fillId="0" borderId="8" xfId="46" applyNumberFormat="1" applyFont="1" applyFill="1" applyBorder="1" applyAlignment="1">
      <alignment horizontal="distributed" vertical="center"/>
      <protection/>
    </xf>
    <xf numFmtId="49" fontId="1" fillId="0" borderId="6" xfId="46" applyNumberFormat="1" applyFont="1" applyFill="1" applyBorder="1" applyAlignment="1">
      <alignment horizontal="distributed" vertical="center"/>
      <protection/>
    </xf>
    <xf numFmtId="49" fontId="1" fillId="0" borderId="7" xfId="46" applyNumberFormat="1" applyFont="1" applyFill="1" applyBorder="1" applyAlignment="1">
      <alignment horizontal="distributed" vertical="center"/>
      <protection/>
    </xf>
    <xf numFmtId="49" fontId="1" fillId="0" borderId="0" xfId="46" applyNumberFormat="1" applyFont="1" applyFill="1" applyBorder="1" applyAlignment="1">
      <alignment horizontal="distributed" vertical="center"/>
      <protection/>
    </xf>
    <xf numFmtId="49" fontId="1" fillId="0" borderId="5" xfId="46" applyNumberFormat="1" applyFont="1" applyFill="1" applyBorder="1" applyAlignment="1">
      <alignment horizontal="distributed" vertical="center"/>
      <protection/>
    </xf>
    <xf numFmtId="49" fontId="1" fillId="0" borderId="0" xfId="46" applyNumberFormat="1" applyFont="1" applyFill="1" applyBorder="1" applyAlignment="1">
      <alignment horizontal="right" vertical="center"/>
      <protection/>
    </xf>
    <xf numFmtId="49" fontId="1" fillId="0" borderId="7" xfId="46" applyNumberFormat="1" applyFont="1" applyFill="1" applyBorder="1" applyAlignment="1">
      <alignment horizontal="right" vertical="center"/>
      <protection/>
    </xf>
    <xf numFmtId="0" fontId="1" fillId="0" borderId="0" xfId="46" applyFont="1" applyFill="1" applyAlignment="1">
      <alignment vertical="center"/>
      <protection/>
    </xf>
    <xf numFmtId="49" fontId="1" fillId="0" borderId="5" xfId="46" applyNumberFormat="1" applyFont="1" applyFill="1" applyBorder="1" applyAlignment="1">
      <alignment horizontal="distributed" vertical="center"/>
      <protection/>
    </xf>
    <xf numFmtId="3" fontId="1" fillId="0" borderId="0" xfId="46" applyNumberFormat="1" applyFont="1" applyFill="1" applyBorder="1" applyAlignment="1">
      <alignment vertical="center"/>
      <protection/>
    </xf>
    <xf numFmtId="3" fontId="1" fillId="0" borderId="7" xfId="46" applyNumberFormat="1" applyFont="1" applyFill="1" applyBorder="1" applyAlignment="1">
      <alignment vertical="center"/>
      <protection/>
    </xf>
    <xf numFmtId="41" fontId="1" fillId="0" borderId="0" xfId="46" applyNumberFormat="1" applyFont="1" applyFill="1" applyBorder="1" applyAlignment="1">
      <alignment vertical="center"/>
      <protection/>
    </xf>
    <xf numFmtId="49" fontId="7" fillId="0" borderId="5" xfId="46" applyNumberFormat="1" applyFont="1" applyFill="1" applyBorder="1" applyAlignment="1">
      <alignment horizontal="distributed" vertical="center"/>
      <protection/>
    </xf>
    <xf numFmtId="0" fontId="7" fillId="0" borderId="0" xfId="46" applyFont="1" applyFill="1" applyAlignment="1">
      <alignment vertical="center"/>
      <protection/>
    </xf>
    <xf numFmtId="41" fontId="1" fillId="0" borderId="7" xfId="46" applyNumberFormat="1" applyFont="1" applyFill="1" applyBorder="1" applyAlignment="1">
      <alignment horizontal="right" vertical="center"/>
      <protection/>
    </xf>
    <xf numFmtId="3" fontId="1" fillId="0" borderId="7" xfId="46" applyNumberFormat="1" applyFont="1" applyFill="1" applyBorder="1" applyAlignment="1">
      <alignment horizontal="right" vertical="center"/>
      <protection/>
    </xf>
    <xf numFmtId="0" fontId="7" fillId="0" borderId="0" xfId="46" applyFont="1" applyFill="1" applyBorder="1" applyAlignment="1">
      <alignment vertical="center"/>
      <protection/>
    </xf>
    <xf numFmtId="49" fontId="1" fillId="0" borderId="1" xfId="46" applyNumberFormat="1" applyFont="1" applyFill="1" applyBorder="1" applyAlignment="1">
      <alignment horizontal="distributed" vertical="center"/>
      <protection/>
    </xf>
    <xf numFmtId="3" fontId="7" fillId="0" borderId="7" xfId="46" applyNumberFormat="1" applyFont="1" applyFill="1" applyBorder="1" applyAlignment="1">
      <alignment vertical="center"/>
      <protection/>
    </xf>
    <xf numFmtId="49" fontId="1" fillId="0" borderId="5" xfId="46" applyNumberFormat="1" applyFont="1" applyFill="1" applyBorder="1" applyAlignment="1">
      <alignment vertical="center"/>
      <protection/>
    </xf>
    <xf numFmtId="0" fontId="1" fillId="0" borderId="7" xfId="46" applyFont="1" applyFill="1" applyBorder="1" applyAlignment="1">
      <alignment vertical="center"/>
      <protection/>
    </xf>
    <xf numFmtId="49" fontId="1" fillId="0" borderId="12" xfId="46" applyNumberFormat="1" applyFont="1" applyFill="1" applyBorder="1" applyAlignment="1">
      <alignment vertical="center"/>
      <protection/>
    </xf>
    <xf numFmtId="0" fontId="1" fillId="0" borderId="3" xfId="46" applyFont="1" applyFill="1" applyBorder="1" applyAlignment="1">
      <alignment vertical="center"/>
      <protection/>
    </xf>
    <xf numFmtId="49" fontId="1" fillId="0" borderId="3" xfId="46" applyNumberFormat="1" applyFont="1" applyFill="1" applyBorder="1" applyAlignment="1">
      <alignment vertical="center"/>
      <protection/>
    </xf>
    <xf numFmtId="0" fontId="1" fillId="0" borderId="2" xfId="46" applyFont="1" applyFill="1" applyBorder="1" applyAlignment="1">
      <alignment vertical="center"/>
      <protection/>
    </xf>
    <xf numFmtId="49" fontId="1" fillId="0" borderId="0" xfId="46" applyNumberFormat="1" applyFont="1" applyFill="1" applyAlignment="1">
      <alignment horizontal="center" vertical="center"/>
      <protection/>
    </xf>
    <xf numFmtId="0" fontId="1" fillId="0" borderId="0" xfId="47" applyFont="1" applyFill="1" applyAlignment="1">
      <alignment vertical="center"/>
      <protection/>
    </xf>
    <xf numFmtId="0" fontId="5" fillId="0" borderId="0" xfId="47" applyFont="1" applyFill="1" applyAlignment="1">
      <alignment vertical="center"/>
      <protection/>
    </xf>
    <xf numFmtId="0" fontId="1" fillId="0" borderId="14" xfId="47" applyFont="1" applyFill="1" applyBorder="1" applyAlignment="1">
      <alignment horizontal="center" vertical="center"/>
      <protection/>
    </xf>
    <xf numFmtId="0" fontId="11" fillId="0" borderId="14" xfId="47" applyFont="1" applyFill="1" applyBorder="1" applyAlignment="1">
      <alignment horizontal="center" vertical="center"/>
      <protection/>
    </xf>
    <xf numFmtId="0" fontId="1" fillId="0" borderId="14" xfId="47" applyFont="1" applyFill="1" applyBorder="1" applyAlignment="1">
      <alignment horizontal="center" vertical="center" wrapText="1"/>
      <protection/>
    </xf>
    <xf numFmtId="0" fontId="1" fillId="0" borderId="13" xfId="47" applyFont="1" applyFill="1" applyBorder="1" applyAlignment="1">
      <alignment vertical="center"/>
      <protection/>
    </xf>
    <xf numFmtId="0" fontId="1" fillId="0" borderId="8" xfId="47" applyFont="1" applyFill="1" applyBorder="1" applyAlignment="1">
      <alignment vertical="center"/>
      <protection/>
    </xf>
    <xf numFmtId="0" fontId="1" fillId="0" borderId="6" xfId="47" applyFont="1" applyFill="1" applyBorder="1" applyAlignment="1">
      <alignment vertical="center"/>
      <protection/>
    </xf>
    <xf numFmtId="41" fontId="1" fillId="0" borderId="13" xfId="47" applyNumberFormat="1" applyFont="1" applyFill="1" applyBorder="1" applyAlignment="1">
      <alignment vertical="center"/>
      <protection/>
    </xf>
    <xf numFmtId="41" fontId="1" fillId="0" borderId="8" xfId="47" applyNumberFormat="1" applyFont="1" applyFill="1" applyBorder="1" applyAlignment="1">
      <alignment vertical="center"/>
      <protection/>
    </xf>
    <xf numFmtId="41" fontId="1" fillId="0" borderId="6" xfId="47" applyNumberFormat="1" applyFont="1" applyFill="1" applyBorder="1" applyAlignment="1">
      <alignment vertical="center"/>
      <protection/>
    </xf>
    <xf numFmtId="0" fontId="1" fillId="0" borderId="0" xfId="47" applyFont="1" applyFill="1" applyBorder="1" applyAlignment="1">
      <alignment vertical="center"/>
      <protection/>
    </xf>
    <xf numFmtId="0" fontId="1" fillId="0" borderId="7" xfId="47" applyFont="1" applyFill="1" applyBorder="1" applyAlignment="1">
      <alignment horizontal="center" vertical="center"/>
      <protection/>
    </xf>
    <xf numFmtId="41" fontId="1" fillId="0" borderId="1" xfId="47" applyNumberFormat="1" applyFont="1" applyFill="1" applyBorder="1" applyAlignment="1">
      <alignment vertical="center"/>
      <protection/>
    </xf>
    <xf numFmtId="41" fontId="1" fillId="0" borderId="0" xfId="47" applyNumberFormat="1" applyFont="1" applyFill="1" applyBorder="1" applyAlignment="1">
      <alignment vertical="center"/>
      <protection/>
    </xf>
    <xf numFmtId="41" fontId="1" fillId="0" borderId="7" xfId="47" applyNumberFormat="1" applyFont="1" applyFill="1" applyBorder="1" applyAlignment="1">
      <alignment vertical="center"/>
      <protection/>
    </xf>
    <xf numFmtId="0" fontId="1" fillId="0" borderId="1" xfId="47" applyFont="1" applyFill="1" applyBorder="1" applyAlignment="1">
      <alignment vertical="center"/>
      <protection/>
    </xf>
    <xf numFmtId="0" fontId="1" fillId="0" borderId="7" xfId="47" applyFont="1" applyFill="1" applyBorder="1" applyAlignment="1">
      <alignment vertical="center"/>
      <protection/>
    </xf>
    <xf numFmtId="41" fontId="7" fillId="0" borderId="1" xfId="47" applyNumberFormat="1" applyFont="1" applyFill="1" applyBorder="1" applyAlignment="1">
      <alignment vertical="center"/>
      <protection/>
    </xf>
    <xf numFmtId="41" fontId="7" fillId="0" borderId="0" xfId="47" applyNumberFormat="1" applyFont="1" applyFill="1" applyBorder="1" applyAlignment="1">
      <alignment vertical="center"/>
      <protection/>
    </xf>
    <xf numFmtId="41" fontId="7" fillId="0" borderId="7" xfId="47" applyNumberFormat="1" applyFont="1" applyFill="1" applyBorder="1" applyAlignment="1">
      <alignment vertical="center"/>
      <protection/>
    </xf>
    <xf numFmtId="0" fontId="1" fillId="0" borderId="12" xfId="47" applyFont="1" applyFill="1" applyBorder="1" applyAlignment="1">
      <alignment vertical="center"/>
      <protection/>
    </xf>
    <xf numFmtId="0" fontId="1" fillId="0" borderId="11" xfId="47" applyFont="1" applyFill="1" applyBorder="1" applyAlignment="1">
      <alignment vertical="center"/>
      <protection/>
    </xf>
    <xf numFmtId="0" fontId="1" fillId="0" borderId="2" xfId="47" applyFont="1" applyFill="1" applyBorder="1" applyAlignment="1">
      <alignment vertical="center"/>
      <protection/>
    </xf>
    <xf numFmtId="41" fontId="1" fillId="0" borderId="12" xfId="47" applyNumberFormat="1" applyFont="1" applyFill="1" applyBorder="1" applyAlignment="1">
      <alignment vertical="center"/>
      <protection/>
    </xf>
    <xf numFmtId="41" fontId="1" fillId="0" borderId="11" xfId="47" applyNumberFormat="1" applyFont="1" applyFill="1" applyBorder="1" applyAlignment="1">
      <alignment vertical="center"/>
      <protection/>
    </xf>
    <xf numFmtId="41" fontId="1" fillId="0" borderId="2" xfId="47" applyNumberFormat="1" applyFont="1" applyFill="1" applyBorder="1" applyAlignment="1">
      <alignment vertical="center"/>
      <protection/>
    </xf>
    <xf numFmtId="0" fontId="5" fillId="0" borderId="0" xfId="48" applyFont="1" applyFill="1" applyAlignment="1">
      <alignment vertical="center"/>
      <protection/>
    </xf>
    <xf numFmtId="0" fontId="1" fillId="0" borderId="0" xfId="48" applyFont="1" applyFill="1" applyAlignment="1">
      <alignment vertical="center"/>
      <protection/>
    </xf>
    <xf numFmtId="38" fontId="1" fillId="0" borderId="12" xfId="18" applyFont="1" applyFill="1" applyBorder="1" applyAlignment="1">
      <alignment horizontal="center" vertical="center"/>
    </xf>
    <xf numFmtId="0" fontId="1" fillId="0" borderId="4" xfId="48" applyFont="1" applyFill="1" applyBorder="1" applyAlignment="1">
      <alignment horizontal="distributed" vertical="center"/>
      <protection/>
    </xf>
    <xf numFmtId="38" fontId="1" fillId="0" borderId="10" xfId="18" applyFont="1" applyFill="1" applyBorder="1" applyAlignment="1">
      <alignment horizontal="distributed" vertical="center"/>
    </xf>
    <xf numFmtId="41" fontId="1" fillId="0" borderId="13" xfId="18" applyNumberFormat="1" applyFont="1" applyFill="1" applyBorder="1" applyAlignment="1">
      <alignment horizontal="right" vertical="center"/>
    </xf>
    <xf numFmtId="41" fontId="1" fillId="0" borderId="8" xfId="18" applyNumberFormat="1" applyFont="1" applyFill="1" applyBorder="1" applyAlignment="1">
      <alignment horizontal="right" vertical="center"/>
    </xf>
    <xf numFmtId="41" fontId="1" fillId="0" borderId="6" xfId="18" applyNumberFormat="1" applyFont="1" applyFill="1" applyBorder="1" applyAlignment="1">
      <alignment horizontal="right" vertical="center"/>
    </xf>
    <xf numFmtId="41" fontId="1" fillId="0" borderId="0" xfId="48" applyNumberFormat="1" applyFont="1" applyFill="1" applyBorder="1" applyAlignment="1">
      <alignment vertical="center"/>
      <protection/>
    </xf>
    <xf numFmtId="38" fontId="6" fillId="0" borderId="0" xfId="18" applyFont="1" applyFill="1" applyAlignment="1">
      <alignment vertical="center"/>
    </xf>
    <xf numFmtId="38" fontId="6" fillId="0" borderId="1" xfId="18" applyFont="1" applyFill="1" applyBorder="1" applyAlignment="1">
      <alignment horizontal="distributed" vertical="center"/>
    </xf>
    <xf numFmtId="41" fontId="1" fillId="0" borderId="12" xfId="18" applyNumberFormat="1" applyFont="1" applyFill="1" applyBorder="1" applyAlignment="1">
      <alignment vertical="center"/>
    </xf>
    <xf numFmtId="0" fontId="5" fillId="0" borderId="0" xfId="49" applyFont="1" applyFill="1" applyAlignment="1">
      <alignment vertical="center"/>
      <protection/>
    </xf>
    <xf numFmtId="0" fontId="1" fillId="0" borderId="4" xfId="49" applyFont="1" applyFill="1" applyBorder="1" applyAlignment="1">
      <alignment horizontal="distributed" vertical="center"/>
      <protection/>
    </xf>
    <xf numFmtId="41" fontId="1" fillId="0" borderId="0" xfId="49" applyNumberFormat="1" applyFont="1" applyFill="1" applyBorder="1" applyAlignment="1">
      <alignment vertical="center"/>
      <protection/>
    </xf>
    <xf numFmtId="0" fontId="1" fillId="0" borderId="0" xfId="50" applyFont="1" applyFill="1">
      <alignment/>
      <protection/>
    </xf>
    <xf numFmtId="0" fontId="5" fillId="0" borderId="0" xfId="50" applyFont="1" applyFill="1">
      <alignment/>
      <protection/>
    </xf>
    <xf numFmtId="0" fontId="1" fillId="0" borderId="0" xfId="50" applyFont="1" applyFill="1" applyAlignment="1">
      <alignment horizontal="right"/>
      <protection/>
    </xf>
    <xf numFmtId="41" fontId="1" fillId="0" borderId="1" xfId="50" applyNumberFormat="1" applyFont="1" applyFill="1" applyBorder="1" applyAlignment="1">
      <alignment horizontal="distributed"/>
      <protection/>
    </xf>
    <xf numFmtId="41" fontId="1" fillId="0" borderId="0" xfId="50" applyNumberFormat="1" applyFont="1" applyFill="1" applyBorder="1" applyAlignment="1">
      <alignment horizontal="distributed"/>
      <protection/>
    </xf>
    <xf numFmtId="41" fontId="1" fillId="0" borderId="0" xfId="50" applyNumberFormat="1" applyFont="1" applyFill="1" applyBorder="1">
      <alignment/>
      <protection/>
    </xf>
    <xf numFmtId="0" fontId="1" fillId="0" borderId="0" xfId="50" applyFont="1" applyFill="1" applyBorder="1" applyAlignment="1">
      <alignment horizontal="center"/>
      <protection/>
    </xf>
    <xf numFmtId="0" fontId="1" fillId="0" borderId="0" xfId="50" applyFont="1" applyFill="1" applyBorder="1">
      <alignment/>
      <protection/>
    </xf>
    <xf numFmtId="0" fontId="1" fillId="0" borderId="5" xfId="50" applyFont="1" applyFill="1" applyBorder="1" applyAlignment="1">
      <alignment horizontal="distributed"/>
      <protection/>
    </xf>
    <xf numFmtId="0" fontId="1" fillId="0" borderId="0" xfId="50" applyFont="1" applyFill="1" applyBorder="1" applyAlignment="1">
      <alignment horizontal="right"/>
      <protection/>
    </xf>
    <xf numFmtId="0" fontId="1" fillId="0" borderId="7" xfId="50" applyFont="1" applyFill="1" applyBorder="1" applyAlignment="1">
      <alignment horizontal="center"/>
      <protection/>
    </xf>
    <xf numFmtId="0" fontId="7" fillId="0" borderId="0" xfId="50" applyFont="1" applyFill="1">
      <alignment/>
      <protection/>
    </xf>
    <xf numFmtId="0" fontId="7" fillId="0" borderId="5" xfId="50" applyFont="1" applyFill="1" applyBorder="1" applyAlignment="1">
      <alignment horizontal="distributed"/>
      <protection/>
    </xf>
    <xf numFmtId="41" fontId="7" fillId="0" borderId="0" xfId="50" applyNumberFormat="1" applyFont="1" applyFill="1" applyBorder="1">
      <alignment/>
      <protection/>
    </xf>
    <xf numFmtId="41" fontId="7" fillId="0" borderId="7" xfId="50" applyNumberFormat="1" applyFont="1" applyFill="1" applyBorder="1">
      <alignment/>
      <protection/>
    </xf>
    <xf numFmtId="41" fontId="1" fillId="0" borderId="7" xfId="50" applyNumberFormat="1" applyFont="1" applyFill="1" applyBorder="1">
      <alignment/>
      <protection/>
    </xf>
    <xf numFmtId="41" fontId="1" fillId="0" borderId="0" xfId="50" applyNumberFormat="1" applyFont="1" applyFill="1" applyBorder="1" applyAlignment="1">
      <alignment horizontal="right"/>
      <protection/>
    </xf>
    <xf numFmtId="0" fontId="1" fillId="0" borderId="3" xfId="50" applyFont="1" applyFill="1" applyBorder="1" applyAlignment="1">
      <alignment horizontal="distributed"/>
      <protection/>
    </xf>
    <xf numFmtId="41" fontId="1" fillId="0" borderId="11" xfId="50" applyNumberFormat="1" applyFont="1" applyFill="1" applyBorder="1">
      <alignment/>
      <protection/>
    </xf>
    <xf numFmtId="41" fontId="1" fillId="0" borderId="2" xfId="50" applyNumberFormat="1" applyFont="1" applyFill="1" applyBorder="1">
      <alignment/>
      <protection/>
    </xf>
    <xf numFmtId="38" fontId="1" fillId="0" borderId="0" xfId="18" applyFont="1" applyFill="1" applyAlignment="1">
      <alignment horizontal="right" vertical="center"/>
    </xf>
    <xf numFmtId="0" fontId="1" fillId="0" borderId="4" xfId="51" applyFont="1" applyFill="1" applyBorder="1" applyAlignment="1">
      <alignment horizontal="center" vertical="center"/>
      <protection/>
    </xf>
    <xf numFmtId="0" fontId="1" fillId="0" borderId="4" xfId="51" applyNumberFormat="1" applyFont="1" applyFill="1" applyBorder="1" applyAlignment="1">
      <alignment horizontal="center" vertical="center"/>
      <protection/>
    </xf>
    <xf numFmtId="38" fontId="1" fillId="0" borderId="1" xfId="18" applyFont="1" applyFill="1" applyBorder="1" applyAlignment="1">
      <alignment vertical="center"/>
    </xf>
    <xf numFmtId="41" fontId="1" fillId="0" borderId="13" xfId="18" applyNumberFormat="1" applyFont="1" applyFill="1" applyBorder="1" applyAlignment="1">
      <alignment vertical="center"/>
    </xf>
    <xf numFmtId="41" fontId="1" fillId="0" borderId="6" xfId="18" applyNumberFormat="1" applyFont="1" applyFill="1" applyBorder="1" applyAlignment="1">
      <alignment vertical="center"/>
    </xf>
    <xf numFmtId="38" fontId="1" fillId="0" borderId="1" xfId="18" applyFont="1" applyFill="1" applyBorder="1" applyAlignment="1">
      <alignment horizontal="center" vertical="center"/>
    </xf>
    <xf numFmtId="38" fontId="15" fillId="0" borderId="0" xfId="18" applyFont="1" applyFill="1" applyBorder="1" applyAlignment="1">
      <alignment vertical="center"/>
    </xf>
    <xf numFmtId="38" fontId="1" fillId="0" borderId="27" xfId="18" applyFont="1" applyFill="1" applyBorder="1" applyAlignment="1">
      <alignment vertical="center"/>
    </xf>
    <xf numFmtId="38" fontId="1" fillId="0" borderId="0" xfId="18" applyFont="1" applyFill="1" applyBorder="1" applyAlignment="1">
      <alignment horizontal="center" vertical="center"/>
    </xf>
    <xf numFmtId="0" fontId="1" fillId="0" borderId="0" xfId="53" applyFont="1" applyFill="1" applyAlignment="1">
      <alignment horizontal="right"/>
      <protection/>
    </xf>
    <xf numFmtId="38" fontId="7" fillId="0" borderId="7" xfId="18" applyFont="1" applyFill="1" applyBorder="1" applyAlignment="1">
      <alignment horizontal="distributed" vertical="center"/>
    </xf>
    <xf numFmtId="38" fontId="7" fillId="0" borderId="1" xfId="18" applyFont="1" applyFill="1" applyBorder="1" applyAlignment="1">
      <alignment horizontal="center" vertical="center"/>
    </xf>
    <xf numFmtId="0" fontId="10" fillId="0" borderId="0" xfId="53" applyFont="1" applyFill="1" applyAlignment="1">
      <alignment horizontal="center" vertical="center"/>
      <protection/>
    </xf>
    <xf numFmtId="0" fontId="10" fillId="0" borderId="7" xfId="53" applyFont="1" applyFill="1" applyBorder="1" applyAlignment="1">
      <alignment horizontal="center" vertical="center"/>
      <protection/>
    </xf>
    <xf numFmtId="38" fontId="1" fillId="0" borderId="14" xfId="18" applyFont="1" applyFill="1" applyBorder="1" applyAlignment="1">
      <alignment horizontal="center" vertical="center"/>
    </xf>
    <xf numFmtId="0" fontId="1" fillId="0" borderId="0" xfId="54" applyFont="1" applyFill="1" applyBorder="1">
      <alignment/>
      <protection/>
    </xf>
    <xf numFmtId="0" fontId="5" fillId="0" borderId="0" xfId="54" applyFont="1" applyFill="1">
      <alignment/>
      <protection/>
    </xf>
    <xf numFmtId="0" fontId="14" fillId="0" borderId="0" xfId="54" applyFont="1" applyFill="1">
      <alignment/>
      <protection/>
    </xf>
    <xf numFmtId="0" fontId="1" fillId="0" borderId="0" xfId="54" applyFont="1" applyFill="1">
      <alignment/>
      <protection/>
    </xf>
    <xf numFmtId="49" fontId="1" fillId="0" borderId="15" xfId="54" applyNumberFormat="1" applyFont="1" applyFill="1" applyBorder="1">
      <alignment/>
      <protection/>
    </xf>
    <xf numFmtId="0" fontId="1" fillId="0" borderId="15" xfId="54" applyFont="1" applyFill="1" applyBorder="1">
      <alignment/>
      <protection/>
    </xf>
    <xf numFmtId="0" fontId="1" fillId="0" borderId="5" xfId="54" applyFont="1" applyFill="1" applyBorder="1" applyAlignment="1">
      <alignment horizontal="center" vertical="center"/>
      <protection/>
    </xf>
    <xf numFmtId="0" fontId="1" fillId="0" borderId="7" xfId="54" applyFont="1" applyFill="1" applyBorder="1" applyAlignment="1">
      <alignment horizontal="center" vertical="center"/>
      <protection/>
    </xf>
    <xf numFmtId="0" fontId="1" fillId="0" borderId="4" xfId="54" applyFont="1" applyFill="1" applyBorder="1" applyAlignment="1">
      <alignment horizontal="center" vertical="distributed" wrapText="1"/>
      <protection/>
    </xf>
    <xf numFmtId="0" fontId="1" fillId="0" borderId="4" xfId="54" applyFont="1" applyFill="1" applyBorder="1" applyAlignment="1">
      <alignment horizontal="center" vertical="center"/>
      <protection/>
    </xf>
    <xf numFmtId="0" fontId="1" fillId="0" borderId="4" xfId="54" applyFont="1" applyFill="1" applyBorder="1" applyAlignment="1">
      <alignment horizontal="left" vertical="center" wrapText="1" inden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3" xfId="54" applyFont="1" applyFill="1" applyBorder="1" applyAlignment="1">
      <alignment horizontal="center" vertical="center" wrapText="1"/>
      <protection/>
    </xf>
    <xf numFmtId="0" fontId="1" fillId="0" borderId="9" xfId="54" applyFont="1" applyFill="1" applyBorder="1" applyAlignment="1">
      <alignment horizontal="center" vertical="center"/>
      <protection/>
    </xf>
    <xf numFmtId="0" fontId="1" fillId="0" borderId="4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distributed" wrapText="1"/>
      <protection/>
    </xf>
    <xf numFmtId="0" fontId="1" fillId="0" borderId="0" xfId="54" applyFont="1" applyFill="1" applyBorder="1" applyAlignment="1">
      <alignment horizontal="center" vertical="distributed" wrapText="1"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1" fillId="0" borderId="0" xfId="54" applyFont="1" applyFill="1" applyBorder="1" applyAlignment="1">
      <alignment horizontal="right" vertical="center"/>
      <protection/>
    </xf>
    <xf numFmtId="0" fontId="1" fillId="0" borderId="0" xfId="54" applyFont="1" applyFill="1" applyBorder="1" applyAlignment="1">
      <alignment horizontal="right" vertical="center"/>
      <protection/>
    </xf>
    <xf numFmtId="0" fontId="1" fillId="0" borderId="5" xfId="54" applyFont="1" applyFill="1" applyBorder="1" applyAlignment="1">
      <alignment horizontal="right" vertical="center"/>
      <protection/>
    </xf>
    <xf numFmtId="41" fontId="1" fillId="0" borderId="1" xfId="54" applyNumberFormat="1" applyFont="1" applyFill="1" applyBorder="1">
      <alignment/>
      <protection/>
    </xf>
    <xf numFmtId="41" fontId="1" fillId="0" borderId="0" xfId="54" applyNumberFormat="1" applyFont="1" applyFill="1">
      <alignment/>
      <protection/>
    </xf>
    <xf numFmtId="43" fontId="1" fillId="0" borderId="0" xfId="54" applyNumberFormat="1" applyFont="1" applyFill="1">
      <alignment/>
      <protection/>
    </xf>
    <xf numFmtId="41" fontId="1" fillId="0" borderId="0" xfId="54" applyNumberFormat="1" applyFont="1" applyFill="1" applyAlignment="1">
      <alignment horizontal="right"/>
      <protection/>
    </xf>
    <xf numFmtId="41" fontId="1" fillId="0" borderId="0" xfId="54" applyNumberFormat="1" applyFont="1" applyFill="1" applyBorder="1">
      <alignment/>
      <protection/>
    </xf>
    <xf numFmtId="41" fontId="1" fillId="0" borderId="7" xfId="54" applyNumberFormat="1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7" fillId="0" borderId="5" xfId="54" applyFont="1" applyFill="1" applyBorder="1" applyAlignment="1">
      <alignment horizontal="right" vertical="center"/>
      <protection/>
    </xf>
    <xf numFmtId="41" fontId="7" fillId="0" borderId="0" xfId="54" applyNumberFormat="1" applyFont="1" applyFill="1">
      <alignment/>
      <protection/>
    </xf>
    <xf numFmtId="179" fontId="7" fillId="0" borderId="0" xfId="54" applyNumberFormat="1" applyFont="1" applyFill="1">
      <alignment/>
      <protection/>
    </xf>
    <xf numFmtId="41" fontId="7" fillId="0" borderId="0" xfId="54" applyNumberFormat="1" applyFont="1" applyFill="1" applyBorder="1">
      <alignment/>
      <protection/>
    </xf>
    <xf numFmtId="41" fontId="7" fillId="0" borderId="7" xfId="54" applyNumberFormat="1" applyFont="1" applyFill="1" applyBorder="1">
      <alignment/>
      <protection/>
    </xf>
    <xf numFmtId="0" fontId="15" fillId="0" borderId="0" xfId="54" applyFont="1" applyFill="1" applyBorder="1">
      <alignment/>
      <protection/>
    </xf>
    <xf numFmtId="0" fontId="15" fillId="0" borderId="5" xfId="54" applyFont="1" applyFill="1" applyBorder="1" applyAlignment="1">
      <alignment horizontal="right" vertical="center"/>
      <protection/>
    </xf>
    <xf numFmtId="41" fontId="15" fillId="0" borderId="1" xfId="54" applyNumberFormat="1" applyFont="1" applyFill="1" applyBorder="1">
      <alignment/>
      <protection/>
    </xf>
    <xf numFmtId="41" fontId="15" fillId="0" borderId="0" xfId="54" applyNumberFormat="1" applyFont="1" applyFill="1">
      <alignment/>
      <protection/>
    </xf>
    <xf numFmtId="41" fontId="1" fillId="0" borderId="0" xfId="54" applyNumberFormat="1" applyFont="1" applyFill="1" applyAlignment="1">
      <alignment/>
      <protection/>
    </xf>
    <xf numFmtId="200" fontId="15" fillId="0" borderId="0" xfId="54" applyNumberFormat="1" applyFont="1" applyFill="1">
      <alignment/>
      <protection/>
    </xf>
    <xf numFmtId="41" fontId="15" fillId="0" borderId="0" xfId="54" applyNumberFormat="1" applyFont="1" applyFill="1" applyBorder="1">
      <alignment/>
      <protection/>
    </xf>
    <xf numFmtId="41" fontId="15" fillId="0" borderId="7" xfId="54" applyNumberFormat="1" applyFont="1" applyFill="1" applyBorder="1">
      <alignment/>
      <protection/>
    </xf>
    <xf numFmtId="0" fontId="1" fillId="0" borderId="0" xfId="54" applyFont="1" applyFill="1" applyBorder="1" applyAlignment="1">
      <alignment/>
      <protection/>
    </xf>
    <xf numFmtId="41" fontId="1" fillId="0" borderId="0" xfId="54" applyNumberFormat="1" applyFont="1" applyFill="1" applyBorder="1" applyAlignment="1">
      <alignment horizontal="right" vertical="center"/>
      <protection/>
    </xf>
    <xf numFmtId="200" fontId="1" fillId="0" borderId="0" xfId="54" applyNumberFormat="1" applyFont="1" applyFill="1" applyBorder="1" applyAlignment="1">
      <alignment horizontal="right" vertical="center"/>
      <protection/>
    </xf>
    <xf numFmtId="41" fontId="1" fillId="0" borderId="7" xfId="54" applyNumberFormat="1" applyFont="1" applyFill="1" applyBorder="1" applyAlignment="1">
      <alignment horizontal="right" vertical="center"/>
      <protection/>
    </xf>
    <xf numFmtId="181" fontId="1" fillId="0" borderId="0" xfId="54" applyNumberFormat="1" applyFont="1" applyFill="1" applyBorder="1">
      <alignment/>
      <protection/>
    </xf>
    <xf numFmtId="181" fontId="1" fillId="0" borderId="7" xfId="54" applyNumberFormat="1" applyFont="1" applyFill="1" applyBorder="1">
      <alignment/>
      <protection/>
    </xf>
    <xf numFmtId="0" fontId="1" fillId="0" borderId="5" xfId="54" applyNumberFormat="1" applyFont="1" applyFill="1" applyBorder="1" applyAlignment="1">
      <alignment horizontal="right" vertical="center"/>
      <protection/>
    </xf>
    <xf numFmtId="0" fontId="1" fillId="0" borderId="3" xfId="54" applyFont="1" applyFill="1" applyBorder="1">
      <alignment/>
      <protection/>
    </xf>
    <xf numFmtId="0" fontId="1" fillId="0" borderId="12" xfId="54" applyFont="1" applyFill="1" applyBorder="1">
      <alignment/>
      <protection/>
    </xf>
    <xf numFmtId="0" fontId="1" fillId="0" borderId="11" xfId="54" applyFont="1" applyFill="1" applyBorder="1">
      <alignment/>
      <protection/>
    </xf>
    <xf numFmtId="0" fontId="1" fillId="0" borderId="2" xfId="54" applyFont="1" applyFill="1" applyBorder="1">
      <alignment/>
      <protection/>
    </xf>
    <xf numFmtId="0" fontId="14" fillId="0" borderId="0" xfId="55" applyFont="1" applyFill="1" applyBorder="1">
      <alignment/>
      <protection/>
    </xf>
    <xf numFmtId="0" fontId="5" fillId="0" borderId="0" xfId="55" applyFont="1" applyFill="1" applyBorder="1">
      <alignment/>
      <protection/>
    </xf>
    <xf numFmtId="0" fontId="30" fillId="0" borderId="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1" fillId="0" borderId="0" xfId="55" applyFont="1" applyFill="1" applyBorder="1">
      <alignment/>
      <protection/>
    </xf>
    <xf numFmtId="0" fontId="1" fillId="0" borderId="0" xfId="55" applyFont="1" applyFill="1" applyBorder="1" applyAlignment="1">
      <alignment horizontal="right"/>
      <protection/>
    </xf>
    <xf numFmtId="0" fontId="1" fillId="0" borderId="28" xfId="55" applyFont="1" applyFill="1" applyBorder="1" applyAlignment="1">
      <alignment horizontal="center" vertical="center" textRotation="255"/>
      <protection/>
    </xf>
    <xf numFmtId="0" fontId="7" fillId="0" borderId="28" xfId="55" applyFont="1" applyFill="1" applyBorder="1" applyAlignment="1">
      <alignment horizontal="center" vertical="center" textRotation="255"/>
      <protection/>
    </xf>
    <xf numFmtId="0" fontId="1" fillId="0" borderId="5" xfId="55" applyFont="1" applyFill="1" applyBorder="1" applyAlignment="1">
      <alignment horizontal="center" vertical="center"/>
      <protection/>
    </xf>
    <xf numFmtId="0" fontId="7" fillId="0" borderId="5" xfId="55" applyFont="1" applyFill="1" applyBorder="1" applyAlignment="1">
      <alignment horizontal="center" vertical="center"/>
      <protection/>
    </xf>
    <xf numFmtId="0" fontId="1" fillId="0" borderId="3" xfId="55" applyFont="1" applyFill="1" applyBorder="1" applyAlignment="1">
      <alignment horizontal="center" vertical="center" textRotation="255"/>
      <protection/>
    </xf>
    <xf numFmtId="0" fontId="7" fillId="0" borderId="3" xfId="55" applyFont="1" applyFill="1" applyBorder="1" applyAlignment="1">
      <alignment horizontal="center" vertical="center" textRotation="255"/>
      <protection/>
    </xf>
    <xf numFmtId="0" fontId="1" fillId="0" borderId="0" xfId="55" applyFont="1" applyFill="1" applyBorder="1" applyAlignment="1">
      <alignment horizontal="right" vertical="distributed" wrapText="1"/>
      <protection/>
    </xf>
    <xf numFmtId="41" fontId="1" fillId="0" borderId="8" xfId="55" applyNumberFormat="1" applyFont="1" applyFill="1" applyBorder="1" applyAlignment="1">
      <alignment horizontal="right" vertical="distributed"/>
      <protection/>
    </xf>
    <xf numFmtId="41" fontId="7" fillId="0" borderId="8" xfId="55" applyNumberFormat="1" applyFont="1" applyFill="1" applyBorder="1" applyAlignment="1">
      <alignment horizontal="right" vertical="distributed"/>
      <protection/>
    </xf>
    <xf numFmtId="41" fontId="1" fillId="0" borderId="8" xfId="55" applyNumberFormat="1" applyFont="1" applyFill="1" applyBorder="1" applyAlignment="1">
      <alignment horizontal="center" vertical="distributed" wrapText="1"/>
      <protection/>
    </xf>
    <xf numFmtId="41" fontId="1" fillId="0" borderId="8" xfId="55" applyNumberFormat="1" applyFont="1" applyFill="1" applyBorder="1" applyAlignment="1">
      <alignment horizontal="center"/>
      <protection/>
    </xf>
    <xf numFmtId="41" fontId="1" fillId="0" borderId="6" xfId="55" applyNumberFormat="1" applyFont="1" applyFill="1" applyBorder="1" applyAlignment="1">
      <alignment horizontal="center"/>
      <protection/>
    </xf>
    <xf numFmtId="41" fontId="1" fillId="0" borderId="0" xfId="55" applyNumberFormat="1" applyFont="1" applyFill="1" applyBorder="1" applyAlignment="1">
      <alignment horizontal="right" vertical="distributed"/>
      <protection/>
    </xf>
    <xf numFmtId="41" fontId="7" fillId="0" borderId="0" xfId="55" applyNumberFormat="1" applyFont="1" applyFill="1" applyBorder="1" applyAlignment="1">
      <alignment horizontal="right" vertical="distributed"/>
      <protection/>
    </xf>
    <xf numFmtId="41" fontId="6" fillId="0" borderId="0" xfId="55" applyNumberFormat="1" applyFont="1" applyFill="1" applyBorder="1" applyAlignment="1">
      <alignment horizontal="right" vertical="distributed"/>
      <protection/>
    </xf>
    <xf numFmtId="41" fontId="1" fillId="0" borderId="0" xfId="55" applyNumberFormat="1" applyFont="1" applyFill="1" applyBorder="1" applyAlignment="1">
      <alignment horizontal="center"/>
      <protection/>
    </xf>
    <xf numFmtId="41" fontId="1" fillId="0" borderId="7" xfId="55" applyNumberFormat="1" applyFont="1" applyFill="1" applyBorder="1" applyAlignment="1">
      <alignment horizontal="center"/>
      <protection/>
    </xf>
    <xf numFmtId="41" fontId="1" fillId="0" borderId="11" xfId="55" applyNumberFormat="1" applyFont="1" applyFill="1" applyBorder="1" applyAlignment="1">
      <alignment horizontal="right" vertical="distributed"/>
      <protection/>
    </xf>
    <xf numFmtId="41" fontId="7" fillId="0" borderId="11" xfId="55" applyNumberFormat="1" applyFont="1" applyFill="1" applyBorder="1" applyAlignment="1">
      <alignment horizontal="right" vertical="distributed"/>
      <protection/>
    </xf>
    <xf numFmtId="41" fontId="1" fillId="0" borderId="11" xfId="55" applyNumberFormat="1" applyFont="1" applyFill="1" applyBorder="1" applyAlignment="1">
      <alignment horizontal="center"/>
      <protection/>
    </xf>
    <xf numFmtId="41" fontId="1" fillId="0" borderId="2" xfId="55" applyNumberFormat="1" applyFont="1" applyFill="1" applyBorder="1" applyAlignment="1">
      <alignment horizontal="center"/>
      <protection/>
    </xf>
    <xf numFmtId="41" fontId="1" fillId="0" borderId="29" xfId="55" applyNumberFormat="1" applyFont="1" applyFill="1" applyBorder="1" applyAlignment="1">
      <alignment horizontal="right" vertical="distributed"/>
      <protection/>
    </xf>
    <xf numFmtId="41" fontId="7" fillId="0" borderId="29" xfId="55" applyNumberFormat="1" applyFont="1" applyFill="1" applyBorder="1" applyAlignment="1">
      <alignment horizontal="right" vertical="distributed"/>
      <protection/>
    </xf>
    <xf numFmtId="41" fontId="1" fillId="0" borderId="29" xfId="55" applyNumberFormat="1" applyFont="1" applyFill="1" applyBorder="1" applyAlignment="1">
      <alignment horizontal="center"/>
      <protection/>
    </xf>
    <xf numFmtId="41" fontId="1" fillId="0" borderId="30" xfId="55" applyNumberFormat="1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/>
      <protection/>
    </xf>
    <xf numFmtId="0" fontId="7" fillId="0" borderId="0" xfId="55" applyFont="1" applyFill="1" applyBorder="1" applyAlignment="1">
      <alignment/>
      <protection/>
    </xf>
    <xf numFmtId="0" fontId="6" fillId="0" borderId="0" xfId="55" applyFont="1" applyFill="1" applyBorder="1" applyAlignment="1">
      <alignment/>
      <protection/>
    </xf>
    <xf numFmtId="0" fontId="1" fillId="0" borderId="0" xfId="55" applyFont="1" applyFill="1" applyBorder="1" applyAlignment="1">
      <alignment horizontal="distributed"/>
      <protection/>
    </xf>
    <xf numFmtId="0" fontId="7" fillId="0" borderId="0" xfId="55" applyFont="1" applyFill="1" applyBorder="1" applyAlignment="1">
      <alignment horizontal="distributed"/>
      <protection/>
    </xf>
    <xf numFmtId="0" fontId="6" fillId="0" borderId="0" xfId="55" applyFont="1" applyFill="1" applyBorder="1" applyAlignment="1">
      <alignment horizontal="distributed"/>
      <protection/>
    </xf>
    <xf numFmtId="49" fontId="1" fillId="0" borderId="14" xfId="31" applyNumberFormat="1" applyFont="1" applyFill="1" applyBorder="1" applyAlignment="1">
      <alignment horizontal="distributed" vertical="center" wrapText="1"/>
      <protection/>
    </xf>
    <xf numFmtId="49" fontId="1" fillId="0" borderId="4" xfId="31" applyNumberFormat="1" applyFont="1" applyFill="1" applyBorder="1" applyAlignment="1">
      <alignment horizontal="distributed" vertical="center" wrapText="1"/>
      <protection/>
    </xf>
    <xf numFmtId="0" fontId="1" fillId="0" borderId="14" xfId="31" applyFont="1" applyFill="1" applyBorder="1" applyAlignment="1">
      <alignment horizontal="distributed" vertical="center" wrapText="1"/>
      <protection/>
    </xf>
    <xf numFmtId="0" fontId="1" fillId="0" borderId="22" xfId="31" applyFont="1" applyFill="1" applyBorder="1" applyAlignment="1">
      <alignment horizontal="distributed" vertical="center" wrapText="1"/>
      <protection/>
    </xf>
    <xf numFmtId="0" fontId="1" fillId="0" borderId="23" xfId="31" applyFont="1" applyFill="1" applyBorder="1" applyAlignment="1">
      <alignment horizontal="distributed" vertical="center" wrapText="1"/>
      <protection/>
    </xf>
    <xf numFmtId="0" fontId="1" fillId="0" borderId="16" xfId="31" applyFont="1" applyFill="1" applyBorder="1" applyAlignment="1">
      <alignment horizontal="distributed" vertical="center" wrapText="1"/>
      <protection/>
    </xf>
    <xf numFmtId="49" fontId="1" fillId="0" borderId="1" xfId="22" applyFont="1" applyFill="1" applyBorder="1" applyAlignment="1">
      <alignment horizontal="distributed" vertical="center"/>
      <protection/>
    </xf>
    <xf numFmtId="49" fontId="1" fillId="0" borderId="0" xfId="22" applyFont="1" applyFill="1" applyBorder="1" applyAlignment="1">
      <alignment horizontal="distributed" vertical="center"/>
      <protection/>
    </xf>
    <xf numFmtId="38" fontId="1" fillId="0" borderId="5" xfId="18" applyFont="1" applyFill="1" applyBorder="1" applyAlignment="1">
      <alignment vertical="center" wrapText="1"/>
    </xf>
    <xf numFmtId="49" fontId="1" fillId="0" borderId="4" xfId="30" applyNumberFormat="1" applyFont="1" applyFill="1" applyBorder="1" applyAlignment="1">
      <alignment horizontal="distributed" vertical="center"/>
      <protection/>
    </xf>
    <xf numFmtId="49" fontId="7" fillId="0" borderId="1" xfId="22" applyFont="1" applyFill="1" applyBorder="1" applyAlignment="1">
      <alignment horizontal="distributed" vertical="distributed"/>
      <protection/>
    </xf>
    <xf numFmtId="49" fontId="7" fillId="0" borderId="7" xfId="22" applyFont="1" applyFill="1" applyBorder="1" applyAlignment="1">
      <alignment horizontal="distributed" vertical="distributed"/>
      <protection/>
    </xf>
    <xf numFmtId="49" fontId="1" fillId="0" borderId="1" xfId="22" applyFont="1" applyFill="1" applyBorder="1" applyAlignment="1">
      <alignment horizontal="distributed" vertical="distributed"/>
      <protection/>
    </xf>
    <xf numFmtId="49" fontId="1" fillId="0" borderId="7" xfId="22" applyFont="1" applyFill="1" applyBorder="1" applyAlignment="1">
      <alignment horizontal="distributed" vertical="distributed"/>
      <protection/>
    </xf>
    <xf numFmtId="49" fontId="7" fillId="0" borderId="1" xfId="22" applyFont="1" applyFill="1" applyBorder="1" applyAlignment="1">
      <alignment horizontal="distributed" vertical="center"/>
      <protection/>
    </xf>
    <xf numFmtId="49" fontId="7" fillId="0" borderId="0" xfId="22" applyFont="1" applyFill="1" applyBorder="1" applyAlignment="1">
      <alignment horizontal="distributed" vertical="center"/>
      <protection/>
    </xf>
    <xf numFmtId="0" fontId="1" fillId="0" borderId="4" xfId="29" applyFont="1" applyFill="1" applyBorder="1" applyAlignment="1">
      <alignment horizontal="distributed" vertical="center" wrapText="1"/>
      <protection/>
    </xf>
    <xf numFmtId="0" fontId="1" fillId="0" borderId="14" xfId="29" applyFont="1" applyFill="1" applyBorder="1" applyAlignment="1">
      <alignment horizontal="distributed" vertical="center" wrapText="1"/>
      <protection/>
    </xf>
    <xf numFmtId="0" fontId="14" fillId="0" borderId="14" xfId="29" applyFont="1" applyFill="1" applyBorder="1" applyAlignment="1">
      <alignment horizontal="distributed" vertical="center"/>
      <protection/>
    </xf>
    <xf numFmtId="0" fontId="1" fillId="0" borderId="14" xfId="30" applyFont="1" applyFill="1" applyBorder="1" applyAlignment="1">
      <alignment horizontal="distributed" vertical="center" wrapText="1"/>
      <protection/>
    </xf>
    <xf numFmtId="0" fontId="1" fillId="0" borderId="4" xfId="30" applyFont="1" applyFill="1" applyBorder="1" applyAlignment="1">
      <alignment horizontal="distributed" vertical="center" wrapText="1"/>
      <protection/>
    </xf>
    <xf numFmtId="49" fontId="1" fillId="0" borderId="14" xfId="30" applyNumberFormat="1" applyFont="1" applyFill="1" applyBorder="1" applyAlignment="1">
      <alignment horizontal="distributed" vertical="center"/>
      <protection/>
    </xf>
    <xf numFmtId="0" fontId="1" fillId="0" borderId="4" xfId="29" applyFont="1" applyFill="1" applyBorder="1" applyAlignment="1">
      <alignment horizontal="distributed" vertical="center"/>
      <protection/>
    </xf>
    <xf numFmtId="0" fontId="1" fillId="0" borderId="4" xfId="29" applyFont="1" applyFill="1" applyBorder="1" applyAlignment="1">
      <alignment horizontal="center" vertical="center" wrapText="1"/>
      <protection/>
    </xf>
    <xf numFmtId="0" fontId="1" fillId="0" borderId="4" xfId="29" applyFont="1" applyFill="1" applyBorder="1" applyAlignment="1">
      <alignment horizontal="center" vertical="center"/>
      <protection/>
    </xf>
    <xf numFmtId="49" fontId="1" fillId="0" borderId="7" xfId="29" applyNumberFormat="1" applyFont="1" applyFill="1" applyBorder="1" applyAlignment="1">
      <alignment horizontal="distributed" vertical="center"/>
      <protection/>
    </xf>
    <xf numFmtId="49" fontId="1" fillId="0" borderId="12" xfId="29" applyNumberFormat="1" applyFont="1" applyFill="1" applyBorder="1" applyAlignment="1">
      <alignment horizontal="distributed" vertical="center"/>
      <protection/>
    </xf>
    <xf numFmtId="49" fontId="1" fillId="0" borderId="2" xfId="29" applyNumberFormat="1" applyFont="1" applyFill="1" applyBorder="1" applyAlignment="1">
      <alignment horizontal="distributed" vertical="center"/>
      <protection/>
    </xf>
    <xf numFmtId="0" fontId="1" fillId="0" borderId="10" xfId="29" applyFont="1" applyFill="1" applyBorder="1" applyAlignment="1">
      <alignment horizontal="distributed" vertical="center" wrapText="1"/>
      <protection/>
    </xf>
    <xf numFmtId="0" fontId="1" fillId="0" borderId="3" xfId="29" applyFont="1" applyFill="1" applyBorder="1" applyAlignment="1">
      <alignment horizontal="distributed" vertical="center" wrapText="1"/>
      <protection/>
    </xf>
    <xf numFmtId="177" fontId="1" fillId="0" borderId="0" xfId="29" applyNumberFormat="1" applyFont="1" applyFill="1" applyBorder="1" applyAlignment="1">
      <alignment horizontal="center"/>
      <protection/>
    </xf>
    <xf numFmtId="0" fontId="1" fillId="0" borderId="14" xfId="29" applyFont="1" applyFill="1" applyBorder="1" applyAlignment="1">
      <alignment horizontal="distributed" vertical="center"/>
      <protection/>
    </xf>
    <xf numFmtId="49" fontId="1" fillId="0" borderId="26" xfId="29" applyNumberFormat="1" applyFont="1" applyFill="1" applyBorder="1" applyAlignment="1">
      <alignment horizontal="distributed" vertical="center"/>
      <protection/>
    </xf>
    <xf numFmtId="49" fontId="1" fillId="0" borderId="30" xfId="29" applyNumberFormat="1" applyFont="1" applyFill="1" applyBorder="1" applyAlignment="1">
      <alignment horizontal="distributed" vertical="center"/>
      <protection/>
    </xf>
    <xf numFmtId="49" fontId="1" fillId="0" borderId="1" xfId="29" applyNumberFormat="1" applyFont="1" applyFill="1" applyBorder="1" applyAlignment="1">
      <alignment horizontal="distributed" vertical="center"/>
      <protection/>
    </xf>
    <xf numFmtId="0" fontId="1" fillId="0" borderId="1" xfId="29" applyFont="1" applyFill="1" applyBorder="1" applyAlignment="1">
      <alignment horizontal="center" vertical="center"/>
      <protection/>
    </xf>
    <xf numFmtId="0" fontId="1" fillId="0" borderId="7" xfId="29" applyFont="1" applyFill="1" applyBorder="1" applyAlignment="1">
      <alignment horizontal="center" vertical="center"/>
      <protection/>
    </xf>
    <xf numFmtId="49" fontId="11" fillId="0" borderId="7" xfId="28" applyNumberFormat="1" applyFont="1" applyFill="1" applyBorder="1" applyAlignment="1">
      <alignment horizontal="distributed" vertical="center"/>
      <protection/>
    </xf>
    <xf numFmtId="49" fontId="1" fillId="0" borderId="1" xfId="18" applyNumberFormat="1" applyFont="1" applyFill="1" applyBorder="1" applyAlignment="1">
      <alignment horizontal="center" vertical="center" textRotation="255"/>
    </xf>
    <xf numFmtId="0" fontId="1" fillId="0" borderId="1" xfId="29" applyFont="1" applyFill="1" applyBorder="1" applyAlignment="1">
      <alignment horizontal="center"/>
      <protection/>
    </xf>
    <xf numFmtId="0" fontId="1" fillId="0" borderId="7" xfId="29" applyFont="1" applyFill="1" applyBorder="1" applyAlignment="1">
      <alignment horizontal="center"/>
      <protection/>
    </xf>
    <xf numFmtId="49" fontId="7" fillId="0" borderId="1" xfId="22" applyFont="1" applyFill="1" applyBorder="1" applyAlignment="1">
      <alignment horizontal="center" vertical="center"/>
      <protection/>
    </xf>
    <xf numFmtId="49" fontId="7" fillId="0" borderId="7" xfId="22" applyFont="1" applyFill="1" applyBorder="1" applyAlignment="1">
      <alignment horizontal="center" vertical="center"/>
      <protection/>
    </xf>
    <xf numFmtId="49" fontId="0" fillId="0" borderId="7" xfId="28" applyNumberFormat="1" applyFill="1" applyBorder="1" applyAlignment="1">
      <alignment horizontal="distributed" vertical="center"/>
      <protection/>
    </xf>
    <xf numFmtId="49" fontId="7" fillId="0" borderId="0" xfId="18" applyNumberFormat="1" applyFont="1" applyFill="1" applyBorder="1" applyAlignment="1">
      <alignment horizontal="distributed" vertical="center"/>
    </xf>
    <xf numFmtId="49" fontId="10" fillId="0" borderId="7" xfId="28" applyNumberFormat="1" applyFont="1" applyFill="1" applyBorder="1" applyAlignment="1">
      <alignment horizontal="distributed" vertical="center"/>
      <protection/>
    </xf>
    <xf numFmtId="0" fontId="1" fillId="0" borderId="22" xfId="25" applyFont="1" applyFill="1" applyBorder="1" applyAlignment="1">
      <alignment horizontal="distributed" vertical="center"/>
      <protection/>
    </xf>
    <xf numFmtId="0" fontId="0" fillId="0" borderId="23" xfId="25" applyFill="1" applyBorder="1" applyAlignment="1">
      <alignment horizontal="distributed" vertical="center"/>
      <protection/>
    </xf>
    <xf numFmtId="0" fontId="0" fillId="0" borderId="16" xfId="25" applyFill="1" applyBorder="1" applyAlignment="1">
      <alignment horizontal="distributed" vertical="center"/>
      <protection/>
    </xf>
    <xf numFmtId="0" fontId="1" fillId="0" borderId="22" xfId="25" applyFont="1" applyFill="1" applyBorder="1" applyAlignment="1">
      <alignment horizontal="center" vertical="center"/>
      <protection/>
    </xf>
    <xf numFmtId="0" fontId="0" fillId="0" borderId="23" xfId="25" applyFill="1" applyBorder="1" applyAlignment="1">
      <alignment horizontal="center" vertical="center"/>
      <protection/>
    </xf>
    <xf numFmtId="0" fontId="0" fillId="0" borderId="16" xfId="25" applyFill="1" applyBorder="1" applyAlignment="1">
      <alignment horizontal="center" vertical="center"/>
      <protection/>
    </xf>
    <xf numFmtId="0" fontId="1" fillId="0" borderId="28" xfId="25" applyFont="1" applyFill="1" applyBorder="1" applyAlignment="1">
      <alignment horizontal="distributed" vertical="center"/>
      <protection/>
    </xf>
    <xf numFmtId="0" fontId="0" fillId="0" borderId="3" xfId="25" applyFill="1" applyBorder="1" applyAlignment="1">
      <alignment horizontal="distributed" vertical="center"/>
      <protection/>
    </xf>
    <xf numFmtId="0" fontId="1" fillId="0" borderId="22" xfId="26" applyFont="1" applyFill="1" applyBorder="1" applyAlignment="1">
      <alignment horizontal="distributed" vertical="center"/>
      <protection/>
    </xf>
    <xf numFmtId="0" fontId="1" fillId="0" borderId="16" xfId="26" applyFont="1" applyFill="1" applyBorder="1" applyAlignment="1">
      <alignment horizontal="distributed" vertical="center"/>
      <protection/>
    </xf>
    <xf numFmtId="0" fontId="1" fillId="0" borderId="28" xfId="26" applyFont="1" applyFill="1" applyBorder="1" applyAlignment="1">
      <alignment horizontal="distributed" vertical="center"/>
      <protection/>
    </xf>
    <xf numFmtId="0" fontId="0" fillId="0" borderId="3" xfId="26" applyFill="1" applyBorder="1" applyAlignment="1">
      <alignment horizontal="distributed" vertical="center"/>
      <protection/>
    </xf>
    <xf numFmtId="0" fontId="1" fillId="0" borderId="14" xfId="27" applyFont="1" applyFill="1" applyBorder="1" applyAlignment="1">
      <alignment horizontal="center" vertical="center"/>
      <protection/>
    </xf>
    <xf numFmtId="0" fontId="1" fillId="0" borderId="4" xfId="27" applyFont="1" applyFill="1" applyBorder="1" applyAlignment="1">
      <alignment horizontal="center" vertical="center"/>
      <protection/>
    </xf>
    <xf numFmtId="49" fontId="1" fillId="0" borderId="26" xfId="18" applyNumberFormat="1" applyFont="1" applyFill="1" applyBorder="1" applyAlignment="1">
      <alignment horizontal="distributed" vertical="center"/>
    </xf>
    <xf numFmtId="49" fontId="1" fillId="0" borderId="29" xfId="18" applyNumberFormat="1" applyFont="1" applyFill="1" applyBorder="1" applyAlignment="1">
      <alignment horizontal="distributed" vertical="center"/>
    </xf>
    <xf numFmtId="49" fontId="1" fillId="0" borderId="30" xfId="18" applyNumberFormat="1" applyFont="1" applyFill="1" applyBorder="1" applyAlignment="1">
      <alignment horizontal="distributed" vertical="center"/>
    </xf>
    <xf numFmtId="49" fontId="1" fillId="0" borderId="12" xfId="18" applyNumberFormat="1" applyFont="1" applyFill="1" applyBorder="1" applyAlignment="1">
      <alignment horizontal="distributed" vertical="center"/>
    </xf>
    <xf numFmtId="49" fontId="1" fillId="0" borderId="11" xfId="18" applyNumberFormat="1" applyFont="1" applyFill="1" applyBorder="1" applyAlignment="1">
      <alignment horizontal="distributed" vertical="center"/>
    </xf>
    <xf numFmtId="49" fontId="1" fillId="0" borderId="2" xfId="18" applyNumberFormat="1" applyFont="1" applyFill="1" applyBorder="1" applyAlignment="1">
      <alignment horizontal="distributed" vertical="center"/>
    </xf>
    <xf numFmtId="49" fontId="9" fillId="0" borderId="28" xfId="18" applyNumberFormat="1" applyFont="1" applyFill="1" applyBorder="1" applyAlignment="1">
      <alignment horizontal="left" vertical="center" wrapText="1"/>
    </xf>
    <xf numFmtId="49" fontId="9" fillId="0" borderId="3" xfId="18" applyNumberFormat="1" applyFont="1" applyFill="1" applyBorder="1" applyAlignment="1">
      <alignment horizontal="left" vertical="center" wrapText="1"/>
    </xf>
    <xf numFmtId="49" fontId="1" fillId="0" borderId="22" xfId="18" applyNumberFormat="1" applyFont="1" applyFill="1" applyBorder="1" applyAlignment="1">
      <alignment horizontal="center" vertical="center"/>
    </xf>
    <xf numFmtId="49" fontId="1" fillId="0" borderId="23" xfId="18" applyNumberFormat="1" applyFont="1" applyFill="1" applyBorder="1" applyAlignment="1">
      <alignment horizontal="center" vertical="center"/>
    </xf>
    <xf numFmtId="49" fontId="1" fillId="0" borderId="16" xfId="18" applyNumberFormat="1" applyFont="1" applyFill="1" applyBorder="1" applyAlignment="1">
      <alignment horizontal="center" vertical="center"/>
    </xf>
    <xf numFmtId="49" fontId="1" fillId="0" borderId="23" xfId="18" applyNumberFormat="1" applyFont="1" applyFill="1" applyBorder="1" applyAlignment="1">
      <alignment horizontal="distributed" vertical="center"/>
    </xf>
    <xf numFmtId="49" fontId="1" fillId="0" borderId="16" xfId="18" applyNumberFormat="1" applyFont="1" applyFill="1" applyBorder="1" applyAlignment="1">
      <alignment horizontal="distributed" vertical="center"/>
    </xf>
    <xf numFmtId="49" fontId="1" fillId="0" borderId="0" xfId="18" applyNumberFormat="1" applyFont="1" applyFill="1" applyBorder="1" applyAlignment="1">
      <alignment horizontal="distributed" vertical="center"/>
    </xf>
    <xf numFmtId="38" fontId="1" fillId="0" borderId="22" xfId="18" applyFont="1" applyFill="1" applyBorder="1" applyAlignment="1">
      <alignment horizontal="center" vertical="center"/>
    </xf>
    <xf numFmtId="38" fontId="1" fillId="0" borderId="23" xfId="18" applyFont="1" applyFill="1" applyBorder="1" applyAlignment="1">
      <alignment horizontal="center" vertical="center"/>
    </xf>
    <xf numFmtId="38" fontId="1" fillId="0" borderId="16" xfId="18" applyFont="1" applyFill="1" applyBorder="1" applyAlignment="1">
      <alignment horizontal="center" vertical="center"/>
    </xf>
    <xf numFmtId="0" fontId="1" fillId="0" borderId="28" xfId="32" applyFont="1" applyFill="1" applyBorder="1" applyAlignment="1">
      <alignment horizontal="distributed" vertical="center"/>
      <protection/>
    </xf>
    <xf numFmtId="0" fontId="0" fillId="0" borderId="5" xfId="32" applyFill="1" applyBorder="1" applyAlignment="1">
      <alignment horizontal="distributed" vertical="center"/>
      <protection/>
    </xf>
    <xf numFmtId="0" fontId="0" fillId="0" borderId="3" xfId="32" applyFill="1" applyBorder="1" applyAlignment="1">
      <alignment horizontal="distributed" vertical="center"/>
      <protection/>
    </xf>
    <xf numFmtId="38" fontId="1" fillId="0" borderId="4" xfId="18" applyFont="1" applyFill="1" applyBorder="1" applyAlignment="1">
      <alignment horizontal="center" vertical="center"/>
    </xf>
    <xf numFmtId="38" fontId="1" fillId="0" borderId="4" xfId="18" applyFont="1" applyFill="1" applyBorder="1" applyAlignment="1">
      <alignment horizontal="center" vertical="center" wrapText="1"/>
    </xf>
    <xf numFmtId="0" fontId="0" fillId="0" borderId="4" xfId="32" applyFill="1" applyBorder="1" applyAlignment="1">
      <alignment horizontal="center" vertical="center"/>
      <protection/>
    </xf>
    <xf numFmtId="38" fontId="1" fillId="0" borderId="4" xfId="18" applyFont="1" applyFill="1" applyBorder="1" applyAlignment="1">
      <alignment horizontal="distributed" vertical="center"/>
    </xf>
    <xf numFmtId="38" fontId="1" fillId="0" borderId="14" xfId="18" applyFont="1" applyFill="1" applyBorder="1" applyAlignment="1">
      <alignment horizontal="distributed" vertical="center"/>
    </xf>
    <xf numFmtId="0" fontId="7" fillId="0" borderId="1" xfId="33" applyFont="1" applyFill="1" applyBorder="1" applyAlignment="1">
      <alignment horizontal="distributed"/>
      <protection/>
    </xf>
    <xf numFmtId="0" fontId="7" fillId="0" borderId="0" xfId="33" applyFont="1" applyFill="1" applyAlignment="1">
      <alignment/>
      <protection/>
    </xf>
    <xf numFmtId="0" fontId="7" fillId="0" borderId="7" xfId="33" applyFont="1" applyFill="1" applyBorder="1" applyAlignment="1">
      <alignment/>
      <protection/>
    </xf>
    <xf numFmtId="0" fontId="1" fillId="0" borderId="1" xfId="33" applyFont="1" applyFill="1" applyBorder="1" applyAlignment="1">
      <alignment horizontal="distributed" vertical="center"/>
      <protection/>
    </xf>
    <xf numFmtId="0" fontId="14" fillId="0" borderId="0" xfId="33" applyFont="1" applyFill="1" applyAlignment="1">
      <alignment/>
      <protection/>
    </xf>
    <xf numFmtId="0" fontId="14" fillId="0" borderId="7" xfId="33" applyFont="1" applyFill="1" applyBorder="1" applyAlignment="1">
      <alignment/>
      <protection/>
    </xf>
    <xf numFmtId="0" fontId="1" fillId="0" borderId="1" xfId="33" applyFont="1" applyFill="1" applyBorder="1" applyAlignment="1">
      <alignment horizontal="distributed"/>
      <protection/>
    </xf>
    <xf numFmtId="0" fontId="1" fillId="0" borderId="0" xfId="33" applyFont="1" applyFill="1" applyAlignment="1">
      <alignment/>
      <protection/>
    </xf>
    <xf numFmtId="0" fontId="1" fillId="0" borderId="7" xfId="33" applyFont="1" applyFill="1" applyBorder="1" applyAlignment="1">
      <alignment/>
      <protection/>
    </xf>
    <xf numFmtId="0" fontId="1" fillId="0" borderId="28" xfId="33" applyFont="1" applyFill="1" applyBorder="1" applyAlignment="1">
      <alignment horizontal="distributed" vertical="center"/>
      <protection/>
    </xf>
    <xf numFmtId="0" fontId="14" fillId="0" borderId="5" xfId="33" applyFont="1" applyFill="1" applyBorder="1" applyAlignment="1">
      <alignment vertical="center"/>
      <protection/>
    </xf>
    <xf numFmtId="0" fontId="14" fillId="0" borderId="3" xfId="33" applyFont="1" applyFill="1" applyBorder="1" applyAlignment="1">
      <alignment vertical="center"/>
      <protection/>
    </xf>
    <xf numFmtId="0" fontId="1" fillId="0" borderId="28" xfId="33" applyFont="1" applyFill="1" applyBorder="1" applyAlignment="1">
      <alignment horizontal="center" vertical="center"/>
      <protection/>
    </xf>
    <xf numFmtId="0" fontId="14" fillId="0" borderId="5" xfId="33" applyFont="1" applyFill="1" applyBorder="1" applyAlignment="1">
      <alignment horizontal="center" vertical="center"/>
      <protection/>
    </xf>
    <xf numFmtId="0" fontId="14" fillId="0" borderId="3" xfId="33" applyFont="1" applyFill="1" applyBorder="1" applyAlignment="1">
      <alignment horizontal="center" vertical="center"/>
      <protection/>
    </xf>
    <xf numFmtId="0" fontId="1" fillId="0" borderId="22" xfId="33" applyFont="1" applyFill="1" applyBorder="1" applyAlignment="1">
      <alignment horizontal="center" vertical="center"/>
      <protection/>
    </xf>
    <xf numFmtId="0" fontId="1" fillId="0" borderId="23" xfId="33" applyFont="1" applyFill="1" applyBorder="1" applyAlignment="1">
      <alignment horizontal="center" vertical="center"/>
      <protection/>
    </xf>
    <xf numFmtId="0" fontId="1" fillId="0" borderId="16" xfId="33" applyFont="1" applyFill="1" applyBorder="1" applyAlignment="1">
      <alignment horizontal="center" vertical="center"/>
      <protection/>
    </xf>
    <xf numFmtId="0" fontId="1" fillId="0" borderId="17" xfId="33" applyFont="1" applyFill="1" applyBorder="1" applyAlignment="1">
      <alignment horizontal="center" vertical="center"/>
      <protection/>
    </xf>
    <xf numFmtId="0" fontId="1" fillId="0" borderId="9" xfId="33" applyFont="1" applyFill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3" xfId="33" applyFont="1" applyFill="1" applyBorder="1" applyAlignment="1">
      <alignment horizontal="center" vertical="center"/>
      <protection/>
    </xf>
    <xf numFmtId="0" fontId="7" fillId="0" borderId="1" xfId="33" applyFont="1" applyFill="1" applyBorder="1" applyAlignment="1">
      <alignment horizontal="distributed" vertical="center"/>
      <protection/>
    </xf>
    <xf numFmtId="0" fontId="1" fillId="0" borderId="1" xfId="33" applyFont="1" applyFill="1" applyBorder="1" applyAlignment="1">
      <alignment/>
      <protection/>
    </xf>
    <xf numFmtId="0" fontId="0" fillId="0" borderId="0" xfId="33" applyFill="1" applyAlignment="1">
      <alignment/>
      <protection/>
    </xf>
    <xf numFmtId="0" fontId="0" fillId="0" borderId="7" xfId="33" applyFill="1" applyBorder="1" applyAlignment="1">
      <alignment/>
      <protection/>
    </xf>
    <xf numFmtId="0" fontId="1" fillId="0" borderId="1" xfId="33" applyFont="1" applyFill="1" applyBorder="1" applyAlignment="1">
      <alignment horizontal="center" vertical="center" textRotation="255"/>
      <protection/>
    </xf>
    <xf numFmtId="0" fontId="10" fillId="0" borderId="0" xfId="33" applyFont="1" applyFill="1" applyAlignment="1">
      <alignment horizontal="distributed"/>
      <protection/>
    </xf>
    <xf numFmtId="0" fontId="10" fillId="0" borderId="7" xfId="33" applyFont="1" applyFill="1" applyBorder="1" applyAlignment="1">
      <alignment horizontal="distributed"/>
      <protection/>
    </xf>
    <xf numFmtId="0" fontId="0" fillId="0" borderId="0" xfId="33" applyFill="1" applyAlignment="1">
      <alignment horizontal="distributed"/>
      <protection/>
    </xf>
    <xf numFmtId="0" fontId="0" fillId="0" borderId="7" xfId="33" applyFill="1" applyBorder="1" applyAlignment="1">
      <alignment horizontal="distributed"/>
      <protection/>
    </xf>
    <xf numFmtId="0" fontId="1" fillId="0" borderId="26" xfId="33" applyFont="1" applyFill="1" applyBorder="1" applyAlignment="1">
      <alignment horizontal="distributed" vertical="center"/>
      <protection/>
    </xf>
    <xf numFmtId="0" fontId="1" fillId="0" borderId="29" xfId="33" applyFont="1" applyFill="1" applyBorder="1" applyAlignment="1">
      <alignment horizontal="distributed" vertical="center"/>
      <protection/>
    </xf>
    <xf numFmtId="0" fontId="1" fillId="0" borderId="30" xfId="33" applyFont="1" applyFill="1" applyBorder="1" applyAlignment="1">
      <alignment horizontal="distributed" vertical="center"/>
      <protection/>
    </xf>
    <xf numFmtId="0" fontId="1" fillId="0" borderId="1" xfId="33" applyFont="1" applyFill="1" applyBorder="1" applyAlignment="1">
      <alignment horizontal="distributed" vertical="center"/>
      <protection/>
    </xf>
    <xf numFmtId="0" fontId="1" fillId="0" borderId="0" xfId="33" applyFont="1" applyFill="1" applyBorder="1" applyAlignment="1">
      <alignment horizontal="distributed" vertical="center"/>
      <protection/>
    </xf>
    <xf numFmtId="0" fontId="1" fillId="0" borderId="7" xfId="33" applyFont="1" applyFill="1" applyBorder="1" applyAlignment="1">
      <alignment horizontal="distributed" vertical="center"/>
      <protection/>
    </xf>
    <xf numFmtId="0" fontId="1" fillId="0" borderId="12" xfId="33" applyFont="1" applyFill="1" applyBorder="1" applyAlignment="1">
      <alignment horizontal="distributed" vertical="center"/>
      <protection/>
    </xf>
    <xf numFmtId="0" fontId="1" fillId="0" borderId="11" xfId="33" applyFont="1" applyFill="1" applyBorder="1" applyAlignment="1">
      <alignment horizontal="distributed" vertical="center"/>
      <protection/>
    </xf>
    <xf numFmtId="0" fontId="1" fillId="0" borderId="2" xfId="33" applyFont="1" applyFill="1" applyBorder="1" applyAlignment="1">
      <alignment horizontal="distributed" vertical="center"/>
      <protection/>
    </xf>
    <xf numFmtId="0" fontId="21" fillId="0" borderId="1" xfId="34" applyFont="1" applyFill="1" applyBorder="1" applyAlignment="1">
      <alignment horizontal="center" vertical="center" textRotation="255"/>
      <protection/>
    </xf>
    <xf numFmtId="0" fontId="18" fillId="0" borderId="22" xfId="34" applyFont="1" applyFill="1" applyBorder="1" applyAlignment="1">
      <alignment horizontal="distributed" vertical="center" wrapText="1"/>
      <protection/>
    </xf>
    <xf numFmtId="0" fontId="18" fillId="0" borderId="23" xfId="34" applyFont="1" applyFill="1" applyBorder="1" applyAlignment="1">
      <alignment horizontal="distributed" vertical="center" wrapText="1"/>
      <protection/>
    </xf>
    <xf numFmtId="0" fontId="18" fillId="0" borderId="16" xfId="34" applyFont="1" applyFill="1" applyBorder="1" applyAlignment="1">
      <alignment horizontal="distributed" vertical="center" wrapText="1"/>
      <protection/>
    </xf>
    <xf numFmtId="0" fontId="21" fillId="0" borderId="1" xfId="34" applyFont="1" applyFill="1" applyBorder="1" applyAlignment="1">
      <alignment horizontal="distributed" vertical="center"/>
      <protection/>
    </xf>
    <xf numFmtId="0" fontId="0" fillId="0" borderId="0" xfId="34" applyFill="1" applyAlignment="1">
      <alignment horizontal="distributed" vertical="center"/>
      <protection/>
    </xf>
    <xf numFmtId="0" fontId="0" fillId="0" borderId="7" xfId="34" applyFill="1" applyBorder="1" applyAlignment="1">
      <alignment horizontal="distributed" vertical="center"/>
      <protection/>
    </xf>
    <xf numFmtId="38" fontId="7" fillId="0" borderId="1" xfId="18" applyFont="1" applyFill="1" applyBorder="1" applyAlignment="1">
      <alignment horizontal="distributed" vertical="center"/>
    </xf>
    <xf numFmtId="0" fontId="0" fillId="0" borderId="7" xfId="35" applyFill="1" applyBorder="1" applyAlignment="1">
      <alignment horizontal="distributed"/>
      <protection/>
    </xf>
    <xf numFmtId="0" fontId="1" fillId="0" borderId="22" xfId="35" applyFont="1" applyFill="1" applyBorder="1" applyAlignment="1">
      <alignment horizontal="distributed" vertical="center"/>
      <protection/>
    </xf>
    <xf numFmtId="0" fontId="1" fillId="0" borderId="16" xfId="35" applyFont="1" applyFill="1" applyBorder="1" applyAlignment="1">
      <alignment horizontal="distributed" vertical="center"/>
      <protection/>
    </xf>
    <xf numFmtId="0" fontId="1" fillId="0" borderId="14" xfId="35" applyFont="1" applyFill="1" applyBorder="1" applyAlignment="1">
      <alignment horizontal="distributed" vertical="center" wrapText="1"/>
      <protection/>
    </xf>
    <xf numFmtId="0" fontId="7" fillId="0" borderId="1" xfId="35" applyFont="1" applyFill="1" applyBorder="1" applyAlignment="1">
      <alignment horizontal="distributed" vertical="center"/>
      <protection/>
    </xf>
    <xf numFmtId="0" fontId="1" fillId="0" borderId="4" xfId="36" applyFont="1" applyFill="1" applyBorder="1" applyAlignment="1">
      <alignment horizontal="distributed" vertical="center" wrapText="1"/>
      <protection/>
    </xf>
    <xf numFmtId="0" fontId="1" fillId="0" borderId="26" xfId="36" applyFont="1" applyFill="1" applyBorder="1" applyAlignment="1">
      <alignment horizontal="distributed" vertical="center"/>
      <protection/>
    </xf>
    <xf numFmtId="0" fontId="1" fillId="0" borderId="30" xfId="36" applyFont="1" applyFill="1" applyBorder="1" applyAlignment="1">
      <alignment horizontal="distributed" vertical="center"/>
      <protection/>
    </xf>
    <xf numFmtId="0" fontId="1" fillId="0" borderId="12" xfId="36" applyFont="1" applyFill="1" applyBorder="1" applyAlignment="1">
      <alignment horizontal="distributed" vertical="center"/>
      <protection/>
    </xf>
    <xf numFmtId="0" fontId="1" fillId="0" borderId="2" xfId="36" applyFont="1" applyFill="1" applyBorder="1" applyAlignment="1">
      <alignment horizontal="distributed" vertical="center"/>
      <protection/>
    </xf>
    <xf numFmtId="0" fontId="1" fillId="0" borderId="22" xfId="36" applyFont="1" applyFill="1" applyBorder="1" applyAlignment="1">
      <alignment horizontal="distributed" vertical="center" wrapText="1"/>
      <protection/>
    </xf>
    <xf numFmtId="0" fontId="1" fillId="0" borderId="23" xfId="36" applyFont="1" applyFill="1" applyBorder="1" applyAlignment="1">
      <alignment horizontal="distributed" vertical="center" wrapText="1"/>
      <protection/>
    </xf>
    <xf numFmtId="0" fontId="1" fillId="0" borderId="14" xfId="36" applyFont="1" applyFill="1" applyBorder="1" applyAlignment="1">
      <alignment horizontal="distributed" vertical="center" wrapText="1"/>
      <protection/>
    </xf>
    <xf numFmtId="0" fontId="1" fillId="0" borderId="17" xfId="36" applyFont="1" applyFill="1" applyBorder="1" applyAlignment="1">
      <alignment horizontal="distributed" vertical="center" wrapText="1"/>
      <protection/>
    </xf>
    <xf numFmtId="0" fontId="1" fillId="0" borderId="9" xfId="36" applyFont="1" applyFill="1" applyBorder="1" applyAlignment="1">
      <alignment horizontal="distributed" vertical="center" wrapText="1"/>
      <protection/>
    </xf>
    <xf numFmtId="0" fontId="1" fillId="0" borderId="8" xfId="38" applyFont="1" applyFill="1" applyBorder="1" applyAlignment="1">
      <alignment horizontal="center" vertical="center" wrapText="1"/>
      <protection/>
    </xf>
    <xf numFmtId="0" fontId="1" fillId="0" borderId="17" xfId="38" applyFont="1" applyFill="1" applyBorder="1" applyAlignment="1">
      <alignment horizontal="center" vertical="center" wrapText="1"/>
      <protection/>
    </xf>
    <xf numFmtId="0" fontId="1" fillId="0" borderId="27" xfId="38" applyFont="1" applyFill="1" applyBorder="1" applyAlignment="1">
      <alignment horizontal="center" vertical="center" wrapText="1"/>
      <protection/>
    </xf>
    <xf numFmtId="0" fontId="1" fillId="0" borderId="22" xfId="38" applyFont="1" applyFill="1" applyBorder="1" applyAlignment="1">
      <alignment horizontal="center" vertical="center"/>
      <protection/>
    </xf>
    <xf numFmtId="0" fontId="1" fillId="0" borderId="23" xfId="38" applyFont="1" applyFill="1" applyBorder="1" applyAlignment="1">
      <alignment horizontal="center" vertical="center"/>
      <protection/>
    </xf>
    <xf numFmtId="0" fontId="1" fillId="0" borderId="24" xfId="38" applyFont="1" applyFill="1" applyBorder="1" applyAlignment="1">
      <alignment horizontal="center" vertical="center"/>
      <protection/>
    </xf>
    <xf numFmtId="0" fontId="1" fillId="0" borderId="22" xfId="38" applyFont="1" applyFill="1" applyBorder="1" applyAlignment="1">
      <alignment horizontal="center" vertical="center" wrapText="1"/>
      <protection/>
    </xf>
    <xf numFmtId="0" fontId="1" fillId="0" borderId="23" xfId="38" applyFont="1" applyFill="1" applyBorder="1" applyAlignment="1">
      <alignment horizontal="center" vertical="center" wrapText="1"/>
      <protection/>
    </xf>
    <xf numFmtId="0" fontId="1" fillId="0" borderId="16" xfId="38" applyFont="1" applyFill="1" applyBorder="1" applyAlignment="1">
      <alignment horizontal="center" vertical="center" wrapText="1"/>
      <protection/>
    </xf>
    <xf numFmtId="0" fontId="1" fillId="0" borderId="31" xfId="38" applyFont="1" applyFill="1" applyBorder="1" applyAlignment="1">
      <alignment horizontal="center" vertical="center" wrapText="1"/>
      <protection/>
    </xf>
    <xf numFmtId="0" fontId="1" fillId="0" borderId="32" xfId="38" applyFont="1" applyFill="1" applyBorder="1" applyAlignment="1">
      <alignment horizontal="center" vertical="center" wrapText="1"/>
      <protection/>
    </xf>
    <xf numFmtId="0" fontId="1" fillId="0" borderId="33" xfId="38" applyFont="1" applyFill="1" applyBorder="1" applyAlignment="1">
      <alignment horizontal="center" vertical="center" wrapText="1"/>
      <protection/>
    </xf>
    <xf numFmtId="0" fontId="1" fillId="0" borderId="9" xfId="38" applyFont="1" applyFill="1" applyBorder="1" applyAlignment="1">
      <alignment horizontal="center" vertical="center" wrapText="1"/>
      <protection/>
    </xf>
    <xf numFmtId="0" fontId="1" fillId="0" borderId="4" xfId="38" applyFont="1" applyFill="1" applyBorder="1" applyAlignment="1">
      <alignment horizontal="center" vertical="center"/>
      <protection/>
    </xf>
    <xf numFmtId="0" fontId="1" fillId="0" borderId="10" xfId="38" applyFont="1" applyFill="1" applyBorder="1" applyAlignment="1">
      <alignment horizontal="distributed" vertical="center" wrapText="1"/>
      <protection/>
    </xf>
    <xf numFmtId="0" fontId="1" fillId="0" borderId="3" xfId="38" applyFont="1" applyFill="1" applyBorder="1" applyAlignment="1">
      <alignment horizontal="distributed" vertical="center" wrapText="1"/>
      <protection/>
    </xf>
    <xf numFmtId="0" fontId="1" fillId="0" borderId="28" xfId="38" applyNumberFormat="1" applyFont="1" applyFill="1" applyBorder="1" applyAlignment="1">
      <alignment horizontal="center" vertical="center" wrapText="1"/>
      <protection/>
    </xf>
    <xf numFmtId="0" fontId="1" fillId="0" borderId="5" xfId="38" applyNumberFormat="1" applyFont="1" applyFill="1" applyBorder="1" applyAlignment="1">
      <alignment horizontal="center" vertical="center" wrapText="1"/>
      <protection/>
    </xf>
    <xf numFmtId="0" fontId="1" fillId="0" borderId="3" xfId="38" applyNumberFormat="1" applyFont="1" applyFill="1" applyBorder="1" applyAlignment="1">
      <alignment horizontal="center" vertical="center" wrapText="1"/>
      <protection/>
    </xf>
    <xf numFmtId="0" fontId="1" fillId="0" borderId="28" xfId="38" applyFont="1" applyFill="1" applyBorder="1" applyAlignment="1">
      <alignment horizontal="center" vertical="center"/>
      <protection/>
    </xf>
    <xf numFmtId="0" fontId="1" fillId="0" borderId="5" xfId="38" applyFont="1" applyFill="1" applyBorder="1" applyAlignment="1">
      <alignment horizontal="center" vertical="center"/>
      <protection/>
    </xf>
    <xf numFmtId="0" fontId="1" fillId="0" borderId="3" xfId="38" applyFont="1" applyFill="1" applyBorder="1" applyAlignment="1">
      <alignment horizontal="center" vertical="center"/>
      <protection/>
    </xf>
    <xf numFmtId="0" fontId="1" fillId="0" borderId="10" xfId="38" applyFont="1" applyFill="1" applyBorder="1" applyAlignment="1">
      <alignment horizontal="center" vertical="center"/>
      <protection/>
    </xf>
    <xf numFmtId="0" fontId="1" fillId="0" borderId="3" xfId="38" applyFont="1" applyFill="1" applyBorder="1" applyAlignment="1">
      <alignment horizontal="center" vertical="center"/>
      <protection/>
    </xf>
    <xf numFmtId="0" fontId="1" fillId="0" borderId="6" xfId="38" applyFont="1" applyFill="1" applyBorder="1" applyAlignment="1">
      <alignment horizontal="center" vertical="center" wrapText="1"/>
      <protection/>
    </xf>
    <xf numFmtId="0" fontId="1" fillId="0" borderId="2" xfId="38" applyFont="1" applyFill="1" applyBorder="1" applyAlignment="1">
      <alignment horizontal="center" vertical="center" wrapText="1"/>
      <protection/>
    </xf>
    <xf numFmtId="0" fontId="1" fillId="0" borderId="10" xfId="38" applyFont="1" applyFill="1" applyBorder="1" applyAlignment="1">
      <alignment horizontal="center" vertical="center" wrapText="1"/>
      <protection/>
    </xf>
    <xf numFmtId="0" fontId="1" fillId="0" borderId="5" xfId="38" applyFont="1" applyFill="1" applyBorder="1" applyAlignment="1">
      <alignment horizontal="center" vertical="center" wrapText="1"/>
      <protection/>
    </xf>
    <xf numFmtId="0" fontId="1" fillId="0" borderId="3" xfId="38" applyFont="1" applyFill="1" applyBorder="1" applyAlignment="1">
      <alignment horizontal="center" vertical="center" wrapText="1"/>
      <protection/>
    </xf>
    <xf numFmtId="0" fontId="1" fillId="0" borderId="10" xfId="38" applyFont="1" applyFill="1" applyBorder="1" applyAlignment="1">
      <alignment horizontal="center" vertical="center" wrapText="1"/>
      <protection/>
    </xf>
    <xf numFmtId="0" fontId="1" fillId="0" borderId="5" xfId="38" applyFont="1" applyFill="1" applyBorder="1" applyAlignment="1">
      <alignment horizontal="center" vertical="center" wrapText="1"/>
      <protection/>
    </xf>
    <xf numFmtId="0" fontId="1" fillId="0" borderId="3" xfId="38" applyFont="1" applyFill="1" applyBorder="1" applyAlignment="1">
      <alignment horizontal="center" vertical="center" wrapText="1"/>
      <protection/>
    </xf>
    <xf numFmtId="0" fontId="1" fillId="0" borderId="6" xfId="38" applyFont="1" applyFill="1" applyBorder="1" applyAlignment="1">
      <alignment horizontal="center" vertical="center" wrapText="1"/>
      <protection/>
    </xf>
    <xf numFmtId="0" fontId="1" fillId="0" borderId="7" xfId="38" applyFont="1" applyFill="1" applyBorder="1" applyAlignment="1">
      <alignment horizontal="center" vertical="center" wrapText="1"/>
      <protection/>
    </xf>
    <xf numFmtId="0" fontId="1" fillId="0" borderId="2" xfId="38" applyFont="1" applyFill="1" applyBorder="1" applyAlignment="1">
      <alignment horizontal="center" vertical="center" wrapText="1"/>
      <protection/>
    </xf>
    <xf numFmtId="0" fontId="1" fillId="0" borderId="13" xfId="38" applyFont="1" applyFill="1" applyBorder="1" applyAlignment="1">
      <alignment horizontal="center" vertical="center"/>
      <protection/>
    </xf>
    <xf numFmtId="0" fontId="1" fillId="0" borderId="6" xfId="38" applyFont="1" applyFill="1" applyBorder="1" applyAlignment="1">
      <alignment horizontal="center" vertical="center"/>
      <protection/>
    </xf>
    <xf numFmtId="0" fontId="1" fillId="0" borderId="12" xfId="38" applyFont="1" applyFill="1" applyBorder="1" applyAlignment="1">
      <alignment horizontal="center" vertical="center"/>
      <protection/>
    </xf>
    <xf numFmtId="0" fontId="1" fillId="0" borderId="2" xfId="38" applyFont="1" applyFill="1" applyBorder="1" applyAlignment="1">
      <alignment horizontal="center" vertical="center"/>
      <protection/>
    </xf>
    <xf numFmtId="0" fontId="1" fillId="0" borderId="4" xfId="38" applyFont="1" applyFill="1" applyBorder="1" applyAlignment="1">
      <alignment horizontal="distributed" vertical="center" wrapText="1"/>
      <protection/>
    </xf>
    <xf numFmtId="0" fontId="1" fillId="0" borderId="27" xfId="39" applyFont="1" applyFill="1" applyBorder="1" applyAlignment="1">
      <alignment horizontal="center" vertical="center" wrapText="1"/>
      <protection/>
    </xf>
    <xf numFmtId="0" fontId="1" fillId="0" borderId="9" xfId="39" applyFont="1" applyFill="1" applyBorder="1" applyAlignment="1">
      <alignment horizontal="center" vertical="center" wrapText="1"/>
      <protection/>
    </xf>
    <xf numFmtId="0" fontId="1" fillId="0" borderId="5" xfId="39" applyFont="1" applyFill="1" applyBorder="1" applyAlignment="1">
      <alignment horizontal="center" vertical="center" textRotation="255" wrapText="1"/>
      <protection/>
    </xf>
    <xf numFmtId="0" fontId="1" fillId="0" borderId="3" xfId="39" applyFont="1" applyFill="1" applyBorder="1" applyAlignment="1">
      <alignment horizontal="center" vertical="center" textRotation="255" wrapText="1"/>
      <protection/>
    </xf>
    <xf numFmtId="0" fontId="1" fillId="0" borderId="22" xfId="39" applyFont="1" applyFill="1" applyBorder="1" applyAlignment="1">
      <alignment horizontal="center" vertical="center" wrapText="1"/>
      <protection/>
    </xf>
    <xf numFmtId="0" fontId="1" fillId="0" borderId="23" xfId="39" applyFont="1" applyFill="1" applyBorder="1" applyAlignment="1">
      <alignment horizontal="center" vertical="center" wrapText="1"/>
      <protection/>
    </xf>
    <xf numFmtId="0" fontId="1" fillId="0" borderId="16" xfId="39" applyFont="1" applyFill="1" applyBorder="1" applyAlignment="1">
      <alignment horizontal="center" vertical="center" wrapText="1"/>
      <protection/>
    </xf>
    <xf numFmtId="0" fontId="1" fillId="0" borderId="28" xfId="39" applyFont="1" applyFill="1" applyBorder="1" applyAlignment="1">
      <alignment horizontal="center" vertical="center"/>
      <protection/>
    </xf>
    <xf numFmtId="0" fontId="1" fillId="0" borderId="5" xfId="39" applyFont="1" applyFill="1" applyBorder="1" applyAlignment="1">
      <alignment horizontal="center" vertical="center"/>
      <protection/>
    </xf>
    <xf numFmtId="0" fontId="1" fillId="0" borderId="3" xfId="39" applyFont="1" applyFill="1" applyBorder="1" applyAlignment="1">
      <alignment horizontal="center" vertical="center"/>
      <protection/>
    </xf>
    <xf numFmtId="0" fontId="1" fillId="0" borderId="10" xfId="39" applyFont="1" applyFill="1" applyBorder="1" applyAlignment="1">
      <alignment horizontal="center" vertical="center" textRotation="255" wrapText="1"/>
      <protection/>
    </xf>
    <xf numFmtId="0" fontId="1" fillId="0" borderId="12" xfId="39" applyFont="1" applyFill="1" applyBorder="1" applyAlignment="1">
      <alignment horizontal="center" vertical="center" wrapText="1"/>
      <protection/>
    </xf>
    <xf numFmtId="0" fontId="1" fillId="0" borderId="2" xfId="39" applyFont="1" applyFill="1" applyBorder="1" applyAlignment="1">
      <alignment horizontal="center" vertical="center" wrapText="1"/>
      <protection/>
    </xf>
    <xf numFmtId="0" fontId="1" fillId="0" borderId="28" xfId="39" applyFont="1" applyFill="1" applyBorder="1" applyAlignment="1">
      <alignment horizontal="center" vertical="center" textRotation="255" wrapText="1"/>
      <protection/>
    </xf>
    <xf numFmtId="0" fontId="1" fillId="0" borderId="22" xfId="39" applyFont="1" applyFill="1" applyBorder="1" applyAlignment="1">
      <alignment horizontal="distributed" vertical="center" wrapText="1"/>
      <protection/>
    </xf>
    <xf numFmtId="0" fontId="1" fillId="0" borderId="23" xfId="39" applyFont="1" applyFill="1" applyBorder="1" applyAlignment="1">
      <alignment horizontal="distributed" vertical="center" wrapText="1"/>
      <protection/>
    </xf>
    <xf numFmtId="0" fontId="1" fillId="0" borderId="16" xfId="39" applyFont="1" applyFill="1" applyBorder="1" applyAlignment="1">
      <alignment horizontal="distributed" vertical="center" wrapText="1"/>
      <protection/>
    </xf>
    <xf numFmtId="0" fontId="1" fillId="0" borderId="7" xfId="39" applyFont="1" applyFill="1" applyBorder="1" applyAlignment="1">
      <alignment horizontal="center" vertical="center" textRotation="255" wrapText="1"/>
      <protection/>
    </xf>
    <xf numFmtId="0" fontId="1" fillId="0" borderId="2" xfId="39" applyFont="1" applyFill="1" applyBorder="1" applyAlignment="1">
      <alignment horizontal="center" vertical="center" textRotation="255" wrapText="1"/>
      <protection/>
    </xf>
    <xf numFmtId="0" fontId="1" fillId="0" borderId="22" xfId="40" applyFont="1" applyFill="1" applyBorder="1" applyAlignment="1">
      <alignment horizontal="center" vertical="center"/>
      <protection/>
    </xf>
    <xf numFmtId="0" fontId="1" fillId="0" borderId="16" xfId="40" applyFont="1" applyFill="1" applyBorder="1" applyAlignment="1">
      <alignment horizontal="center" vertical="center"/>
      <protection/>
    </xf>
    <xf numFmtId="0" fontId="1" fillId="0" borderId="23" xfId="40" applyFont="1" applyFill="1" applyBorder="1" applyAlignment="1">
      <alignment horizontal="center" vertical="center"/>
      <protection/>
    </xf>
    <xf numFmtId="49" fontId="1" fillId="0" borderId="28" xfId="40" applyNumberFormat="1" applyFont="1" applyFill="1" applyBorder="1" applyAlignment="1">
      <alignment horizontal="distributed" vertical="center"/>
      <protection/>
    </xf>
    <xf numFmtId="49" fontId="1" fillId="0" borderId="3" xfId="40" applyNumberFormat="1" applyFont="1" applyFill="1" applyBorder="1" applyAlignment="1">
      <alignment horizontal="distributed" vertical="center"/>
      <protection/>
    </xf>
    <xf numFmtId="0" fontId="1" fillId="0" borderId="28" xfId="40" applyFont="1" applyFill="1" applyBorder="1" applyAlignment="1">
      <alignment horizontal="center" vertical="center"/>
      <protection/>
    </xf>
    <xf numFmtId="0" fontId="1" fillId="0" borderId="3" xfId="40" applyFont="1" applyFill="1" applyBorder="1" applyAlignment="1">
      <alignment horizontal="center" vertical="center"/>
      <protection/>
    </xf>
    <xf numFmtId="38" fontId="7" fillId="0" borderId="34" xfId="18" applyFont="1" applyFill="1" applyBorder="1" applyAlignment="1">
      <alignment horizontal="distributed" vertical="center"/>
    </xf>
    <xf numFmtId="38" fontId="7" fillId="0" borderId="2" xfId="18" applyFont="1" applyFill="1" applyBorder="1" applyAlignment="1">
      <alignment horizontal="distributed" vertical="center"/>
    </xf>
    <xf numFmtId="38" fontId="1" fillId="0" borderId="0" xfId="18" applyFont="1" applyFill="1" applyBorder="1" applyAlignment="1">
      <alignment horizontal="distributed" vertical="center"/>
    </xf>
    <xf numFmtId="38" fontId="1" fillId="0" borderId="7" xfId="18" applyFont="1" applyFill="1" applyBorder="1" applyAlignment="1">
      <alignment horizontal="distributed" vertical="center"/>
    </xf>
    <xf numFmtId="38" fontId="1" fillId="0" borderId="35" xfId="18" applyFont="1" applyFill="1" applyBorder="1" applyAlignment="1">
      <alignment horizontal="distributed" vertical="center"/>
    </xf>
    <xf numFmtId="38" fontId="1" fillId="0" borderId="22" xfId="18" applyFont="1" applyFill="1" applyBorder="1" applyAlignment="1">
      <alignment horizontal="distributed" vertical="center"/>
    </xf>
    <xf numFmtId="38" fontId="1" fillId="0" borderId="16" xfId="18" applyFont="1" applyFill="1" applyBorder="1" applyAlignment="1">
      <alignment horizontal="distributed" vertical="center"/>
    </xf>
    <xf numFmtId="38" fontId="1" fillId="0" borderId="1" xfId="18" applyFont="1" applyFill="1" applyBorder="1" applyAlignment="1">
      <alignment horizontal="left" vertical="center"/>
    </xf>
    <xf numFmtId="38" fontId="1" fillId="0" borderId="7" xfId="18" applyFont="1" applyFill="1" applyBorder="1" applyAlignment="1">
      <alignment horizontal="left" vertical="center"/>
    </xf>
    <xf numFmtId="38" fontId="1" fillId="0" borderId="23" xfId="18" applyFont="1" applyFill="1" applyBorder="1" applyAlignment="1">
      <alignment horizontal="distributed" vertical="center"/>
    </xf>
    <xf numFmtId="38" fontId="1" fillId="0" borderId="28" xfId="18" applyFont="1" applyFill="1" applyBorder="1" applyAlignment="1">
      <alignment horizontal="distributed" vertical="center" wrapText="1"/>
    </xf>
    <xf numFmtId="0" fontId="0" fillId="0" borderId="5" xfId="43" applyFill="1" applyBorder="1" applyAlignment="1">
      <alignment horizontal="distributed" vertical="center"/>
      <protection/>
    </xf>
    <xf numFmtId="0" fontId="0" fillId="0" borderId="5" xfId="43" applyFill="1" applyBorder="1" applyAlignment="1">
      <alignment vertical="center"/>
      <protection/>
    </xf>
    <xf numFmtId="0" fontId="0" fillId="0" borderId="3" xfId="43" applyFill="1" applyBorder="1" applyAlignment="1">
      <alignment vertical="center"/>
      <protection/>
    </xf>
    <xf numFmtId="38" fontId="1" fillId="0" borderId="26" xfId="18" applyFont="1" applyFill="1" applyBorder="1" applyAlignment="1">
      <alignment horizontal="distributed" vertical="center"/>
    </xf>
    <xf numFmtId="38" fontId="1" fillId="0" borderId="30" xfId="18" applyFont="1" applyFill="1" applyBorder="1" applyAlignment="1">
      <alignment horizontal="distributed" vertical="center"/>
    </xf>
    <xf numFmtId="0" fontId="0" fillId="0" borderId="12" xfId="43" applyFill="1" applyBorder="1" applyAlignment="1">
      <alignment horizontal="distributed" vertical="center"/>
      <protection/>
    </xf>
    <xf numFmtId="0" fontId="0" fillId="0" borderId="2" xfId="43" applyFill="1" applyBorder="1" applyAlignment="1">
      <alignment horizontal="distributed" vertical="center"/>
      <protection/>
    </xf>
    <xf numFmtId="0" fontId="1" fillId="0" borderId="26" xfId="43" applyFont="1" applyFill="1" applyBorder="1" applyAlignment="1">
      <alignment horizontal="distributed" vertical="center"/>
      <protection/>
    </xf>
    <xf numFmtId="0" fontId="0" fillId="0" borderId="1" xfId="43" applyFill="1" applyBorder="1" applyAlignment="1">
      <alignment horizontal="distributed" vertical="center"/>
      <protection/>
    </xf>
    <xf numFmtId="38" fontId="1" fillId="0" borderId="28" xfId="18" applyFont="1" applyFill="1" applyBorder="1" applyAlignment="1">
      <alignment horizontal="distributed" vertical="center"/>
    </xf>
    <xf numFmtId="0" fontId="0" fillId="0" borderId="5" xfId="43" applyFill="1" applyBorder="1" applyAlignment="1">
      <alignment horizontal="distributed" vertical="center"/>
      <protection/>
    </xf>
    <xf numFmtId="0" fontId="0" fillId="0" borderId="3" xfId="43" applyFill="1" applyBorder="1" applyAlignment="1">
      <alignment horizontal="distributed" vertical="center"/>
      <protection/>
    </xf>
    <xf numFmtId="38" fontId="1" fillId="0" borderId="29" xfId="18" applyFont="1" applyFill="1" applyBorder="1" applyAlignment="1">
      <alignment horizontal="distributed" vertical="center"/>
    </xf>
    <xf numFmtId="0" fontId="0" fillId="0" borderId="11" xfId="43" applyFill="1" applyBorder="1" applyAlignment="1">
      <alignment horizontal="distributed" vertical="center"/>
      <protection/>
    </xf>
    <xf numFmtId="38" fontId="1" fillId="0" borderId="36" xfId="18" applyFont="1" applyFill="1" applyBorder="1" applyAlignment="1">
      <alignment horizontal="center" vertical="center"/>
    </xf>
    <xf numFmtId="38" fontId="1" fillId="0" borderId="37" xfId="18" applyFont="1" applyFill="1" applyBorder="1" applyAlignment="1">
      <alignment horizontal="center" vertical="center"/>
    </xf>
    <xf numFmtId="38" fontId="1" fillId="0" borderId="38" xfId="18" applyFont="1" applyFill="1" applyBorder="1" applyAlignment="1">
      <alignment horizontal="center" vertical="center"/>
    </xf>
    <xf numFmtId="0" fontId="1" fillId="0" borderId="0" xfId="44" applyFont="1" applyFill="1" applyBorder="1" applyAlignment="1">
      <alignment horizontal="distributed" vertical="center"/>
      <protection/>
    </xf>
    <xf numFmtId="0" fontId="1" fillId="0" borderId="7" xfId="44" applyFont="1" applyFill="1" applyBorder="1" applyAlignment="1">
      <alignment horizontal="distributed" vertical="center"/>
      <protection/>
    </xf>
    <xf numFmtId="0" fontId="7" fillId="0" borderId="1" xfId="44" applyFont="1" applyFill="1" applyBorder="1" applyAlignment="1">
      <alignment horizontal="distributed" vertical="center"/>
      <protection/>
    </xf>
    <xf numFmtId="0" fontId="7" fillId="0" borderId="0" xfId="44" applyFont="1" applyFill="1" applyBorder="1" applyAlignment="1">
      <alignment horizontal="distributed" vertical="center"/>
      <protection/>
    </xf>
    <xf numFmtId="0" fontId="7" fillId="0" borderId="7" xfId="44" applyFont="1" applyFill="1" applyBorder="1" applyAlignment="1">
      <alignment horizontal="distributed" vertical="center"/>
      <protection/>
    </xf>
    <xf numFmtId="0" fontId="1" fillId="0" borderId="28" xfId="44" applyFont="1" applyFill="1" applyBorder="1" applyAlignment="1">
      <alignment horizontal="center" vertical="center"/>
      <protection/>
    </xf>
    <xf numFmtId="0" fontId="1" fillId="0" borderId="3" xfId="44" applyFont="1" applyFill="1" applyBorder="1" applyAlignment="1">
      <alignment horizontal="center" vertical="center"/>
      <protection/>
    </xf>
    <xf numFmtId="49" fontId="1" fillId="0" borderId="16" xfId="44" applyNumberFormat="1" applyFont="1" applyFill="1" applyBorder="1" applyAlignment="1">
      <alignment horizontal="center" vertical="center" wrapText="1"/>
      <protection/>
    </xf>
    <xf numFmtId="49" fontId="1" fillId="0" borderId="9" xfId="44" applyNumberFormat="1" applyFont="1" applyFill="1" applyBorder="1" applyAlignment="1">
      <alignment horizontal="center" vertical="center" wrapText="1"/>
      <protection/>
    </xf>
    <xf numFmtId="0" fontId="1" fillId="0" borderId="39" xfId="44" applyFont="1" applyFill="1" applyBorder="1" applyAlignment="1">
      <alignment horizontal="distributed" vertical="center"/>
      <protection/>
    </xf>
    <xf numFmtId="0" fontId="1" fillId="0" borderId="15" xfId="44" applyFont="1" applyFill="1" applyBorder="1" applyAlignment="1">
      <alignment horizontal="distributed" vertical="center"/>
      <protection/>
    </xf>
    <xf numFmtId="0" fontId="1" fillId="0" borderId="25" xfId="44" applyFont="1" applyFill="1" applyBorder="1" applyAlignment="1">
      <alignment horizontal="distributed" vertical="center"/>
      <protection/>
    </xf>
    <xf numFmtId="0" fontId="1" fillId="0" borderId="1" xfId="44" applyFont="1" applyFill="1" applyBorder="1" applyAlignment="1">
      <alignment horizontal="distributed" vertical="center"/>
      <protection/>
    </xf>
    <xf numFmtId="0" fontId="1" fillId="0" borderId="18" xfId="44" applyFont="1" applyFill="1" applyBorder="1" applyAlignment="1">
      <alignment horizontal="center" vertical="center" wrapText="1"/>
      <protection/>
    </xf>
    <xf numFmtId="0" fontId="1" fillId="0" borderId="40" xfId="44" applyFont="1" applyFill="1" applyBorder="1" applyAlignment="1">
      <alignment horizontal="center" vertical="center" wrapText="1"/>
      <protection/>
    </xf>
    <xf numFmtId="0" fontId="6" fillId="0" borderId="12" xfId="44" applyFont="1" applyFill="1" applyBorder="1" applyAlignment="1">
      <alignment horizontal="distributed" vertical="center"/>
      <protection/>
    </xf>
    <xf numFmtId="0" fontId="6" fillId="0" borderId="11" xfId="44" applyFont="1" applyFill="1" applyBorder="1" applyAlignment="1">
      <alignment horizontal="distributed" vertical="center"/>
      <protection/>
    </xf>
    <xf numFmtId="0" fontId="6" fillId="0" borderId="2" xfId="44" applyFont="1" applyFill="1" applyBorder="1" applyAlignment="1">
      <alignment horizontal="distributed" vertical="center"/>
      <protection/>
    </xf>
    <xf numFmtId="0" fontId="1" fillId="0" borderId="26" xfId="44" applyFont="1" applyFill="1" applyBorder="1" applyAlignment="1">
      <alignment horizontal="center" vertical="center"/>
      <protection/>
    </xf>
    <xf numFmtId="0" fontId="1" fillId="0" borderId="29" xfId="44" applyFont="1" applyFill="1" applyBorder="1" applyAlignment="1">
      <alignment horizontal="center" vertical="center"/>
      <protection/>
    </xf>
    <xf numFmtId="0" fontId="1" fillId="0" borderId="30" xfId="44" applyFont="1" applyFill="1" applyBorder="1" applyAlignment="1">
      <alignment horizontal="center" vertical="center"/>
      <protection/>
    </xf>
    <xf numFmtId="0" fontId="1" fillId="0" borderId="12" xfId="44" applyFont="1" applyFill="1" applyBorder="1" applyAlignment="1">
      <alignment horizontal="center" vertical="center"/>
      <protection/>
    </xf>
    <xf numFmtId="0" fontId="1" fillId="0" borderId="11" xfId="44" applyFont="1" applyFill="1" applyBorder="1" applyAlignment="1">
      <alignment horizontal="center" vertical="center"/>
      <protection/>
    </xf>
    <xf numFmtId="0" fontId="1" fillId="0" borderId="2" xfId="44" applyFont="1" applyFill="1" applyBorder="1" applyAlignment="1">
      <alignment horizontal="center" vertical="center"/>
      <protection/>
    </xf>
    <xf numFmtId="0" fontId="7" fillId="0" borderId="0" xfId="45" applyFont="1" applyFill="1" applyBorder="1" applyAlignment="1">
      <alignment horizontal="distributed" vertical="center"/>
      <protection/>
    </xf>
    <xf numFmtId="0" fontId="7" fillId="0" borderId="7" xfId="45" applyFont="1" applyFill="1" applyBorder="1" applyAlignment="1">
      <alignment horizontal="distributed" vertical="center"/>
      <protection/>
    </xf>
    <xf numFmtId="0" fontId="1" fillId="0" borderId="0" xfId="45" applyFont="1" applyFill="1" applyBorder="1" applyAlignment="1">
      <alignment horizontal="distributed" vertical="center"/>
      <protection/>
    </xf>
    <xf numFmtId="0" fontId="1" fillId="0" borderId="7" xfId="45" applyFont="1" applyFill="1" applyBorder="1" applyAlignment="1">
      <alignment horizontal="distributed" vertical="center"/>
      <protection/>
    </xf>
    <xf numFmtId="0" fontId="1" fillId="0" borderId="11" xfId="45" applyFont="1" applyFill="1" applyBorder="1" applyAlignment="1">
      <alignment horizontal="left" vertical="top"/>
      <protection/>
    </xf>
    <xf numFmtId="0" fontId="1" fillId="0" borderId="2" xfId="45" applyFont="1" applyFill="1" applyBorder="1" applyAlignment="1">
      <alignment horizontal="left" vertical="top"/>
      <protection/>
    </xf>
    <xf numFmtId="0" fontId="1" fillId="0" borderId="0" xfId="45" applyFont="1" applyFill="1" applyBorder="1" applyAlignment="1">
      <alignment horizontal="distributed"/>
      <protection/>
    </xf>
    <xf numFmtId="0" fontId="1" fillId="0" borderId="7" xfId="45" applyFont="1" applyFill="1" applyBorder="1" applyAlignment="1">
      <alignment horizontal="distributed"/>
      <protection/>
    </xf>
    <xf numFmtId="0" fontId="0" fillId="0" borderId="0" xfId="45" applyBorder="1" applyAlignment="1">
      <alignment horizontal="distributed" vertical="center"/>
      <protection/>
    </xf>
    <xf numFmtId="0" fontId="0" fillId="0" borderId="7" xfId="45" applyBorder="1" applyAlignment="1">
      <alignment horizontal="distributed" vertical="center"/>
      <protection/>
    </xf>
    <xf numFmtId="0" fontId="7" fillId="0" borderId="1" xfId="45" applyFont="1" applyFill="1" applyBorder="1" applyAlignment="1">
      <alignment horizontal="distributed" vertical="center"/>
      <protection/>
    </xf>
    <xf numFmtId="0" fontId="0" fillId="0" borderId="0" xfId="45" applyBorder="1" applyAlignment="1">
      <alignment/>
      <protection/>
    </xf>
    <xf numFmtId="0" fontId="0" fillId="0" borderId="7" xfId="45" applyBorder="1" applyAlignment="1">
      <alignment/>
      <protection/>
    </xf>
    <xf numFmtId="0" fontId="1" fillId="0" borderId="28" xfId="45" applyFont="1" applyFill="1" applyBorder="1" applyAlignment="1">
      <alignment horizontal="center" vertical="center"/>
      <protection/>
    </xf>
    <xf numFmtId="0" fontId="1" fillId="0" borderId="41" xfId="45" applyFont="1" applyFill="1" applyBorder="1" applyAlignment="1">
      <alignment horizontal="center" vertical="center"/>
      <protection/>
    </xf>
    <xf numFmtId="0" fontId="1" fillId="0" borderId="18" xfId="45" applyFont="1" applyFill="1" applyBorder="1" applyAlignment="1">
      <alignment horizontal="center" vertical="center" wrapText="1"/>
      <protection/>
    </xf>
    <xf numFmtId="0" fontId="1" fillId="0" borderId="42" xfId="45" applyFont="1" applyFill="1" applyBorder="1" applyAlignment="1">
      <alignment horizontal="center" vertical="center" wrapText="1"/>
      <protection/>
    </xf>
    <xf numFmtId="49" fontId="1" fillId="0" borderId="16" xfId="45" applyNumberFormat="1" applyFont="1" applyFill="1" applyBorder="1" applyAlignment="1">
      <alignment horizontal="center" vertical="center" wrapText="1"/>
      <protection/>
    </xf>
    <xf numFmtId="49" fontId="1" fillId="0" borderId="43" xfId="45" applyNumberFormat="1" applyFont="1" applyFill="1" applyBorder="1" applyAlignment="1">
      <alignment horizontal="center" vertical="center" wrapText="1"/>
      <protection/>
    </xf>
    <xf numFmtId="0" fontId="1" fillId="0" borderId="26" xfId="45" applyFont="1" applyFill="1" applyBorder="1" applyAlignment="1">
      <alignment horizontal="distributed" vertical="center"/>
      <protection/>
    </xf>
    <xf numFmtId="0" fontId="0" fillId="0" borderId="29" xfId="45" applyBorder="1" applyAlignment="1">
      <alignment/>
      <protection/>
    </xf>
    <xf numFmtId="0" fontId="0" fillId="0" borderId="30" xfId="45" applyBorder="1" applyAlignment="1">
      <alignment/>
      <protection/>
    </xf>
    <xf numFmtId="0" fontId="0" fillId="0" borderId="39" xfId="45" applyBorder="1" applyAlignment="1">
      <alignment/>
      <protection/>
    </xf>
    <xf numFmtId="0" fontId="0" fillId="0" borderId="15" xfId="45" applyBorder="1" applyAlignment="1">
      <alignment/>
      <protection/>
    </xf>
    <xf numFmtId="0" fontId="0" fillId="0" borderId="25" xfId="45" applyBorder="1" applyAlignment="1">
      <alignment/>
      <protection/>
    </xf>
    <xf numFmtId="0" fontId="1" fillId="0" borderId="29" xfId="45" applyFont="1" applyFill="1" applyBorder="1" applyAlignment="1">
      <alignment horizontal="distributed" vertical="center"/>
      <protection/>
    </xf>
    <xf numFmtId="0" fontId="1" fillId="0" borderId="30" xfId="45" applyFont="1" applyFill="1" applyBorder="1" applyAlignment="1">
      <alignment horizontal="distributed" vertical="center"/>
      <protection/>
    </xf>
    <xf numFmtId="49" fontId="1" fillId="0" borderId="14" xfId="46" applyNumberFormat="1" applyFont="1" applyFill="1" applyBorder="1" applyAlignment="1">
      <alignment horizontal="distributed" vertical="center"/>
      <protection/>
    </xf>
    <xf numFmtId="49" fontId="14" fillId="0" borderId="0" xfId="46" applyNumberFormat="1" applyFont="1" applyFill="1" applyBorder="1" applyAlignment="1">
      <alignment horizontal="distributed" vertical="center"/>
      <protection/>
    </xf>
    <xf numFmtId="0" fontId="1" fillId="0" borderId="1" xfId="47" applyFont="1" applyFill="1" applyBorder="1" applyAlignment="1">
      <alignment horizontal="center" vertical="center"/>
      <protection/>
    </xf>
    <xf numFmtId="0" fontId="1" fillId="0" borderId="0" xfId="47" applyFont="1" applyFill="1" applyBorder="1" applyAlignment="1">
      <alignment horizontal="center" vertical="center"/>
      <protection/>
    </xf>
    <xf numFmtId="177" fontId="1" fillId="0" borderId="0" xfId="47" applyNumberFormat="1" applyFont="1" applyFill="1" applyBorder="1" applyAlignment="1">
      <alignment horizontal="center" vertical="center"/>
      <protection/>
    </xf>
    <xf numFmtId="0" fontId="1" fillId="0" borderId="22" xfId="47" applyFont="1" applyFill="1" applyBorder="1" applyAlignment="1">
      <alignment horizontal="center" vertical="center"/>
      <protection/>
    </xf>
    <xf numFmtId="0" fontId="1" fillId="0" borderId="23" xfId="47" applyFont="1" applyFill="1" applyBorder="1" applyAlignment="1">
      <alignment horizontal="center" vertical="center"/>
      <protection/>
    </xf>
    <xf numFmtId="0" fontId="1" fillId="0" borderId="16" xfId="47" applyFont="1" applyFill="1" applyBorder="1" applyAlignment="1">
      <alignment horizontal="center" vertical="center"/>
      <protection/>
    </xf>
    <xf numFmtId="0" fontId="7" fillId="0" borderId="1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38" fontId="1" fillId="0" borderId="15" xfId="18" applyFont="1" applyFill="1" applyBorder="1" applyAlignment="1">
      <alignment horizontal="right" vertical="center"/>
    </xf>
    <xf numFmtId="0" fontId="1" fillId="0" borderId="15" xfId="48" applyFont="1" applyFill="1" applyBorder="1" applyAlignment="1">
      <alignment horizontal="right" vertical="center"/>
      <protection/>
    </xf>
    <xf numFmtId="38" fontId="1" fillId="0" borderId="28" xfId="18" applyFont="1" applyFill="1" applyBorder="1" applyAlignment="1">
      <alignment horizontal="center" vertical="center"/>
    </xf>
    <xf numFmtId="38" fontId="1" fillId="0" borderId="5" xfId="18" applyFont="1" applyFill="1" applyBorder="1" applyAlignment="1">
      <alignment horizontal="center" vertical="center"/>
    </xf>
    <xf numFmtId="38" fontId="1" fillId="0" borderId="3" xfId="18" applyFont="1" applyFill="1" applyBorder="1" applyAlignment="1">
      <alignment horizontal="center" vertical="center"/>
    </xf>
    <xf numFmtId="38" fontId="1" fillId="0" borderId="26" xfId="18" applyFont="1" applyFill="1" applyBorder="1" applyAlignment="1">
      <alignment horizontal="center" vertical="center"/>
    </xf>
    <xf numFmtId="38" fontId="1" fillId="0" borderId="30" xfId="18" applyFont="1" applyFill="1" applyBorder="1" applyAlignment="1">
      <alignment horizontal="center" vertical="center"/>
    </xf>
    <xf numFmtId="38" fontId="1" fillId="0" borderId="12" xfId="18" applyFont="1" applyFill="1" applyBorder="1" applyAlignment="1">
      <alignment horizontal="center" vertical="center"/>
    </xf>
    <xf numFmtId="38" fontId="1" fillId="0" borderId="2" xfId="18" applyFont="1" applyFill="1" applyBorder="1" applyAlignment="1">
      <alignment horizontal="center" vertical="center"/>
    </xf>
    <xf numFmtId="0" fontId="0" fillId="0" borderId="29" xfId="48" applyFill="1" applyBorder="1" applyAlignment="1">
      <alignment horizontal="center" vertical="center"/>
      <protection/>
    </xf>
    <xf numFmtId="0" fontId="0" fillId="0" borderId="30" xfId="48" applyFill="1" applyBorder="1" applyAlignment="1">
      <alignment horizontal="center" vertical="center"/>
      <protection/>
    </xf>
    <xf numFmtId="0" fontId="0" fillId="0" borderId="12" xfId="48" applyFill="1" applyBorder="1" applyAlignment="1">
      <alignment horizontal="center" vertical="center"/>
      <protection/>
    </xf>
    <xf numFmtId="0" fontId="0" fillId="0" borderId="11" xfId="48" applyFill="1" applyBorder="1" applyAlignment="1">
      <alignment horizontal="center" vertical="center"/>
      <protection/>
    </xf>
    <xf numFmtId="0" fontId="0" fillId="0" borderId="2" xfId="48" applyFill="1" applyBorder="1" applyAlignment="1">
      <alignment horizontal="center" vertical="center"/>
      <protection/>
    </xf>
    <xf numFmtId="0" fontId="0" fillId="0" borderId="15" xfId="49" applyFill="1" applyBorder="1" applyAlignment="1">
      <alignment horizontal="right" vertical="center"/>
      <protection/>
    </xf>
    <xf numFmtId="0" fontId="0" fillId="0" borderId="29" xfId="49" applyFill="1" applyBorder="1" applyAlignment="1">
      <alignment horizontal="center" vertical="center"/>
      <protection/>
    </xf>
    <xf numFmtId="0" fontId="0" fillId="0" borderId="30" xfId="49" applyFill="1" applyBorder="1" applyAlignment="1">
      <alignment horizontal="center" vertical="center"/>
      <protection/>
    </xf>
    <xf numFmtId="0" fontId="0" fillId="0" borderId="12" xfId="49" applyFill="1" applyBorder="1" applyAlignment="1">
      <alignment horizontal="center" vertical="center"/>
      <protection/>
    </xf>
    <xf numFmtId="0" fontId="0" fillId="0" borderId="11" xfId="49" applyFill="1" applyBorder="1" applyAlignment="1">
      <alignment horizontal="center" vertical="center"/>
      <protection/>
    </xf>
    <xf numFmtId="0" fontId="0" fillId="0" borderId="2" xfId="49" applyFill="1" applyBorder="1" applyAlignment="1">
      <alignment horizontal="center" vertical="center"/>
      <protection/>
    </xf>
    <xf numFmtId="0" fontId="1" fillId="0" borderId="5" xfId="50" applyFont="1" applyFill="1" applyBorder="1" applyAlignment="1">
      <alignment horizontal="distributed" vertical="center"/>
      <protection/>
    </xf>
    <xf numFmtId="0" fontId="0" fillId="0" borderId="3" xfId="50" applyFill="1" applyBorder="1" applyAlignment="1">
      <alignment horizontal="distributed" vertical="center"/>
      <protection/>
    </xf>
    <xf numFmtId="0" fontId="1" fillId="0" borderId="26" xfId="50" applyFont="1" applyFill="1" applyBorder="1" applyAlignment="1">
      <alignment horizontal="center" vertical="center"/>
      <protection/>
    </xf>
    <xf numFmtId="0" fontId="0" fillId="0" borderId="1" xfId="50" applyFill="1" applyBorder="1" applyAlignment="1">
      <alignment/>
      <protection/>
    </xf>
    <xf numFmtId="0" fontId="0" fillId="0" borderId="12" xfId="50" applyFill="1" applyBorder="1" applyAlignment="1">
      <alignment/>
      <protection/>
    </xf>
    <xf numFmtId="0" fontId="1" fillId="0" borderId="22" xfId="50" applyFont="1" applyFill="1" applyBorder="1" applyAlignment="1">
      <alignment horizontal="distributed" vertical="center"/>
      <protection/>
    </xf>
    <xf numFmtId="0" fontId="0" fillId="0" borderId="23" xfId="50" applyFill="1" applyBorder="1" applyAlignment="1">
      <alignment horizontal="distributed" vertical="center"/>
      <protection/>
    </xf>
    <xf numFmtId="0" fontId="0" fillId="0" borderId="16" xfId="50" applyFill="1" applyBorder="1" applyAlignment="1">
      <alignment horizontal="distributed" vertical="center"/>
      <protection/>
    </xf>
    <xf numFmtId="0" fontId="1" fillId="0" borderId="5" xfId="50" applyFont="1" applyFill="1" applyBorder="1" applyAlignment="1">
      <alignment horizontal="distributed" vertical="center" wrapText="1"/>
      <protection/>
    </xf>
    <xf numFmtId="38" fontId="1" fillId="0" borderId="10" xfId="18" applyFont="1" applyFill="1" applyBorder="1" applyAlignment="1">
      <alignment horizontal="distributed" vertical="center" wrapText="1"/>
    </xf>
    <xf numFmtId="0" fontId="0" fillId="0" borderId="3" xfId="51" applyFill="1" applyBorder="1" applyAlignment="1">
      <alignment horizontal="distributed" vertical="center"/>
      <protection/>
    </xf>
    <xf numFmtId="38" fontId="1" fillId="0" borderId="22" xfId="18" applyFont="1" applyFill="1" applyBorder="1" applyAlignment="1">
      <alignment horizontal="center" vertical="center"/>
    </xf>
    <xf numFmtId="0" fontId="0" fillId="0" borderId="23" xfId="51" applyFill="1" applyBorder="1" applyAlignment="1">
      <alignment/>
      <protection/>
    </xf>
    <xf numFmtId="0" fontId="0" fillId="0" borderId="16" xfId="51" applyFill="1" applyBorder="1" applyAlignment="1">
      <alignment/>
      <protection/>
    </xf>
    <xf numFmtId="38" fontId="1" fillId="0" borderId="10" xfId="18" applyFont="1" applyFill="1" applyBorder="1" applyAlignment="1">
      <alignment horizontal="center" vertical="center"/>
    </xf>
    <xf numFmtId="0" fontId="0" fillId="0" borderId="3" xfId="51" applyFill="1" applyBorder="1" applyAlignment="1">
      <alignment/>
      <protection/>
    </xf>
    <xf numFmtId="0" fontId="0" fillId="0" borderId="5" xfId="51" applyFill="1" applyBorder="1" applyAlignment="1">
      <alignment vertical="center"/>
      <protection/>
    </xf>
    <xf numFmtId="0" fontId="0" fillId="0" borderId="3" xfId="51" applyFill="1" applyBorder="1" applyAlignment="1">
      <alignment vertical="center"/>
      <protection/>
    </xf>
    <xf numFmtId="0" fontId="0" fillId="0" borderId="5" xfId="51" applyFill="1" applyBorder="1" applyAlignment="1">
      <alignment horizontal="center" vertical="center"/>
      <protection/>
    </xf>
    <xf numFmtId="0" fontId="0" fillId="0" borderId="3" xfId="51" applyFill="1" applyBorder="1" applyAlignment="1">
      <alignment horizontal="center" vertical="center"/>
      <protection/>
    </xf>
    <xf numFmtId="0" fontId="11" fillId="0" borderId="5" xfId="51" applyFont="1" applyFill="1" applyBorder="1" applyAlignment="1">
      <alignment vertical="center"/>
      <protection/>
    </xf>
    <xf numFmtId="0" fontId="11" fillId="0" borderId="3" xfId="51" applyFont="1" applyFill="1" applyBorder="1" applyAlignment="1">
      <alignment vertical="center"/>
      <protection/>
    </xf>
    <xf numFmtId="0" fontId="0" fillId="0" borderId="23" xfId="51" applyFill="1" applyBorder="1" applyAlignment="1">
      <alignment horizontal="distributed" vertical="center"/>
      <protection/>
    </xf>
    <xf numFmtId="0" fontId="0" fillId="0" borderId="16" xfId="51" applyFill="1" applyBorder="1" applyAlignment="1">
      <alignment horizontal="distributed" vertical="center"/>
      <protection/>
    </xf>
    <xf numFmtId="0" fontId="1" fillId="0" borderId="13" xfId="18" applyNumberFormat="1" applyFont="1" applyFill="1" applyBorder="1" applyAlignment="1">
      <alignment horizontal="center" vertical="center" wrapText="1"/>
    </xf>
    <xf numFmtId="0" fontId="0" fillId="0" borderId="8" xfId="51" applyFill="1" applyBorder="1" applyAlignment="1">
      <alignment horizontal="center" vertical="center"/>
      <protection/>
    </xf>
    <xf numFmtId="0" fontId="0" fillId="0" borderId="6" xfId="51" applyFill="1" applyBorder="1" applyAlignment="1">
      <alignment horizontal="center" vertical="center"/>
      <protection/>
    </xf>
    <xf numFmtId="38" fontId="1" fillId="0" borderId="17" xfId="18" applyFont="1" applyFill="1" applyBorder="1" applyAlignment="1">
      <alignment horizontal="center" vertical="center" wrapText="1"/>
    </xf>
    <xf numFmtId="0" fontId="0" fillId="0" borderId="27" xfId="51" applyFill="1" applyBorder="1" applyAlignment="1">
      <alignment horizontal="center" vertical="center"/>
      <protection/>
    </xf>
    <xf numFmtId="0" fontId="0" fillId="0" borderId="9" xfId="51" applyFill="1" applyBorder="1" applyAlignment="1">
      <alignment horizontal="center" vertical="center"/>
      <protection/>
    </xf>
    <xf numFmtId="38" fontId="1" fillId="0" borderId="10" xfId="18" applyFont="1" applyFill="1" applyBorder="1" applyAlignment="1">
      <alignment horizontal="distributed" vertical="center"/>
    </xf>
    <xf numFmtId="38" fontId="1" fillId="0" borderId="28" xfId="18" applyFont="1" applyFill="1" applyBorder="1" applyAlignment="1">
      <alignment horizontal="left" vertical="center" wrapText="1"/>
    </xf>
    <xf numFmtId="38" fontId="1" fillId="0" borderId="5" xfId="18" applyFont="1" applyFill="1" applyBorder="1" applyAlignment="1">
      <alignment horizontal="left" vertical="center" wrapText="1"/>
    </xf>
    <xf numFmtId="38" fontId="1" fillId="0" borderId="3" xfId="18" applyFont="1" applyFill="1" applyBorder="1" applyAlignment="1">
      <alignment horizontal="left" vertical="center" wrapText="1"/>
    </xf>
    <xf numFmtId="38" fontId="1" fillId="0" borderId="28" xfId="18" applyFont="1" applyFill="1" applyBorder="1" applyAlignment="1">
      <alignment horizontal="left" vertical="center" wrapText="1"/>
    </xf>
    <xf numFmtId="38" fontId="1" fillId="0" borderId="5" xfId="18" applyFont="1" applyFill="1" applyBorder="1" applyAlignment="1">
      <alignment horizontal="left" vertical="center" wrapText="1"/>
    </xf>
    <xf numFmtId="38" fontId="1" fillId="0" borderId="3" xfId="18" applyFont="1" applyFill="1" applyBorder="1" applyAlignment="1">
      <alignment horizontal="left" vertical="center" wrapText="1"/>
    </xf>
    <xf numFmtId="0" fontId="0" fillId="0" borderId="5" xfId="52" applyFill="1" applyBorder="1" applyAlignment="1">
      <alignment horizontal="left" vertical="center" wrapText="1"/>
      <protection/>
    </xf>
    <xf numFmtId="0" fontId="0" fillId="0" borderId="3" xfId="52" applyFill="1" applyBorder="1" applyAlignment="1">
      <alignment horizontal="left" vertical="center" wrapText="1"/>
      <protection/>
    </xf>
    <xf numFmtId="38" fontId="1" fillId="0" borderId="1" xfId="18" applyFont="1" applyFill="1" applyBorder="1" applyAlignment="1">
      <alignment horizontal="distributed" vertical="center"/>
    </xf>
    <xf numFmtId="0" fontId="0" fillId="0" borderId="0" xfId="53" applyFill="1" applyAlignment="1">
      <alignment horizontal="distributed" vertical="center"/>
      <protection/>
    </xf>
    <xf numFmtId="0" fontId="0" fillId="0" borderId="1" xfId="53" applyFill="1" applyBorder="1" applyAlignment="1">
      <alignment horizontal="distributed" vertical="center"/>
      <protection/>
    </xf>
    <xf numFmtId="0" fontId="0" fillId="0" borderId="12" xfId="53" applyFill="1" applyBorder="1" applyAlignment="1">
      <alignment horizontal="distributed" vertical="center"/>
      <protection/>
    </xf>
    <xf numFmtId="0" fontId="0" fillId="0" borderId="11" xfId="53" applyFill="1" applyBorder="1" applyAlignment="1">
      <alignment horizontal="distributed" vertical="center"/>
      <protection/>
    </xf>
    <xf numFmtId="38" fontId="1" fillId="0" borderId="23" xfId="18" applyFont="1" applyFill="1" applyBorder="1" applyAlignment="1">
      <alignment horizontal="center" vertical="center"/>
    </xf>
    <xf numFmtId="38" fontId="1" fillId="0" borderId="16" xfId="18" applyFont="1" applyFill="1" applyBorder="1" applyAlignment="1">
      <alignment horizontal="center" vertical="center"/>
    </xf>
    <xf numFmtId="0" fontId="0" fillId="0" borderId="7" xfId="53" applyFill="1" applyBorder="1" applyAlignment="1">
      <alignment vertical="center"/>
      <protection/>
    </xf>
    <xf numFmtId="38" fontId="1" fillId="0" borderId="1" xfId="18" applyFont="1" applyFill="1" applyBorder="1" applyAlignment="1">
      <alignment vertical="center"/>
    </xf>
    <xf numFmtId="38" fontId="7" fillId="0" borderId="1" xfId="18" applyFont="1" applyFill="1" applyBorder="1" applyAlignment="1">
      <alignment horizontal="center" vertical="center"/>
    </xf>
    <xf numFmtId="0" fontId="10" fillId="0" borderId="0" xfId="53" applyFont="1" applyFill="1" applyAlignment="1">
      <alignment horizontal="center" vertical="center"/>
      <protection/>
    </xf>
    <xf numFmtId="0" fontId="10" fillId="0" borderId="7" xfId="53" applyFont="1" applyFill="1" applyBorder="1" applyAlignment="1">
      <alignment horizontal="center" vertical="center"/>
      <protection/>
    </xf>
    <xf numFmtId="0" fontId="1" fillId="0" borderId="26" xfId="53" applyFont="1" applyFill="1" applyBorder="1" applyAlignment="1">
      <alignment horizontal="distributed" vertical="center" wrapText="1"/>
      <protection/>
    </xf>
    <xf numFmtId="0" fontId="0" fillId="0" borderId="30" xfId="53" applyFill="1" applyBorder="1" applyAlignment="1">
      <alignment vertical="center"/>
      <protection/>
    </xf>
    <xf numFmtId="0" fontId="0" fillId="0" borderId="1" xfId="53" applyFill="1" applyBorder="1" applyAlignment="1">
      <alignment vertical="center"/>
      <protection/>
    </xf>
    <xf numFmtId="0" fontId="0" fillId="0" borderId="12" xfId="53" applyFill="1" applyBorder="1" applyAlignment="1">
      <alignment vertical="center"/>
      <protection/>
    </xf>
    <xf numFmtId="0" fontId="0" fillId="0" borderId="2" xfId="53" applyFill="1" applyBorder="1" applyAlignment="1">
      <alignment vertical="center"/>
      <protection/>
    </xf>
    <xf numFmtId="0" fontId="1" fillId="0" borderId="28" xfId="54" applyFont="1" applyFill="1" applyBorder="1" applyAlignment="1">
      <alignment horizontal="center" vertical="center"/>
      <protection/>
    </xf>
    <xf numFmtId="0" fontId="1" fillId="0" borderId="5" xfId="54" applyFont="1" applyFill="1" applyBorder="1" applyAlignment="1">
      <alignment horizontal="center" vertical="center"/>
      <protection/>
    </xf>
    <xf numFmtId="0" fontId="1" fillId="0" borderId="3" xfId="54" applyFont="1" applyFill="1" applyBorder="1" applyAlignment="1">
      <alignment horizontal="center" vertical="center"/>
      <protection/>
    </xf>
    <xf numFmtId="0" fontId="1" fillId="0" borderId="26" xfId="54" applyFont="1" applyFill="1" applyBorder="1" applyAlignment="1">
      <alignment horizontal="distributed" vertical="center"/>
      <protection/>
    </xf>
    <xf numFmtId="0" fontId="1" fillId="0" borderId="29" xfId="54" applyFont="1" applyFill="1" applyBorder="1" applyAlignment="1">
      <alignment horizontal="distributed" vertical="center"/>
      <protection/>
    </xf>
    <xf numFmtId="0" fontId="1" fillId="0" borderId="30" xfId="54" applyFont="1" applyFill="1" applyBorder="1" applyAlignment="1">
      <alignment horizontal="distributed" vertical="center"/>
      <protection/>
    </xf>
    <xf numFmtId="0" fontId="1" fillId="0" borderId="12" xfId="54" applyFont="1" applyFill="1" applyBorder="1" applyAlignment="1">
      <alignment horizontal="distributed" vertical="center"/>
      <protection/>
    </xf>
    <xf numFmtId="0" fontId="1" fillId="0" borderId="11" xfId="54" applyFont="1" applyFill="1" applyBorder="1" applyAlignment="1">
      <alignment horizontal="distributed" vertical="center"/>
      <protection/>
    </xf>
    <xf numFmtId="0" fontId="1" fillId="0" borderId="2" xfId="54" applyFont="1" applyFill="1" applyBorder="1" applyAlignment="1">
      <alignment horizontal="distributed" vertical="center"/>
      <protection/>
    </xf>
    <xf numFmtId="0" fontId="1" fillId="0" borderId="28" xfId="54" applyFont="1" applyFill="1" applyBorder="1" applyAlignment="1">
      <alignment horizontal="center" vertical="center" wrapText="1"/>
      <protection/>
    </xf>
    <xf numFmtId="0" fontId="1" fillId="0" borderId="5" xfId="54" applyFont="1" applyFill="1" applyBorder="1" applyAlignment="1">
      <alignment horizontal="center" vertical="center" wrapText="1"/>
      <protection/>
    </xf>
    <xf numFmtId="0" fontId="1" fillId="0" borderId="3" xfId="54" applyFont="1" applyFill="1" applyBorder="1" applyAlignment="1">
      <alignment horizontal="center" vertical="center" wrapText="1"/>
      <protection/>
    </xf>
    <xf numFmtId="0" fontId="1" fillId="0" borderId="26" xfId="54" applyFont="1" applyFill="1" applyBorder="1" applyAlignment="1">
      <alignment horizontal="center" vertical="center"/>
      <protection/>
    </xf>
    <xf numFmtId="0" fontId="1" fillId="0" borderId="30" xfId="54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1" fillId="0" borderId="2" xfId="54" applyFont="1" applyFill="1" applyBorder="1" applyAlignment="1">
      <alignment horizontal="center" vertical="center"/>
      <protection/>
    </xf>
    <xf numFmtId="0" fontId="0" fillId="0" borderId="5" xfId="54" applyFill="1" applyBorder="1" applyAlignment="1">
      <alignment horizontal="center" vertical="center" wrapText="1"/>
      <protection/>
    </xf>
    <xf numFmtId="0" fontId="0" fillId="0" borderId="29" xfId="54" applyFill="1" applyBorder="1" applyAlignment="1">
      <alignment horizontal="distributed" vertical="center"/>
      <protection/>
    </xf>
    <xf numFmtId="0" fontId="0" fillId="0" borderId="30" xfId="54" applyFill="1" applyBorder="1" applyAlignment="1">
      <alignment horizontal="distributed" vertical="center"/>
      <protection/>
    </xf>
    <xf numFmtId="0" fontId="0" fillId="0" borderId="11" xfId="54" applyFill="1" applyBorder="1" applyAlignment="1">
      <alignment horizontal="distributed" vertical="center"/>
      <protection/>
    </xf>
    <xf numFmtId="0" fontId="0" fillId="0" borderId="2" xfId="54" applyFill="1" applyBorder="1" applyAlignment="1">
      <alignment horizontal="distributed" vertical="center"/>
      <protection/>
    </xf>
    <xf numFmtId="0" fontId="1" fillId="0" borderId="1" xfId="54" applyFont="1" applyFill="1" applyBorder="1" applyAlignment="1">
      <alignment horizontal="center" vertical="center"/>
      <protection/>
    </xf>
    <xf numFmtId="0" fontId="1" fillId="0" borderId="22" xfId="54" applyFont="1" applyFill="1" applyBorder="1" applyAlignment="1">
      <alignment horizontal="center" vertical="center"/>
      <protection/>
    </xf>
    <xf numFmtId="0" fontId="1" fillId="0" borderId="23" xfId="54" applyFont="1" applyFill="1" applyBorder="1" applyAlignment="1">
      <alignment horizontal="center" vertical="center"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distributed" vertical="center"/>
      <protection/>
    </xf>
    <xf numFmtId="0" fontId="1" fillId="0" borderId="27" xfId="54" applyFont="1" applyFill="1" applyBorder="1" applyAlignment="1">
      <alignment horizontal="distributed" vertical="center"/>
      <protection/>
    </xf>
    <xf numFmtId="0" fontId="1" fillId="0" borderId="9" xfId="54" applyFont="1" applyFill="1" applyBorder="1" applyAlignment="1">
      <alignment horizontal="distributed" vertical="center"/>
      <protection/>
    </xf>
    <xf numFmtId="0" fontId="1" fillId="0" borderId="7" xfId="54" applyFont="1" applyFill="1" applyBorder="1" applyAlignment="1">
      <alignment horizontal="center" vertical="center"/>
      <protection/>
    </xf>
    <xf numFmtId="0" fontId="1" fillId="0" borderId="28" xfId="55" applyFont="1" applyFill="1" applyBorder="1" applyAlignment="1">
      <alignment horizontal="center" vertical="distributed" textRotation="255" wrapText="1"/>
      <protection/>
    </xf>
    <xf numFmtId="0" fontId="1" fillId="0" borderId="5" xfId="55" applyFont="1" applyFill="1" applyBorder="1" applyAlignment="1">
      <alignment horizontal="center" vertical="distributed" textRotation="255"/>
      <protection/>
    </xf>
    <xf numFmtId="0" fontId="1" fillId="0" borderId="3" xfId="55" applyFont="1" applyFill="1" applyBorder="1" applyAlignment="1">
      <alignment horizontal="center" vertical="distributed" textRotation="255"/>
      <protection/>
    </xf>
    <xf numFmtId="0" fontId="1" fillId="0" borderId="14" xfId="55" applyFont="1" applyFill="1" applyBorder="1" applyAlignment="1">
      <alignment horizontal="center" vertical="distributed" wrapText="1"/>
      <protection/>
    </xf>
    <xf numFmtId="0" fontId="0" fillId="0" borderId="14" xfId="55" applyFill="1" applyBorder="1" applyAlignment="1">
      <alignment horizontal="center"/>
      <protection/>
    </xf>
    <xf numFmtId="0" fontId="1" fillId="0" borderId="28" xfId="55" applyFont="1" applyFill="1" applyBorder="1" applyAlignment="1">
      <alignment horizontal="center" vertical="distributed" textRotation="255"/>
      <protection/>
    </xf>
    <xf numFmtId="0" fontId="1" fillId="0" borderId="14" xfId="55" applyFont="1" applyFill="1" applyBorder="1" applyAlignment="1">
      <alignment horizontal="center" vertical="distributed" textRotation="255"/>
      <protection/>
    </xf>
    <xf numFmtId="0" fontId="1" fillId="0" borderId="4" xfId="55" applyFont="1" applyFill="1" applyBorder="1" applyAlignment="1">
      <alignment horizontal="center" vertical="distributed" textRotation="255"/>
      <protection/>
    </xf>
    <xf numFmtId="0" fontId="6" fillId="0" borderId="4" xfId="55" applyFont="1" applyFill="1" applyBorder="1" applyAlignment="1">
      <alignment horizontal="center" vertical="center" textRotation="255"/>
      <protection/>
    </xf>
    <xf numFmtId="0" fontId="6" fillId="0" borderId="4" xfId="55" applyFont="1" applyFill="1" applyBorder="1" applyAlignment="1">
      <alignment horizontal="center"/>
      <protection/>
    </xf>
    <xf numFmtId="0" fontId="1" fillId="0" borderId="4" xfId="55" applyFont="1" applyFill="1" applyBorder="1" applyAlignment="1">
      <alignment horizontal="center" vertical="center" textRotation="255" wrapText="1"/>
      <protection/>
    </xf>
    <xf numFmtId="0" fontId="1" fillId="0" borderId="14" xfId="55" applyFont="1" applyFill="1" applyBorder="1" applyAlignment="1">
      <alignment horizontal="center" vertical="center" textRotation="255"/>
      <protection/>
    </xf>
    <xf numFmtId="0" fontId="1" fillId="0" borderId="4" xfId="55" applyFont="1" applyFill="1" applyBorder="1" applyAlignment="1">
      <alignment horizontal="center" vertical="center" textRotation="255"/>
      <protection/>
    </xf>
    <xf numFmtId="0" fontId="1" fillId="0" borderId="14" xfId="55" applyFont="1" applyFill="1" applyBorder="1" applyAlignment="1">
      <alignment horizontal="center" vertical="center" textRotation="255" wrapText="1"/>
      <protection/>
    </xf>
    <xf numFmtId="0" fontId="1" fillId="0" borderId="1" xfId="55" applyFont="1" applyFill="1" applyBorder="1" applyAlignment="1">
      <alignment horizontal="distributed" vertical="distributed"/>
      <protection/>
    </xf>
    <xf numFmtId="0" fontId="0" fillId="0" borderId="7" xfId="55" applyFill="1" applyBorder="1" applyAlignment="1">
      <alignment horizontal="distributed"/>
      <protection/>
    </xf>
    <xf numFmtId="0" fontId="1" fillId="0" borderId="5" xfId="55" applyFont="1" applyFill="1" applyBorder="1" applyAlignment="1">
      <alignment horizontal="center" vertical="distributed" textRotation="255" wrapText="1"/>
      <protection/>
    </xf>
    <xf numFmtId="0" fontId="1" fillId="0" borderId="3" xfId="55" applyFont="1" applyFill="1" applyBorder="1" applyAlignment="1">
      <alignment horizontal="center" vertical="distributed" textRotation="255" wrapText="1"/>
      <protection/>
    </xf>
    <xf numFmtId="0" fontId="1" fillId="0" borderId="14" xfId="55" applyFont="1" applyFill="1" applyBorder="1" applyAlignment="1">
      <alignment horizontal="center" vertical="center"/>
      <protection/>
    </xf>
    <xf numFmtId="0" fontId="1" fillId="0" borderId="4" xfId="55" applyFont="1" applyFill="1" applyBorder="1" applyAlignment="1">
      <alignment horizontal="center" vertical="center"/>
      <protection/>
    </xf>
    <xf numFmtId="0" fontId="1" fillId="0" borderId="26" xfId="55" applyFont="1" applyFill="1" applyBorder="1" applyAlignment="1">
      <alignment horizontal="distributed" vertical="distributed"/>
      <protection/>
    </xf>
    <xf numFmtId="0" fontId="0" fillId="0" borderId="30" xfId="55" applyFill="1" applyBorder="1" applyAlignment="1">
      <alignment horizontal="distributed"/>
      <protection/>
    </xf>
    <xf numFmtId="0" fontId="1" fillId="0" borderId="28" xfId="55" applyFont="1" applyFill="1" applyBorder="1" applyAlignment="1">
      <alignment horizontal="center" vertical="center" wrapText="1"/>
      <protection/>
    </xf>
    <xf numFmtId="0" fontId="0" fillId="0" borderId="5" xfId="55" applyFill="1" applyBorder="1" applyAlignment="1">
      <alignment horizontal="center" vertical="center"/>
      <protection/>
    </xf>
    <xf numFmtId="0" fontId="0" fillId="0" borderId="3" xfId="55" applyFill="1" applyBorder="1" applyAlignment="1">
      <alignment horizontal="center" vertical="center"/>
      <protection/>
    </xf>
    <xf numFmtId="0" fontId="0" fillId="0" borderId="4" xfId="55" applyFill="1" applyBorder="1" applyAlignment="1">
      <alignment horizontal="center" vertical="center" textRotation="255"/>
      <protection/>
    </xf>
    <xf numFmtId="0" fontId="1" fillId="0" borderId="12" xfId="55" applyFont="1" applyFill="1" applyBorder="1" applyAlignment="1">
      <alignment horizontal="distributed" vertical="distributed"/>
      <protection/>
    </xf>
    <xf numFmtId="0" fontId="0" fillId="0" borderId="2" xfId="55" applyFill="1" applyBorder="1" applyAlignment="1">
      <alignment horizontal="distributed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8" xfId="55" applyFont="1" applyFill="1" applyBorder="1" applyAlignment="1">
      <alignment horizontal="center" vertical="center"/>
      <protection/>
    </xf>
    <xf numFmtId="0" fontId="7" fillId="0" borderId="6" xfId="55" applyFont="1" applyFill="1" applyBorder="1" applyAlignment="1">
      <alignment horizontal="center" vertical="center"/>
      <protection/>
    </xf>
    <xf numFmtId="0" fontId="7" fillId="0" borderId="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7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distributed" vertical="distributed"/>
      <protection/>
    </xf>
    <xf numFmtId="0" fontId="0" fillId="0" borderId="6" xfId="55" applyFill="1" applyBorder="1" applyAlignment="1">
      <alignment horizontal="distributed"/>
      <protection/>
    </xf>
  </cellXfs>
  <cellStyles count="45">
    <cellStyle name="Normal" xfId="0"/>
    <cellStyle name="Percent" xfId="15"/>
    <cellStyle name="Hyperlink" xfId="16"/>
    <cellStyle name="ふとも" xfId="17"/>
    <cellStyle name="Comma [0]" xfId="18"/>
    <cellStyle name="Comma" xfId="19"/>
    <cellStyle name="市町名" xfId="20"/>
    <cellStyle name="数字太文字" xfId="21"/>
    <cellStyle name="太文字" xfId="22"/>
    <cellStyle name="Currency [0]" xfId="23"/>
    <cellStyle name="Currency" xfId="24"/>
    <cellStyle name="標準_03-04-s32" xfId="25"/>
    <cellStyle name="標準_03-05-s32" xfId="26"/>
    <cellStyle name="標準_04-01-s32" xfId="27"/>
    <cellStyle name="標準_05-06-s32" xfId="28"/>
    <cellStyle name="標準_06-01-s32" xfId="29"/>
    <cellStyle name="標準_06-08-s32" xfId="30"/>
    <cellStyle name="標準_06-15-s32" xfId="31"/>
    <cellStyle name="標準_07-01-s32" xfId="32"/>
    <cellStyle name="標準_08-01-s32" xfId="33"/>
    <cellStyle name="標準_08-06-s32" xfId="34"/>
    <cellStyle name="標準_09-05-s32" xfId="35"/>
    <cellStyle name="標準_09-06-s32" xfId="36"/>
    <cellStyle name="標準_10-09-s32" xfId="37"/>
    <cellStyle name="標準_12-01-s32" xfId="38"/>
    <cellStyle name="標準_12-07-s32" xfId="39"/>
    <cellStyle name="標準_13-01-s32" xfId="40"/>
    <cellStyle name="標準_14-01-s32" xfId="41"/>
    <cellStyle name="標準_14-15-s32" xfId="42"/>
    <cellStyle name="標準_15-01-s32" xfId="43"/>
    <cellStyle name="標準_16-04-s32" xfId="44"/>
    <cellStyle name="標準_16-05-s32" xfId="45"/>
    <cellStyle name="標準_17-01-s32" xfId="46"/>
    <cellStyle name="標準_18-12-s32" xfId="47"/>
    <cellStyle name="標準_19-02-s32" xfId="48"/>
    <cellStyle name="標準_19-03-s32" xfId="49"/>
    <cellStyle name="標準_20-01-s32" xfId="50"/>
    <cellStyle name="標準_20-06-s32" xfId="51"/>
    <cellStyle name="標準_20-07-s32" xfId="52"/>
    <cellStyle name="標準_20-09-s32" xfId="53"/>
    <cellStyle name="標準_21-05-s32" xfId="54"/>
    <cellStyle name="標準_21-06-s32" xfId="55"/>
    <cellStyle name="標準_nenkan-S23-000" xfId="56"/>
    <cellStyle name="標準_企画班（K.syusa）" xfId="57"/>
    <cellStyle name="Followed Hyperlink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24</xdr:row>
      <xdr:rowOff>142875</xdr:rowOff>
    </xdr:from>
    <xdr:to>
      <xdr:col>2</xdr:col>
      <xdr:colOff>38100</xdr:colOff>
      <xdr:row>40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1475" y="4248150"/>
          <a:ext cx="66675" cy="2295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41</xdr:row>
      <xdr:rowOff>47625</xdr:rowOff>
    </xdr:from>
    <xdr:to>
      <xdr:col>2</xdr:col>
      <xdr:colOff>28575</xdr:colOff>
      <xdr:row>53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61950" y="6743700"/>
          <a:ext cx="66675" cy="1905000"/>
        </a:xfrm>
        <a:prstGeom prst="leftBrace">
          <a:avLst>
            <a:gd name="adj" fmla="val -1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55</xdr:row>
      <xdr:rowOff>9525</xdr:rowOff>
    </xdr:from>
    <xdr:to>
      <xdr:col>2</xdr:col>
      <xdr:colOff>19050</xdr:colOff>
      <xdr:row>65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52425" y="8839200"/>
          <a:ext cx="66675" cy="1628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22</xdr:row>
      <xdr:rowOff>47625</xdr:rowOff>
    </xdr:from>
    <xdr:to>
      <xdr:col>2</xdr:col>
      <xdr:colOff>180975</xdr:colOff>
      <xdr:row>27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723900" y="4143375"/>
          <a:ext cx="9525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114300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819525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3819525" y="983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76200" cy="238125"/>
    <xdr:sp>
      <xdr:nvSpPr>
        <xdr:cNvPr id="3" name="TextBox 3"/>
        <xdr:cNvSpPr txBox="1">
          <a:spLocks noChangeArrowheads="1"/>
        </xdr:cNvSpPr>
      </xdr:nvSpPr>
      <xdr:spPr>
        <a:xfrm>
          <a:off x="3819525" y="12792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76200" cy="238125"/>
    <xdr:sp>
      <xdr:nvSpPr>
        <xdr:cNvPr id="4" name="TextBox 4"/>
        <xdr:cNvSpPr txBox="1">
          <a:spLocks noChangeArrowheads="1"/>
        </xdr:cNvSpPr>
      </xdr:nvSpPr>
      <xdr:spPr>
        <a:xfrm>
          <a:off x="3819525" y="12792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810375" y="127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810375" y="127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810375" y="127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810375" y="127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69</xdr:row>
      <xdr:rowOff>0</xdr:rowOff>
    </xdr:from>
    <xdr:to>
      <xdr:col>10</xdr:col>
      <xdr:colOff>95250</xdr:colOff>
      <xdr:row>69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848475" y="1279207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0</xdr:colOff>
      <xdr:row>22</xdr:row>
      <xdr:rowOff>114300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9858375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9858375" y="983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22</xdr:row>
      <xdr:rowOff>114300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971550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25</xdr:row>
      <xdr:rowOff>0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904875" y="481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48</xdr:row>
      <xdr:rowOff>0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971550" y="919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48</xdr:row>
      <xdr:rowOff>0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904875" y="919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0</xdr:rowOff>
    </xdr:from>
    <xdr:to>
      <xdr:col>6</xdr:col>
      <xdr:colOff>95250</xdr:colOff>
      <xdr:row>48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857625" y="919162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22</xdr:row>
      <xdr:rowOff>114300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6810375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6810375" y="481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22</xdr:row>
      <xdr:rowOff>114300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971550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25</xdr:row>
      <xdr:rowOff>0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904875" y="481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48</xdr:row>
      <xdr:rowOff>0</xdr:rowOff>
    </xdr:from>
    <xdr:ext cx="76200" cy="209550"/>
    <xdr:sp>
      <xdr:nvSpPr>
        <xdr:cNvPr id="25" name="TextBox 25"/>
        <xdr:cNvSpPr txBox="1">
          <a:spLocks noChangeArrowheads="1"/>
        </xdr:cNvSpPr>
      </xdr:nvSpPr>
      <xdr:spPr>
        <a:xfrm>
          <a:off x="971550" y="919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48</xdr:row>
      <xdr:rowOff>0</xdr:rowOff>
    </xdr:from>
    <xdr:ext cx="76200" cy="209550"/>
    <xdr:sp>
      <xdr:nvSpPr>
        <xdr:cNvPr id="26" name="TextBox 26"/>
        <xdr:cNvSpPr txBox="1">
          <a:spLocks noChangeArrowheads="1"/>
        </xdr:cNvSpPr>
      </xdr:nvSpPr>
      <xdr:spPr>
        <a:xfrm>
          <a:off x="904875" y="919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0</xdr:rowOff>
    </xdr:from>
    <xdr:to>
      <xdr:col>6</xdr:col>
      <xdr:colOff>95250</xdr:colOff>
      <xdr:row>48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857625" y="919162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22</xdr:row>
      <xdr:rowOff>114300</xdr:rowOff>
    </xdr:from>
    <xdr:ext cx="76200" cy="209550"/>
    <xdr:sp>
      <xdr:nvSpPr>
        <xdr:cNvPr id="32" name="TextBox 32"/>
        <xdr:cNvSpPr txBox="1">
          <a:spLocks noChangeArrowheads="1"/>
        </xdr:cNvSpPr>
      </xdr:nvSpPr>
      <xdr:spPr>
        <a:xfrm>
          <a:off x="6810375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09550"/>
    <xdr:sp>
      <xdr:nvSpPr>
        <xdr:cNvPr id="33" name="TextBox 33"/>
        <xdr:cNvSpPr txBox="1">
          <a:spLocks noChangeArrowheads="1"/>
        </xdr:cNvSpPr>
      </xdr:nvSpPr>
      <xdr:spPr>
        <a:xfrm>
          <a:off x="6810375" y="481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30</xdr:row>
      <xdr:rowOff>0</xdr:rowOff>
    </xdr:from>
    <xdr:ext cx="76200" cy="209550"/>
    <xdr:sp>
      <xdr:nvSpPr>
        <xdr:cNvPr id="34" name="TextBox 34"/>
        <xdr:cNvSpPr txBox="1">
          <a:spLocks noChangeArrowheads="1"/>
        </xdr:cNvSpPr>
      </xdr:nvSpPr>
      <xdr:spPr>
        <a:xfrm>
          <a:off x="904875" y="576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30</xdr:row>
      <xdr:rowOff>0</xdr:rowOff>
    </xdr:from>
    <xdr:ext cx="76200" cy="209550"/>
    <xdr:sp>
      <xdr:nvSpPr>
        <xdr:cNvPr id="35" name="TextBox 35"/>
        <xdr:cNvSpPr txBox="1">
          <a:spLocks noChangeArrowheads="1"/>
        </xdr:cNvSpPr>
      </xdr:nvSpPr>
      <xdr:spPr>
        <a:xfrm>
          <a:off x="904875" y="576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38</xdr:row>
      <xdr:rowOff>0</xdr:rowOff>
    </xdr:from>
    <xdr:ext cx="76200" cy="209550"/>
    <xdr:sp>
      <xdr:nvSpPr>
        <xdr:cNvPr id="36" name="TextBox 36"/>
        <xdr:cNvSpPr txBox="1">
          <a:spLocks noChangeArrowheads="1"/>
        </xdr:cNvSpPr>
      </xdr:nvSpPr>
      <xdr:spPr>
        <a:xfrm>
          <a:off x="90487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38</xdr:row>
      <xdr:rowOff>0</xdr:rowOff>
    </xdr:from>
    <xdr:ext cx="76200" cy="209550"/>
    <xdr:sp>
      <xdr:nvSpPr>
        <xdr:cNvPr id="37" name="TextBox 37"/>
        <xdr:cNvSpPr txBox="1">
          <a:spLocks noChangeArrowheads="1"/>
        </xdr:cNvSpPr>
      </xdr:nvSpPr>
      <xdr:spPr>
        <a:xfrm>
          <a:off x="90487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45</xdr:row>
      <xdr:rowOff>0</xdr:rowOff>
    </xdr:from>
    <xdr:ext cx="76200" cy="209550"/>
    <xdr:sp>
      <xdr:nvSpPr>
        <xdr:cNvPr id="38" name="TextBox 38"/>
        <xdr:cNvSpPr txBox="1">
          <a:spLocks noChangeArrowheads="1"/>
        </xdr:cNvSpPr>
      </xdr:nvSpPr>
      <xdr:spPr>
        <a:xfrm>
          <a:off x="90487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45</xdr:row>
      <xdr:rowOff>0</xdr:rowOff>
    </xdr:from>
    <xdr:ext cx="76200" cy="209550"/>
    <xdr:sp>
      <xdr:nvSpPr>
        <xdr:cNvPr id="39" name="TextBox 39"/>
        <xdr:cNvSpPr txBox="1">
          <a:spLocks noChangeArrowheads="1"/>
        </xdr:cNvSpPr>
      </xdr:nvSpPr>
      <xdr:spPr>
        <a:xfrm>
          <a:off x="90487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30</xdr:row>
      <xdr:rowOff>0</xdr:rowOff>
    </xdr:from>
    <xdr:ext cx="76200" cy="209550"/>
    <xdr:sp>
      <xdr:nvSpPr>
        <xdr:cNvPr id="40" name="TextBox 40"/>
        <xdr:cNvSpPr txBox="1">
          <a:spLocks noChangeArrowheads="1"/>
        </xdr:cNvSpPr>
      </xdr:nvSpPr>
      <xdr:spPr>
        <a:xfrm>
          <a:off x="904875" y="576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30</xdr:row>
      <xdr:rowOff>0</xdr:rowOff>
    </xdr:from>
    <xdr:ext cx="76200" cy="209550"/>
    <xdr:sp>
      <xdr:nvSpPr>
        <xdr:cNvPr id="41" name="TextBox 41"/>
        <xdr:cNvSpPr txBox="1">
          <a:spLocks noChangeArrowheads="1"/>
        </xdr:cNvSpPr>
      </xdr:nvSpPr>
      <xdr:spPr>
        <a:xfrm>
          <a:off x="904875" y="576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38</xdr:row>
      <xdr:rowOff>0</xdr:rowOff>
    </xdr:from>
    <xdr:ext cx="76200" cy="209550"/>
    <xdr:sp>
      <xdr:nvSpPr>
        <xdr:cNvPr id="42" name="TextBox 42"/>
        <xdr:cNvSpPr txBox="1">
          <a:spLocks noChangeArrowheads="1"/>
        </xdr:cNvSpPr>
      </xdr:nvSpPr>
      <xdr:spPr>
        <a:xfrm>
          <a:off x="90487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38</xdr:row>
      <xdr:rowOff>0</xdr:rowOff>
    </xdr:from>
    <xdr:ext cx="76200" cy="209550"/>
    <xdr:sp>
      <xdr:nvSpPr>
        <xdr:cNvPr id="43" name="TextBox 43"/>
        <xdr:cNvSpPr txBox="1">
          <a:spLocks noChangeArrowheads="1"/>
        </xdr:cNvSpPr>
      </xdr:nvSpPr>
      <xdr:spPr>
        <a:xfrm>
          <a:off x="90487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45</xdr:row>
      <xdr:rowOff>0</xdr:rowOff>
    </xdr:from>
    <xdr:ext cx="76200" cy="209550"/>
    <xdr:sp>
      <xdr:nvSpPr>
        <xdr:cNvPr id="44" name="TextBox 44"/>
        <xdr:cNvSpPr txBox="1">
          <a:spLocks noChangeArrowheads="1"/>
        </xdr:cNvSpPr>
      </xdr:nvSpPr>
      <xdr:spPr>
        <a:xfrm>
          <a:off x="90487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45</xdr:row>
      <xdr:rowOff>0</xdr:rowOff>
    </xdr:from>
    <xdr:ext cx="76200" cy="209550"/>
    <xdr:sp>
      <xdr:nvSpPr>
        <xdr:cNvPr id="45" name="TextBox 45"/>
        <xdr:cNvSpPr txBox="1">
          <a:spLocks noChangeArrowheads="1"/>
        </xdr:cNvSpPr>
      </xdr:nvSpPr>
      <xdr:spPr>
        <a:xfrm>
          <a:off x="90487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133350</xdr:colOff>
      <xdr:row>7</xdr:row>
      <xdr:rowOff>28575</xdr:rowOff>
    </xdr:from>
    <xdr:to>
      <xdr:col>2</xdr:col>
      <xdr:colOff>295275</xdr:colOff>
      <xdr:row>27</xdr:row>
      <xdr:rowOff>19050</xdr:rowOff>
    </xdr:to>
    <xdr:sp>
      <xdr:nvSpPr>
        <xdr:cNvPr id="46" name="AutoShape 46"/>
        <xdr:cNvSpPr>
          <a:spLocks/>
        </xdr:cNvSpPr>
      </xdr:nvSpPr>
      <xdr:spPr>
        <a:xfrm>
          <a:off x="533400" y="1409700"/>
          <a:ext cx="161925" cy="3800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28</xdr:row>
      <xdr:rowOff>28575</xdr:rowOff>
    </xdr:from>
    <xdr:to>
      <xdr:col>2</xdr:col>
      <xdr:colOff>314325</xdr:colOff>
      <xdr:row>31</xdr:row>
      <xdr:rowOff>152400</xdr:rowOff>
    </xdr:to>
    <xdr:sp>
      <xdr:nvSpPr>
        <xdr:cNvPr id="47" name="AutoShape 47"/>
        <xdr:cNvSpPr>
          <a:spLocks/>
        </xdr:cNvSpPr>
      </xdr:nvSpPr>
      <xdr:spPr>
        <a:xfrm>
          <a:off x="609600" y="54102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33</xdr:row>
      <xdr:rowOff>66675</xdr:rowOff>
    </xdr:from>
    <xdr:to>
      <xdr:col>2</xdr:col>
      <xdr:colOff>295275</xdr:colOff>
      <xdr:row>39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609600" y="6400800"/>
          <a:ext cx="8572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41</xdr:row>
      <xdr:rowOff>57150</xdr:rowOff>
    </xdr:from>
    <xdr:to>
      <xdr:col>2</xdr:col>
      <xdr:colOff>323850</xdr:colOff>
      <xdr:row>46</xdr:row>
      <xdr:rowOff>142875</xdr:rowOff>
    </xdr:to>
    <xdr:sp>
      <xdr:nvSpPr>
        <xdr:cNvPr id="49" name="AutoShape 49"/>
        <xdr:cNvSpPr>
          <a:spLocks/>
        </xdr:cNvSpPr>
      </xdr:nvSpPr>
      <xdr:spPr>
        <a:xfrm>
          <a:off x="609600" y="7915275"/>
          <a:ext cx="11430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テキスト 16"/>
        <xdr:cNvSpPr txBox="1">
          <a:spLocks noChangeArrowheads="1"/>
        </xdr:cNvSpPr>
      </xdr:nvSpPr>
      <xdr:spPr>
        <a:xfrm>
          <a:off x="3314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テキスト 17"/>
        <xdr:cNvSpPr txBox="1">
          <a:spLocks noChangeArrowheads="1"/>
        </xdr:cNvSpPr>
      </xdr:nvSpPr>
      <xdr:spPr>
        <a:xfrm>
          <a:off x="3314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3933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テキスト 17"/>
        <xdr:cNvSpPr txBox="1">
          <a:spLocks noChangeArrowheads="1"/>
        </xdr:cNvSpPr>
      </xdr:nvSpPr>
      <xdr:spPr>
        <a:xfrm>
          <a:off x="3933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6779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6779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6779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6779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6779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6779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" name="テキスト 16"/>
        <xdr:cNvSpPr txBox="1">
          <a:spLocks noChangeArrowheads="1"/>
        </xdr:cNvSpPr>
      </xdr:nvSpPr>
      <xdr:spPr>
        <a:xfrm>
          <a:off x="3314700" y="3276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" name="テキスト 17"/>
        <xdr:cNvSpPr txBox="1">
          <a:spLocks noChangeArrowheads="1"/>
        </xdr:cNvSpPr>
      </xdr:nvSpPr>
      <xdr:spPr>
        <a:xfrm>
          <a:off x="3314700" y="3276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" name="テキスト 16"/>
        <xdr:cNvSpPr txBox="1">
          <a:spLocks noChangeArrowheads="1"/>
        </xdr:cNvSpPr>
      </xdr:nvSpPr>
      <xdr:spPr>
        <a:xfrm>
          <a:off x="3933825" y="3276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3933825" y="3276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5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6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9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0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3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4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5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6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7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8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9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0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1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2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3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4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5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6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7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8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9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40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1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2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43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44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5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47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48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9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51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52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3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4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55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56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7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8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59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60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1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2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63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64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5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6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67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68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9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0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71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72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3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4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75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76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7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8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79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80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1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2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83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84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5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6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87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88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9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0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91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92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3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4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95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96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7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8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99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00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1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2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03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04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5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6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07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08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9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0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11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12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3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4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15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16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7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8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19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0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1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2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3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4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5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6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7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8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9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0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31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32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3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4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35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36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7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8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39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40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1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2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43" name="テキスト 16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44" name="テキスト 17"/>
        <xdr:cNvSpPr txBox="1">
          <a:spLocks noChangeArrowheads="1"/>
        </xdr:cNvSpPr>
      </xdr:nvSpPr>
      <xdr:spPr>
        <a:xfrm>
          <a:off x="33147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5" name="テキスト 16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6" name="テキスト 17"/>
        <xdr:cNvSpPr txBox="1">
          <a:spLocks noChangeArrowheads="1"/>
        </xdr:cNvSpPr>
      </xdr:nvSpPr>
      <xdr:spPr>
        <a:xfrm>
          <a:off x="39338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8750" y="504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16</xdr:row>
      <xdr:rowOff>19050</xdr:rowOff>
    </xdr:from>
    <xdr:to>
      <xdr:col>4</xdr:col>
      <xdr:colOff>114300</xdr:colOff>
      <xdr:row>19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409950" y="2514600"/>
          <a:ext cx="5715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10</xdr:row>
      <xdr:rowOff>28575</xdr:rowOff>
    </xdr:from>
    <xdr:to>
      <xdr:col>3</xdr:col>
      <xdr:colOff>152400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28675" y="1771650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38100</xdr:rowOff>
    </xdr:from>
    <xdr:to>
      <xdr:col>3</xdr:col>
      <xdr:colOff>152400</xdr:colOff>
      <xdr:row>14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28675" y="22574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38100</xdr:rowOff>
    </xdr:from>
    <xdr:to>
      <xdr:col>3</xdr:col>
      <xdr:colOff>152400</xdr:colOff>
      <xdr:row>17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828675" y="27146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18</xdr:row>
      <xdr:rowOff>38100</xdr:rowOff>
    </xdr:from>
    <xdr:to>
      <xdr:col>3</xdr:col>
      <xdr:colOff>152400</xdr:colOff>
      <xdr:row>19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28675" y="30194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20</xdr:row>
      <xdr:rowOff>38100</xdr:rowOff>
    </xdr:from>
    <xdr:to>
      <xdr:col>3</xdr:col>
      <xdr:colOff>152400</xdr:colOff>
      <xdr:row>21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28675" y="33242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22</xdr:row>
      <xdr:rowOff>38100</xdr:rowOff>
    </xdr:from>
    <xdr:to>
      <xdr:col>3</xdr:col>
      <xdr:colOff>152400</xdr:colOff>
      <xdr:row>23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28675" y="36290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24</xdr:row>
      <xdr:rowOff>38100</xdr:rowOff>
    </xdr:from>
    <xdr:to>
      <xdr:col>3</xdr:col>
      <xdr:colOff>152400</xdr:colOff>
      <xdr:row>25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828675" y="39338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26</xdr:row>
      <xdr:rowOff>38100</xdr:rowOff>
    </xdr:from>
    <xdr:to>
      <xdr:col>3</xdr:col>
      <xdr:colOff>152400</xdr:colOff>
      <xdr:row>27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828675" y="42386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28</xdr:row>
      <xdr:rowOff>38100</xdr:rowOff>
    </xdr:from>
    <xdr:to>
      <xdr:col>3</xdr:col>
      <xdr:colOff>152400</xdr:colOff>
      <xdr:row>29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828675" y="45434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30</xdr:row>
      <xdr:rowOff>38100</xdr:rowOff>
    </xdr:from>
    <xdr:to>
      <xdr:col>3</xdr:col>
      <xdr:colOff>152400</xdr:colOff>
      <xdr:row>31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828675" y="48482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38100</xdr:rowOff>
    </xdr:from>
    <xdr:to>
      <xdr:col>3</xdr:col>
      <xdr:colOff>152400</xdr:colOff>
      <xdr:row>33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828675" y="51530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34</xdr:row>
      <xdr:rowOff>38100</xdr:rowOff>
    </xdr:from>
    <xdr:to>
      <xdr:col>3</xdr:col>
      <xdr:colOff>152400</xdr:colOff>
      <xdr:row>35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828675" y="54578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36</xdr:row>
      <xdr:rowOff>38100</xdr:rowOff>
    </xdr:from>
    <xdr:to>
      <xdr:col>3</xdr:col>
      <xdr:colOff>152400</xdr:colOff>
      <xdr:row>37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828675" y="57626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38</xdr:row>
      <xdr:rowOff>38100</xdr:rowOff>
    </xdr:from>
    <xdr:to>
      <xdr:col>3</xdr:col>
      <xdr:colOff>152400</xdr:colOff>
      <xdr:row>39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828675" y="60674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11</xdr:row>
      <xdr:rowOff>76200</xdr:rowOff>
    </xdr:from>
    <xdr:to>
      <xdr:col>1</xdr:col>
      <xdr:colOff>476250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00075" y="204787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76200</xdr:rowOff>
    </xdr:from>
    <xdr:to>
      <xdr:col>1</xdr:col>
      <xdr:colOff>495300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657225" y="2619375"/>
          <a:ext cx="381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66675</xdr:rowOff>
    </xdr:from>
    <xdr:to>
      <xdr:col>1</xdr:col>
      <xdr:colOff>476250</xdr:colOff>
      <xdr:row>18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647700" y="2990850"/>
          <a:ext cx="2857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104775</xdr:rowOff>
    </xdr:from>
    <xdr:to>
      <xdr:col>1</xdr:col>
      <xdr:colOff>485775</xdr:colOff>
      <xdr:row>20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657225" y="3600450"/>
          <a:ext cx="2857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21</xdr:row>
      <xdr:rowOff>85725</xdr:rowOff>
    </xdr:from>
    <xdr:to>
      <xdr:col>1</xdr:col>
      <xdr:colOff>485775</xdr:colOff>
      <xdr:row>22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657225" y="3962400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23</xdr:row>
      <xdr:rowOff>85725</xdr:rowOff>
    </xdr:from>
    <xdr:to>
      <xdr:col>1</xdr:col>
      <xdr:colOff>476250</xdr:colOff>
      <xdr:row>24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647700" y="4343400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26</xdr:row>
      <xdr:rowOff>57150</xdr:rowOff>
    </xdr:from>
    <xdr:to>
      <xdr:col>1</xdr:col>
      <xdr:colOff>457200</xdr:colOff>
      <xdr:row>27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628650" y="488632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28</xdr:row>
      <xdr:rowOff>85725</xdr:rowOff>
    </xdr:from>
    <xdr:to>
      <xdr:col>1</xdr:col>
      <xdr:colOff>466725</xdr:colOff>
      <xdr:row>29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590550" y="52959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37</xdr:row>
      <xdr:rowOff>76200</xdr:rowOff>
    </xdr:from>
    <xdr:to>
      <xdr:col>1</xdr:col>
      <xdr:colOff>476250</xdr:colOff>
      <xdr:row>39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600075" y="6934200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40</xdr:row>
      <xdr:rowOff>76200</xdr:rowOff>
    </xdr:from>
    <xdr:to>
      <xdr:col>1</xdr:col>
      <xdr:colOff>495300</xdr:colOff>
      <xdr:row>41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657225" y="7505700"/>
          <a:ext cx="381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42</xdr:row>
      <xdr:rowOff>66675</xdr:rowOff>
    </xdr:from>
    <xdr:to>
      <xdr:col>1</xdr:col>
      <xdr:colOff>476250</xdr:colOff>
      <xdr:row>44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647700" y="7877175"/>
          <a:ext cx="2857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45</xdr:row>
      <xdr:rowOff>104775</xdr:rowOff>
    </xdr:from>
    <xdr:to>
      <xdr:col>1</xdr:col>
      <xdr:colOff>485775</xdr:colOff>
      <xdr:row>46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657225" y="8486775"/>
          <a:ext cx="2857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47</xdr:row>
      <xdr:rowOff>85725</xdr:rowOff>
    </xdr:from>
    <xdr:to>
      <xdr:col>1</xdr:col>
      <xdr:colOff>485775</xdr:colOff>
      <xdr:row>48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657225" y="884872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49</xdr:row>
      <xdr:rowOff>85725</xdr:rowOff>
    </xdr:from>
    <xdr:to>
      <xdr:col>1</xdr:col>
      <xdr:colOff>476250</xdr:colOff>
      <xdr:row>50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647700" y="922972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52</xdr:row>
      <xdr:rowOff>57150</xdr:rowOff>
    </xdr:from>
    <xdr:to>
      <xdr:col>1</xdr:col>
      <xdr:colOff>457200</xdr:colOff>
      <xdr:row>53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628650" y="9772650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54</xdr:row>
      <xdr:rowOff>85725</xdr:rowOff>
    </xdr:from>
    <xdr:to>
      <xdr:col>1</xdr:col>
      <xdr:colOff>466725</xdr:colOff>
      <xdr:row>55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590550" y="101822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62</xdr:row>
      <xdr:rowOff>38100</xdr:rowOff>
    </xdr:from>
    <xdr:to>
      <xdr:col>3</xdr:col>
      <xdr:colOff>66675</xdr:colOff>
      <xdr:row>63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1428750" y="11582400"/>
          <a:ext cx="762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64</xdr:row>
      <xdr:rowOff>38100</xdr:rowOff>
    </xdr:from>
    <xdr:to>
      <xdr:col>3</xdr:col>
      <xdr:colOff>66675</xdr:colOff>
      <xdr:row>65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1428750" y="11887200"/>
          <a:ext cx="762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19050</xdr:rowOff>
    </xdr:from>
    <xdr:to>
      <xdr:col>3</xdr:col>
      <xdr:colOff>38100</xdr:colOff>
      <xdr:row>70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1438275" y="12172950"/>
          <a:ext cx="38100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1013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895</v>
      </c>
      <c r="C3" s="1"/>
      <c r="E3" s="1"/>
      <c r="F3" s="1"/>
    </row>
    <row r="4" spans="2:6" ht="12" customHeight="1">
      <c r="B4" s="3" t="s">
        <v>907</v>
      </c>
      <c r="C4" s="1" t="s">
        <v>937</v>
      </c>
      <c r="E4" s="1"/>
      <c r="F4" s="1"/>
    </row>
    <row r="5" spans="2:3" ht="26.25" customHeight="1">
      <c r="B5" s="3" t="s">
        <v>985</v>
      </c>
      <c r="C5" s="5" t="s">
        <v>1014</v>
      </c>
    </row>
    <row r="6" spans="2:6" ht="36" customHeight="1">
      <c r="B6" s="3" t="s">
        <v>986</v>
      </c>
      <c r="C6" s="4" t="s">
        <v>1015</v>
      </c>
      <c r="E6" s="1"/>
      <c r="F6" s="1"/>
    </row>
    <row r="7" spans="2:3" ht="24.75" customHeight="1">
      <c r="B7" s="3" t="s">
        <v>987</v>
      </c>
      <c r="C7" s="5" t="s">
        <v>1016</v>
      </c>
    </row>
    <row r="8" spans="2:3" ht="24.75" customHeight="1">
      <c r="B8" s="3" t="s">
        <v>988</v>
      </c>
      <c r="C8" s="5" t="s">
        <v>1017</v>
      </c>
    </row>
    <row r="9" spans="2:3" ht="12" customHeight="1">
      <c r="B9" s="1"/>
      <c r="C9" s="5"/>
    </row>
    <row r="10" spans="2:6" ht="12" customHeight="1">
      <c r="B10" s="1"/>
      <c r="C10" s="1" t="s">
        <v>1018</v>
      </c>
      <c r="F10" s="1"/>
    </row>
    <row r="11" spans="2:6" ht="12">
      <c r="B11" s="1"/>
      <c r="C11" s="1" t="s">
        <v>1019</v>
      </c>
      <c r="E11" s="1"/>
      <c r="F11" s="1"/>
    </row>
    <row r="12" spans="1:6" ht="12">
      <c r="A12" s="1"/>
      <c r="B12" s="1"/>
      <c r="C12" s="1"/>
      <c r="D12" s="1"/>
      <c r="E12" s="1"/>
      <c r="F12" s="1"/>
    </row>
    <row r="13" spans="1:4" ht="12">
      <c r="A13" s="1"/>
      <c r="B13" s="1"/>
      <c r="C13" s="1"/>
      <c r="D13" s="1"/>
    </row>
    <row r="14" spans="2:4" ht="12">
      <c r="B14" s="1" t="s">
        <v>896</v>
      </c>
      <c r="C14" s="1" t="s">
        <v>1292</v>
      </c>
      <c r="D14" s="1"/>
    </row>
    <row r="15" ht="12">
      <c r="B15" s="2" t="s">
        <v>918</v>
      </c>
    </row>
    <row r="16" spans="2:3" ht="12">
      <c r="B16" s="2">
        <v>1</v>
      </c>
      <c r="C16" s="6" t="s">
        <v>1032</v>
      </c>
    </row>
    <row r="17" spans="2:3" ht="12">
      <c r="B17" s="2">
        <v>2</v>
      </c>
      <c r="C17" s="6" t="s">
        <v>1033</v>
      </c>
    </row>
    <row r="19" ht="12">
      <c r="B19" s="2" t="s">
        <v>1040</v>
      </c>
    </row>
    <row r="20" spans="2:3" ht="12">
      <c r="B20" s="2">
        <v>3</v>
      </c>
      <c r="C20" s="2" t="s">
        <v>1041</v>
      </c>
    </row>
    <row r="22" ht="12">
      <c r="B22" s="2" t="s">
        <v>1048</v>
      </c>
    </row>
    <row r="23" spans="2:3" ht="12">
      <c r="B23" s="2">
        <v>4</v>
      </c>
      <c r="C23" s="2" t="s">
        <v>1053</v>
      </c>
    </row>
    <row r="25" ht="12">
      <c r="B25" s="2" t="s">
        <v>1062</v>
      </c>
    </row>
    <row r="26" spans="2:3" ht="12">
      <c r="B26" s="2">
        <v>5</v>
      </c>
      <c r="C26" s="2" t="s">
        <v>1063</v>
      </c>
    </row>
    <row r="27" spans="2:3" ht="12">
      <c r="B27" s="2">
        <v>6</v>
      </c>
      <c r="C27" s="2" t="s">
        <v>1071</v>
      </c>
    </row>
    <row r="28" spans="2:3" ht="12">
      <c r="B28" s="2">
        <v>7</v>
      </c>
      <c r="C28" s="2" t="s">
        <v>1076</v>
      </c>
    </row>
    <row r="29" ht="12">
      <c r="A29" s="1"/>
    </row>
    <row r="30" ht="12">
      <c r="B30" s="2" t="s">
        <v>1098</v>
      </c>
    </row>
    <row r="31" ht="12">
      <c r="C31" s="6" t="s">
        <v>954</v>
      </c>
    </row>
    <row r="32" spans="2:3" ht="12">
      <c r="B32" s="2">
        <v>8</v>
      </c>
      <c r="C32" s="6" t="s">
        <v>1108</v>
      </c>
    </row>
    <row r="33" ht="12">
      <c r="C33" s="6"/>
    </row>
    <row r="34" ht="12">
      <c r="B34" s="2" t="s">
        <v>1118</v>
      </c>
    </row>
    <row r="35" ht="12">
      <c r="C35" s="2" t="s">
        <v>998</v>
      </c>
    </row>
    <row r="36" spans="2:3" ht="12">
      <c r="B36" s="2">
        <v>9</v>
      </c>
      <c r="C36" s="2" t="s">
        <v>1120</v>
      </c>
    </row>
    <row r="37" spans="2:3" ht="12">
      <c r="B37" s="2">
        <v>10</v>
      </c>
      <c r="C37" s="2" t="s">
        <v>1124</v>
      </c>
    </row>
    <row r="39" ht="12">
      <c r="B39" s="2" t="s">
        <v>1137</v>
      </c>
    </row>
    <row r="40" spans="2:3" ht="12">
      <c r="B40" s="2">
        <v>11</v>
      </c>
      <c r="C40" s="2" t="s">
        <v>1141</v>
      </c>
    </row>
    <row r="41" spans="2:3" ht="12">
      <c r="B41" s="2">
        <v>12</v>
      </c>
      <c r="C41" s="2" t="s">
        <v>1142</v>
      </c>
    </row>
    <row r="43" ht="12">
      <c r="B43" s="2" t="s">
        <v>1000</v>
      </c>
    </row>
    <row r="44" spans="2:3" ht="12">
      <c r="B44" s="2">
        <v>13</v>
      </c>
      <c r="C44" s="2" t="s">
        <v>1146</v>
      </c>
    </row>
    <row r="45" ht="12">
      <c r="C45" s="2" t="s">
        <v>992</v>
      </c>
    </row>
    <row r="46" spans="2:3" ht="12">
      <c r="B46" s="2">
        <v>14</v>
      </c>
      <c r="C46" s="2" t="s">
        <v>1153</v>
      </c>
    </row>
    <row r="47" spans="2:3" ht="12">
      <c r="B47" s="2">
        <v>15</v>
      </c>
      <c r="C47" s="2" t="s">
        <v>1154</v>
      </c>
    </row>
    <row r="49" ht="12">
      <c r="B49" s="2" t="s">
        <v>993</v>
      </c>
    </row>
    <row r="50" spans="2:3" ht="12">
      <c r="B50" s="2">
        <v>16</v>
      </c>
      <c r="C50" s="2" t="s">
        <v>920</v>
      </c>
    </row>
    <row r="51" spans="2:3" ht="12">
      <c r="B51" s="2">
        <v>17</v>
      </c>
      <c r="C51" s="2" t="s">
        <v>1163</v>
      </c>
    </row>
    <row r="53" ht="12">
      <c r="B53" s="2" t="s">
        <v>994</v>
      </c>
    </row>
    <row r="54" spans="2:3" ht="12">
      <c r="B54" s="2">
        <v>18</v>
      </c>
      <c r="C54" s="2" t="s">
        <v>1174</v>
      </c>
    </row>
    <row r="56" ht="12">
      <c r="B56" s="2" t="s">
        <v>1179</v>
      </c>
    </row>
    <row r="57" spans="2:3" ht="12">
      <c r="B57" s="2">
        <v>19</v>
      </c>
      <c r="C57" s="2" t="s">
        <v>1180</v>
      </c>
    </row>
    <row r="58" spans="2:3" ht="12">
      <c r="B58" s="2">
        <v>20</v>
      </c>
      <c r="C58" s="2" t="s">
        <v>966</v>
      </c>
    </row>
    <row r="60" ht="12">
      <c r="B60" s="2" t="s">
        <v>1190</v>
      </c>
    </row>
    <row r="61" spans="2:3" ht="12">
      <c r="B61" s="2">
        <v>21</v>
      </c>
      <c r="C61" s="2" t="s">
        <v>1191</v>
      </c>
    </row>
    <row r="63" ht="12">
      <c r="B63" s="2" t="s">
        <v>1195</v>
      </c>
    </row>
    <row r="64" spans="2:3" ht="12">
      <c r="B64" s="2">
        <v>22</v>
      </c>
      <c r="C64" s="2" t="s">
        <v>1198</v>
      </c>
    </row>
    <row r="65" spans="2:3" ht="12">
      <c r="B65" s="2">
        <v>23</v>
      </c>
      <c r="C65" s="2" t="s">
        <v>1199</v>
      </c>
    </row>
    <row r="67" ht="12">
      <c r="B67" s="2" t="s">
        <v>1203</v>
      </c>
    </row>
    <row r="68" spans="2:3" ht="12">
      <c r="B68" s="2">
        <v>24</v>
      </c>
      <c r="C68" s="2" t="s">
        <v>1204</v>
      </c>
    </row>
    <row r="70" ht="12">
      <c r="B70" s="2" t="s">
        <v>1211</v>
      </c>
    </row>
    <row r="71" spans="2:3" ht="12">
      <c r="B71" s="2">
        <v>25</v>
      </c>
      <c r="C71" s="2" t="s">
        <v>1224</v>
      </c>
    </row>
    <row r="73" ht="12">
      <c r="B73" s="2" t="s">
        <v>1233</v>
      </c>
    </row>
    <row r="74" spans="2:3" ht="12">
      <c r="B74" s="2">
        <v>26</v>
      </c>
      <c r="C74" s="6" t="s">
        <v>1234</v>
      </c>
    </row>
    <row r="75" spans="2:3" ht="12">
      <c r="B75" s="2">
        <v>27</v>
      </c>
      <c r="C75" s="2" t="s">
        <v>1235</v>
      </c>
    </row>
    <row r="77" ht="12">
      <c r="B77" s="2" t="s">
        <v>1258</v>
      </c>
    </row>
    <row r="78" spans="2:3" ht="12">
      <c r="B78" s="2">
        <v>28</v>
      </c>
      <c r="C78" s="2" t="s">
        <v>972</v>
      </c>
    </row>
    <row r="79" ht="12">
      <c r="C79" s="2" t="s">
        <v>1261</v>
      </c>
    </row>
    <row r="80" spans="2:3" ht="12">
      <c r="B80" s="2">
        <v>29</v>
      </c>
      <c r="C80" s="2" t="s">
        <v>1279</v>
      </c>
    </row>
    <row r="81" ht="12">
      <c r="C81" s="2" t="s">
        <v>1262</v>
      </c>
    </row>
    <row r="82" spans="2:3" ht="12">
      <c r="B82" s="2">
        <v>30</v>
      </c>
      <c r="C82" s="2" t="s">
        <v>1282</v>
      </c>
    </row>
    <row r="83" spans="2:3" ht="12">
      <c r="B83" s="2">
        <v>31</v>
      </c>
      <c r="C83" s="2" t="s">
        <v>977</v>
      </c>
    </row>
    <row r="85" ht="12">
      <c r="B85" s="2" t="s">
        <v>1283</v>
      </c>
    </row>
    <row r="86" ht="12">
      <c r="C86" s="2" t="s">
        <v>983</v>
      </c>
    </row>
    <row r="87" spans="2:3" ht="12">
      <c r="B87" s="2">
        <v>32</v>
      </c>
      <c r="C87" s="2" t="s">
        <v>997</v>
      </c>
    </row>
    <row r="88" spans="2:3" ht="12">
      <c r="B88" s="2">
        <v>33</v>
      </c>
      <c r="C88" s="2" t="s">
        <v>906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41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289" customWidth="1"/>
    <col min="2" max="2" width="5.125" style="289" customWidth="1"/>
    <col min="3" max="3" width="2.875" style="289" customWidth="1"/>
    <col min="4" max="5" width="11.625" style="289" customWidth="1"/>
    <col min="6" max="6" width="9.00390625" style="289" customWidth="1"/>
    <col min="7" max="7" width="11.25390625" style="289" customWidth="1"/>
    <col min="8" max="8" width="8.625" style="289" customWidth="1"/>
    <col min="9" max="9" width="10.00390625" style="289" customWidth="1"/>
    <col min="10" max="10" width="7.50390625" style="289" customWidth="1"/>
    <col min="11" max="11" width="9.125" style="289" customWidth="1"/>
    <col min="12" max="12" width="9.375" style="289" customWidth="1"/>
    <col min="13" max="13" width="8.625" style="289" customWidth="1"/>
    <col min="14" max="14" width="9.375" style="289" customWidth="1"/>
    <col min="15" max="15" width="8.00390625" style="289" customWidth="1"/>
    <col min="16" max="16384" width="9.00390625" style="289" customWidth="1"/>
  </cols>
  <sheetData>
    <row r="1" ht="14.25">
      <c r="B1" s="290" t="s">
        <v>637</v>
      </c>
    </row>
    <row r="3" ht="15" customHeight="1" thickBot="1">
      <c r="B3" s="289" t="s">
        <v>599</v>
      </c>
    </row>
    <row r="4" spans="2:15" ht="15" customHeight="1" thickTop="1">
      <c r="B4" s="1089" t="s">
        <v>600</v>
      </c>
      <c r="C4" s="1090"/>
      <c r="D4" s="1091"/>
      <c r="E4" s="1070" t="s">
        <v>1295</v>
      </c>
      <c r="F4" s="1070" t="s">
        <v>601</v>
      </c>
      <c r="G4" s="1073" t="s">
        <v>602</v>
      </c>
      <c r="H4" s="1074"/>
      <c r="I4" s="1074"/>
      <c r="J4" s="1074"/>
      <c r="K4" s="1074"/>
      <c r="L4" s="1075"/>
      <c r="M4" s="1067" t="s">
        <v>603</v>
      </c>
      <c r="N4" s="1067" t="s">
        <v>604</v>
      </c>
      <c r="O4" s="1067" t="s">
        <v>605</v>
      </c>
    </row>
    <row r="5" spans="2:15" ht="15" customHeight="1">
      <c r="B5" s="1092"/>
      <c r="C5" s="1093"/>
      <c r="D5" s="1094"/>
      <c r="E5" s="1071"/>
      <c r="F5" s="1071"/>
      <c r="G5" s="1078" t="s">
        <v>1295</v>
      </c>
      <c r="H5" s="1076" t="s">
        <v>606</v>
      </c>
      <c r="I5" s="1077"/>
      <c r="J5" s="1076" t="s">
        <v>607</v>
      </c>
      <c r="K5" s="1077"/>
      <c r="L5" s="1078" t="s">
        <v>608</v>
      </c>
      <c r="M5" s="1068"/>
      <c r="N5" s="1068"/>
      <c r="O5" s="1068"/>
    </row>
    <row r="6" spans="2:15" ht="15" customHeight="1">
      <c r="B6" s="1095"/>
      <c r="C6" s="1096"/>
      <c r="D6" s="1097"/>
      <c r="E6" s="1072"/>
      <c r="F6" s="1072"/>
      <c r="G6" s="1079"/>
      <c r="H6" s="294" t="s">
        <v>609</v>
      </c>
      <c r="I6" s="294" t="s">
        <v>610</v>
      </c>
      <c r="J6" s="294" t="s">
        <v>611</v>
      </c>
      <c r="K6" s="294" t="s">
        <v>612</v>
      </c>
      <c r="L6" s="1079"/>
      <c r="M6" s="1069"/>
      <c r="N6" s="1069"/>
      <c r="O6" s="1069"/>
    </row>
    <row r="7" spans="2:15" ht="9.75" customHeight="1">
      <c r="B7" s="291"/>
      <c r="C7" s="292"/>
      <c r="D7" s="293"/>
      <c r="E7" s="295"/>
      <c r="F7" s="295"/>
      <c r="G7" s="296"/>
      <c r="H7" s="296"/>
      <c r="I7" s="296"/>
      <c r="J7" s="296"/>
      <c r="K7" s="296"/>
      <c r="L7" s="296"/>
      <c r="M7" s="296"/>
      <c r="N7" s="296"/>
      <c r="O7" s="297"/>
    </row>
    <row r="8" spans="2:15" s="298" customFormat="1" ht="15" customHeight="1">
      <c r="B8" s="1080" t="s">
        <v>613</v>
      </c>
      <c r="C8" s="1059"/>
      <c r="D8" s="1060"/>
      <c r="E8" s="299"/>
      <c r="F8" s="299"/>
      <c r="G8" s="300"/>
      <c r="H8" s="300"/>
      <c r="I8" s="300"/>
      <c r="J8" s="300"/>
      <c r="K8" s="300"/>
      <c r="L8" s="300"/>
      <c r="M8" s="300"/>
      <c r="N8" s="300"/>
      <c r="O8" s="301"/>
    </row>
    <row r="9" spans="2:15" s="298" customFormat="1" ht="15" customHeight="1">
      <c r="B9" s="1080" t="s">
        <v>1295</v>
      </c>
      <c r="C9" s="1059"/>
      <c r="D9" s="1060"/>
      <c r="E9" s="302">
        <f>SUM(E10:E18)</f>
        <v>1018</v>
      </c>
      <c r="F9" s="303">
        <f>SUM(F10:F18)</f>
        <v>484</v>
      </c>
      <c r="G9" s="303">
        <f>SUM(G10:G18)</f>
        <v>430</v>
      </c>
      <c r="H9" s="303">
        <v>287</v>
      </c>
      <c r="I9" s="303">
        <f aca="true" t="shared" si="0" ref="I9:O9">SUM(I10:I18)</f>
        <v>125</v>
      </c>
      <c r="J9" s="303">
        <f t="shared" si="0"/>
        <v>1</v>
      </c>
      <c r="K9" s="303">
        <f t="shared" si="0"/>
        <v>10</v>
      </c>
      <c r="L9" s="303">
        <f t="shared" si="0"/>
        <v>7</v>
      </c>
      <c r="M9" s="303">
        <f t="shared" si="0"/>
        <v>97</v>
      </c>
      <c r="N9" s="303">
        <f t="shared" si="0"/>
        <v>5</v>
      </c>
      <c r="O9" s="304">
        <f t="shared" si="0"/>
        <v>2</v>
      </c>
    </row>
    <row r="10" spans="2:15" ht="15" customHeight="1">
      <c r="B10" s="1061" t="s">
        <v>614</v>
      </c>
      <c r="C10" s="1062"/>
      <c r="D10" s="1063"/>
      <c r="E10" s="307">
        <f aca="true" t="shared" si="1" ref="E10:E18">SUM(F10:G10,M10:O10)</f>
        <v>91</v>
      </c>
      <c r="F10" s="307">
        <v>6</v>
      </c>
      <c r="G10" s="308">
        <f aca="true" t="shared" si="2" ref="G10:G18">SUM(H10:K10)</f>
        <v>83</v>
      </c>
      <c r="H10" s="308">
        <v>8</v>
      </c>
      <c r="I10" s="308">
        <v>75</v>
      </c>
      <c r="J10" s="308">
        <v>0</v>
      </c>
      <c r="K10" s="308">
        <v>0</v>
      </c>
      <c r="L10" s="308">
        <v>0</v>
      </c>
      <c r="M10" s="308">
        <v>1</v>
      </c>
      <c r="N10" s="308">
        <v>0</v>
      </c>
      <c r="O10" s="309">
        <v>1</v>
      </c>
    </row>
    <row r="11" spans="2:15" ht="15" customHeight="1">
      <c r="B11" s="1061" t="s">
        <v>615</v>
      </c>
      <c r="C11" s="1062"/>
      <c r="D11" s="1063"/>
      <c r="E11" s="307">
        <f t="shared" si="1"/>
        <v>8</v>
      </c>
      <c r="F11" s="307">
        <v>0</v>
      </c>
      <c r="G11" s="308">
        <f t="shared" si="2"/>
        <v>8</v>
      </c>
      <c r="H11" s="308">
        <v>0</v>
      </c>
      <c r="I11" s="308">
        <v>8</v>
      </c>
      <c r="J11" s="308">
        <v>0</v>
      </c>
      <c r="K11" s="308">
        <v>0</v>
      </c>
      <c r="L11" s="308">
        <v>0</v>
      </c>
      <c r="M11" s="308">
        <v>0</v>
      </c>
      <c r="N11" s="308">
        <v>0</v>
      </c>
      <c r="O11" s="309">
        <v>0</v>
      </c>
    </row>
    <row r="12" spans="2:15" ht="15" customHeight="1">
      <c r="B12" s="1061" t="s">
        <v>616</v>
      </c>
      <c r="C12" s="1062"/>
      <c r="D12" s="1063"/>
      <c r="E12" s="307">
        <f t="shared" si="1"/>
        <v>204</v>
      </c>
      <c r="F12" s="307">
        <v>96</v>
      </c>
      <c r="G12" s="308">
        <f t="shared" si="2"/>
        <v>76</v>
      </c>
      <c r="H12" s="308">
        <v>53</v>
      </c>
      <c r="I12" s="308">
        <v>23</v>
      </c>
      <c r="J12" s="308">
        <v>0</v>
      </c>
      <c r="K12" s="308">
        <v>0</v>
      </c>
      <c r="L12" s="308">
        <v>0</v>
      </c>
      <c r="M12" s="308">
        <v>28</v>
      </c>
      <c r="N12" s="308">
        <v>4</v>
      </c>
      <c r="O12" s="309">
        <v>0</v>
      </c>
    </row>
    <row r="13" spans="2:15" ht="15" customHeight="1">
      <c r="B13" s="1061" t="s">
        <v>617</v>
      </c>
      <c r="C13" s="1062"/>
      <c r="D13" s="1063"/>
      <c r="E13" s="307">
        <f t="shared" si="1"/>
        <v>33</v>
      </c>
      <c r="F13" s="307">
        <v>13</v>
      </c>
      <c r="G13" s="308">
        <f t="shared" si="2"/>
        <v>20</v>
      </c>
      <c r="H13" s="308">
        <v>11</v>
      </c>
      <c r="I13" s="308">
        <v>9</v>
      </c>
      <c r="J13" s="308">
        <v>0</v>
      </c>
      <c r="K13" s="308">
        <v>0</v>
      </c>
      <c r="L13" s="308">
        <v>0</v>
      </c>
      <c r="M13" s="308">
        <v>0</v>
      </c>
      <c r="N13" s="308">
        <v>0</v>
      </c>
      <c r="O13" s="309">
        <v>0</v>
      </c>
    </row>
    <row r="14" spans="2:15" ht="15" customHeight="1">
      <c r="B14" s="1061" t="s">
        <v>618</v>
      </c>
      <c r="C14" s="1062"/>
      <c r="D14" s="1063"/>
      <c r="E14" s="307">
        <f t="shared" si="1"/>
        <v>300</v>
      </c>
      <c r="F14" s="307">
        <v>79</v>
      </c>
      <c r="G14" s="308">
        <f t="shared" si="2"/>
        <v>218</v>
      </c>
      <c r="H14" s="308">
        <v>209</v>
      </c>
      <c r="I14" s="308">
        <v>9</v>
      </c>
      <c r="J14" s="308">
        <v>0</v>
      </c>
      <c r="K14" s="308">
        <v>0</v>
      </c>
      <c r="L14" s="308">
        <v>0</v>
      </c>
      <c r="M14" s="308">
        <v>2</v>
      </c>
      <c r="N14" s="308">
        <v>0</v>
      </c>
      <c r="O14" s="309">
        <v>1</v>
      </c>
    </row>
    <row r="15" spans="2:15" ht="15" customHeight="1">
      <c r="B15" s="1061" t="s">
        <v>619</v>
      </c>
      <c r="C15" s="1062"/>
      <c r="D15" s="1063"/>
      <c r="E15" s="307">
        <f t="shared" si="1"/>
        <v>2</v>
      </c>
      <c r="F15" s="307">
        <v>0</v>
      </c>
      <c r="G15" s="308">
        <f t="shared" si="2"/>
        <v>1</v>
      </c>
      <c r="H15" s="308">
        <v>0</v>
      </c>
      <c r="I15" s="308">
        <v>0</v>
      </c>
      <c r="J15" s="308">
        <v>1</v>
      </c>
      <c r="K15" s="308">
        <v>0</v>
      </c>
      <c r="L15" s="308">
        <v>0</v>
      </c>
      <c r="M15" s="308">
        <v>0</v>
      </c>
      <c r="N15" s="308">
        <v>1</v>
      </c>
      <c r="O15" s="309">
        <v>0</v>
      </c>
    </row>
    <row r="16" spans="2:15" ht="15" customHeight="1">
      <c r="B16" s="1064" t="s">
        <v>620</v>
      </c>
      <c r="C16" s="1065"/>
      <c r="D16" s="1066"/>
      <c r="E16" s="307">
        <f t="shared" si="1"/>
        <v>51</v>
      </c>
      <c r="F16" s="312">
        <v>1</v>
      </c>
      <c r="G16" s="308">
        <f t="shared" si="2"/>
        <v>11</v>
      </c>
      <c r="H16" s="312">
        <v>1</v>
      </c>
      <c r="I16" s="312">
        <v>0</v>
      </c>
      <c r="J16" s="312">
        <v>0</v>
      </c>
      <c r="K16" s="312">
        <v>10</v>
      </c>
      <c r="L16" s="312">
        <v>0</v>
      </c>
      <c r="M16" s="312">
        <v>39</v>
      </c>
      <c r="N16" s="312">
        <v>0</v>
      </c>
      <c r="O16" s="313">
        <v>0</v>
      </c>
    </row>
    <row r="17" spans="2:15" ht="15" customHeight="1">
      <c r="B17" s="1064" t="s">
        <v>621</v>
      </c>
      <c r="C17" s="1065"/>
      <c r="D17" s="1066"/>
      <c r="E17" s="307">
        <f t="shared" si="1"/>
        <v>100</v>
      </c>
      <c r="F17" s="312">
        <v>62</v>
      </c>
      <c r="G17" s="308">
        <f t="shared" si="2"/>
        <v>11</v>
      </c>
      <c r="H17" s="312">
        <v>11</v>
      </c>
      <c r="I17" s="312">
        <v>0</v>
      </c>
      <c r="J17" s="312">
        <v>0</v>
      </c>
      <c r="K17" s="312">
        <v>0</v>
      </c>
      <c r="L17" s="312">
        <v>7</v>
      </c>
      <c r="M17" s="312">
        <v>27</v>
      </c>
      <c r="N17" s="312">
        <v>0</v>
      </c>
      <c r="O17" s="313">
        <v>0</v>
      </c>
    </row>
    <row r="18" spans="2:15" ht="15" customHeight="1">
      <c r="B18" s="1064" t="s">
        <v>622</v>
      </c>
      <c r="C18" s="1062"/>
      <c r="D18" s="1063"/>
      <c r="E18" s="307">
        <f t="shared" si="1"/>
        <v>229</v>
      </c>
      <c r="F18" s="312">
        <v>227</v>
      </c>
      <c r="G18" s="308">
        <f t="shared" si="2"/>
        <v>2</v>
      </c>
      <c r="H18" s="312">
        <v>1</v>
      </c>
      <c r="I18" s="312">
        <v>1</v>
      </c>
      <c r="J18" s="312">
        <v>0</v>
      </c>
      <c r="K18" s="312">
        <v>0</v>
      </c>
      <c r="L18" s="312">
        <v>0</v>
      </c>
      <c r="M18" s="312">
        <v>0</v>
      </c>
      <c r="N18" s="312">
        <v>0</v>
      </c>
      <c r="O18" s="313">
        <v>0</v>
      </c>
    </row>
    <row r="19" spans="2:15" ht="15" customHeight="1">
      <c r="B19" s="310"/>
      <c r="C19" s="305"/>
      <c r="D19" s="306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3"/>
    </row>
    <row r="20" spans="2:15" s="298" customFormat="1" ht="15" customHeight="1">
      <c r="B20" s="1058" t="s">
        <v>623</v>
      </c>
      <c r="C20" s="1059"/>
      <c r="D20" s="1060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5"/>
    </row>
    <row r="21" spans="2:15" s="298" customFormat="1" ht="15" customHeight="1">
      <c r="B21" s="1058" t="s">
        <v>1295</v>
      </c>
      <c r="C21" s="1059"/>
      <c r="D21" s="1060"/>
      <c r="E21" s="302">
        <f>SUM(E22:E30)</f>
        <v>1282</v>
      </c>
      <c r="F21" s="303">
        <f>SUM(F22:F28)</f>
        <v>601</v>
      </c>
      <c r="G21" s="303">
        <f aca="true" t="shared" si="3" ref="G21:O21">SUM(G22:G30)</f>
        <v>542</v>
      </c>
      <c r="H21" s="303">
        <f t="shared" si="3"/>
        <v>330</v>
      </c>
      <c r="I21" s="303">
        <f t="shared" si="3"/>
        <v>180</v>
      </c>
      <c r="J21" s="303">
        <f t="shared" si="3"/>
        <v>3</v>
      </c>
      <c r="K21" s="303">
        <f t="shared" si="3"/>
        <v>19</v>
      </c>
      <c r="L21" s="303">
        <f t="shared" si="3"/>
        <v>10</v>
      </c>
      <c r="M21" s="303">
        <f t="shared" si="3"/>
        <v>121</v>
      </c>
      <c r="N21" s="303">
        <f t="shared" si="3"/>
        <v>14</v>
      </c>
      <c r="O21" s="304">
        <f t="shared" si="3"/>
        <v>4</v>
      </c>
    </row>
    <row r="22" spans="2:15" ht="15" customHeight="1">
      <c r="B22" s="1064" t="s">
        <v>601</v>
      </c>
      <c r="C22" s="1062"/>
      <c r="D22" s="1063"/>
      <c r="E22" s="307">
        <f aca="true" t="shared" si="4" ref="E22:E28">SUM(F22:G22,M22:O22)</f>
        <v>802</v>
      </c>
      <c r="F22" s="312">
        <v>601</v>
      </c>
      <c r="G22" s="308">
        <v>95</v>
      </c>
      <c r="H22" s="312">
        <v>44</v>
      </c>
      <c r="I22" s="312">
        <v>25</v>
      </c>
      <c r="J22" s="312">
        <v>3</v>
      </c>
      <c r="K22" s="312">
        <v>16</v>
      </c>
      <c r="L22" s="312">
        <v>7</v>
      </c>
      <c r="M22" s="312">
        <v>102</v>
      </c>
      <c r="N22" s="312">
        <v>4</v>
      </c>
      <c r="O22" s="313">
        <v>0</v>
      </c>
    </row>
    <row r="23" spans="2:15" ht="15" customHeight="1">
      <c r="B23" s="1084" t="s">
        <v>606</v>
      </c>
      <c r="C23" s="305"/>
      <c r="D23" s="311" t="s">
        <v>624</v>
      </c>
      <c r="E23" s="307">
        <f t="shared" si="4"/>
        <v>340</v>
      </c>
      <c r="F23" s="312">
        <v>0</v>
      </c>
      <c r="G23" s="308">
        <v>331</v>
      </c>
      <c r="H23" s="312">
        <v>286</v>
      </c>
      <c r="I23" s="312">
        <v>43</v>
      </c>
      <c r="J23" s="312">
        <v>0</v>
      </c>
      <c r="K23" s="312">
        <v>0</v>
      </c>
      <c r="L23" s="312">
        <v>2</v>
      </c>
      <c r="M23" s="312">
        <v>9</v>
      </c>
      <c r="N23" s="312">
        <v>0</v>
      </c>
      <c r="O23" s="313">
        <v>0</v>
      </c>
    </row>
    <row r="24" spans="2:15" ht="15" customHeight="1">
      <c r="B24" s="1084"/>
      <c r="C24" s="316"/>
      <c r="D24" s="317" t="s">
        <v>625</v>
      </c>
      <c r="E24" s="307">
        <f t="shared" si="4"/>
        <v>79</v>
      </c>
      <c r="F24" s="312">
        <v>0</v>
      </c>
      <c r="G24" s="308">
        <v>75</v>
      </c>
      <c r="H24" s="312">
        <v>0</v>
      </c>
      <c r="I24" s="312">
        <v>72</v>
      </c>
      <c r="J24" s="312">
        <v>0</v>
      </c>
      <c r="K24" s="312">
        <v>2</v>
      </c>
      <c r="L24" s="312">
        <v>1</v>
      </c>
      <c r="M24" s="312">
        <v>2</v>
      </c>
      <c r="N24" s="312">
        <v>2</v>
      </c>
      <c r="O24" s="313">
        <v>0</v>
      </c>
    </row>
    <row r="25" spans="2:15" ht="15" customHeight="1">
      <c r="B25" s="1084"/>
      <c r="C25" s="316"/>
      <c r="D25" s="317" t="s">
        <v>626</v>
      </c>
      <c r="E25" s="307">
        <f t="shared" si="4"/>
        <v>43</v>
      </c>
      <c r="F25" s="312">
        <v>0</v>
      </c>
      <c r="G25" s="308">
        <f>SUM(H25:K25)</f>
        <v>37</v>
      </c>
      <c r="H25" s="312">
        <v>0</v>
      </c>
      <c r="I25" s="312">
        <v>36</v>
      </c>
      <c r="J25" s="312">
        <v>0</v>
      </c>
      <c r="K25" s="312">
        <v>1</v>
      </c>
      <c r="L25" s="312">
        <v>0</v>
      </c>
      <c r="M25" s="312">
        <v>4</v>
      </c>
      <c r="N25" s="312">
        <v>2</v>
      </c>
      <c r="O25" s="313">
        <v>0</v>
      </c>
    </row>
    <row r="26" spans="2:15" ht="15" customHeight="1">
      <c r="B26" s="1084"/>
      <c r="C26" s="316"/>
      <c r="D26" s="317" t="s">
        <v>627</v>
      </c>
      <c r="E26" s="307">
        <f t="shared" si="4"/>
        <v>5</v>
      </c>
      <c r="F26" s="312">
        <v>0</v>
      </c>
      <c r="G26" s="308">
        <f>SUM(H26:K26)</f>
        <v>4</v>
      </c>
      <c r="H26" s="312">
        <v>0</v>
      </c>
      <c r="I26" s="312">
        <v>4</v>
      </c>
      <c r="J26" s="312">
        <v>0</v>
      </c>
      <c r="K26" s="312">
        <v>0</v>
      </c>
      <c r="L26" s="312">
        <v>0</v>
      </c>
      <c r="M26" s="312">
        <v>1</v>
      </c>
      <c r="N26" s="312">
        <v>0</v>
      </c>
      <c r="O26" s="313">
        <v>0</v>
      </c>
    </row>
    <row r="27" spans="2:15" ht="15" customHeight="1">
      <c r="B27" s="1084"/>
      <c r="C27" s="318"/>
      <c r="D27" s="311" t="s">
        <v>628</v>
      </c>
      <c r="E27" s="307">
        <f t="shared" si="4"/>
        <v>6</v>
      </c>
      <c r="F27" s="312">
        <v>0</v>
      </c>
      <c r="G27" s="308">
        <f>SUM(H27:K27)</f>
        <v>0</v>
      </c>
      <c r="H27" s="312">
        <v>0</v>
      </c>
      <c r="I27" s="312">
        <v>0</v>
      </c>
      <c r="J27" s="312">
        <v>0</v>
      </c>
      <c r="K27" s="312">
        <v>0</v>
      </c>
      <c r="L27" s="312">
        <v>0</v>
      </c>
      <c r="M27" s="312">
        <v>3</v>
      </c>
      <c r="N27" s="312">
        <v>3</v>
      </c>
      <c r="O27" s="313">
        <v>0</v>
      </c>
    </row>
    <row r="28" spans="2:15" ht="15" customHeight="1">
      <c r="B28" s="1084"/>
      <c r="C28" s="318"/>
      <c r="D28" s="311" t="s">
        <v>629</v>
      </c>
      <c r="E28" s="307">
        <f t="shared" si="4"/>
        <v>7</v>
      </c>
      <c r="F28" s="312">
        <v>0</v>
      </c>
      <c r="G28" s="308">
        <f>SUM(H28:K28)</f>
        <v>0</v>
      </c>
      <c r="H28" s="312">
        <v>0</v>
      </c>
      <c r="I28" s="312">
        <v>0</v>
      </c>
      <c r="J28" s="312">
        <v>0</v>
      </c>
      <c r="K28" s="312">
        <v>0</v>
      </c>
      <c r="L28" s="312">
        <v>0</v>
      </c>
      <c r="M28" s="312">
        <v>0</v>
      </c>
      <c r="N28" s="312">
        <v>3</v>
      </c>
      <c r="O28" s="313">
        <v>4</v>
      </c>
    </row>
    <row r="29" spans="2:15" ht="15" customHeight="1">
      <c r="B29" s="319"/>
      <c r="C29" s="318"/>
      <c r="D29" s="311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3"/>
    </row>
    <row r="30" spans="2:15" s="320" customFormat="1" ht="15" customHeight="1">
      <c r="B30" s="1058" t="s">
        <v>630</v>
      </c>
      <c r="C30" s="1085"/>
      <c r="D30" s="1086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2"/>
    </row>
    <row r="31" spans="2:15" s="320" customFormat="1" ht="15" customHeight="1">
      <c r="B31" s="1058" t="s">
        <v>1295</v>
      </c>
      <c r="C31" s="1085"/>
      <c r="D31" s="1086"/>
      <c r="E31" s="302">
        <f aca="true" t="shared" si="5" ref="E31:O31">SUM(E32:E33)</f>
        <v>4982</v>
      </c>
      <c r="F31" s="303">
        <f t="shared" si="5"/>
        <v>1082</v>
      </c>
      <c r="G31" s="303">
        <f t="shared" si="5"/>
        <v>2091</v>
      </c>
      <c r="H31" s="303">
        <f t="shared" si="5"/>
        <v>809</v>
      </c>
      <c r="I31" s="303">
        <f t="shared" si="5"/>
        <v>1094</v>
      </c>
      <c r="J31" s="303">
        <f t="shared" si="5"/>
        <v>7</v>
      </c>
      <c r="K31" s="303">
        <f t="shared" si="5"/>
        <v>92</v>
      </c>
      <c r="L31" s="303">
        <f t="shared" si="5"/>
        <v>89</v>
      </c>
      <c r="M31" s="303">
        <f t="shared" si="5"/>
        <v>1610</v>
      </c>
      <c r="N31" s="303">
        <f t="shared" si="5"/>
        <v>133</v>
      </c>
      <c r="O31" s="304">
        <f t="shared" si="5"/>
        <v>66</v>
      </c>
    </row>
    <row r="32" spans="2:15" ht="15" customHeight="1">
      <c r="B32" s="1064" t="s">
        <v>631</v>
      </c>
      <c r="C32" s="1087"/>
      <c r="D32" s="1088"/>
      <c r="E32" s="307">
        <f>SUM(F32:G32,M32:O32)</f>
        <v>3305</v>
      </c>
      <c r="F32" s="312">
        <v>959</v>
      </c>
      <c r="G32" s="308">
        <v>859</v>
      </c>
      <c r="H32" s="312">
        <v>560</v>
      </c>
      <c r="I32" s="312">
        <v>261</v>
      </c>
      <c r="J32" s="312">
        <v>1</v>
      </c>
      <c r="K32" s="312">
        <v>21</v>
      </c>
      <c r="L32" s="312">
        <v>16</v>
      </c>
      <c r="M32" s="312">
        <v>1487</v>
      </c>
      <c r="N32" s="312">
        <v>0</v>
      </c>
      <c r="O32" s="313">
        <v>0</v>
      </c>
    </row>
    <row r="33" spans="2:15" ht="15" customHeight="1">
      <c r="B33" s="1064" t="s">
        <v>632</v>
      </c>
      <c r="C33" s="1087"/>
      <c r="D33" s="1088"/>
      <c r="E33" s="307">
        <f>SUM(F33:G33,M33:O33)</f>
        <v>1677</v>
      </c>
      <c r="F33" s="312">
        <v>123</v>
      </c>
      <c r="G33" s="308">
        <v>1232</v>
      </c>
      <c r="H33" s="312">
        <v>249</v>
      </c>
      <c r="I33" s="312">
        <v>833</v>
      </c>
      <c r="J33" s="312">
        <v>6</v>
      </c>
      <c r="K33" s="312">
        <v>71</v>
      </c>
      <c r="L33" s="312">
        <v>73</v>
      </c>
      <c r="M33" s="312">
        <v>123</v>
      </c>
      <c r="N33" s="312">
        <v>133</v>
      </c>
      <c r="O33" s="313">
        <v>66</v>
      </c>
    </row>
    <row r="34" spans="2:15" ht="15" customHeight="1">
      <c r="B34" s="1081"/>
      <c r="C34" s="1082"/>
      <c r="D34" s="1083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3"/>
    </row>
    <row r="35" spans="2:15" s="320" customFormat="1" ht="15" customHeight="1">
      <c r="B35" s="1058" t="s">
        <v>633</v>
      </c>
      <c r="C35" s="1085"/>
      <c r="D35" s="1086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2"/>
    </row>
    <row r="36" spans="2:15" s="320" customFormat="1" ht="15" customHeight="1">
      <c r="B36" s="1058" t="s">
        <v>1295</v>
      </c>
      <c r="C36" s="1085"/>
      <c r="D36" s="1086"/>
      <c r="E36" s="302">
        <f aca="true" t="shared" si="6" ref="E36:O36">SUM(E37:E45)</f>
        <v>2830947</v>
      </c>
      <c r="F36" s="303">
        <f t="shared" si="6"/>
        <v>164960</v>
      </c>
      <c r="G36" s="303">
        <f t="shared" si="6"/>
        <v>1873275</v>
      </c>
      <c r="H36" s="303">
        <f t="shared" si="6"/>
        <v>377403</v>
      </c>
      <c r="I36" s="303">
        <f t="shared" si="6"/>
        <v>1416954</v>
      </c>
      <c r="J36" s="303">
        <f t="shared" si="6"/>
        <v>2149</v>
      </c>
      <c r="K36" s="303">
        <f t="shared" si="6"/>
        <v>67245</v>
      </c>
      <c r="L36" s="303">
        <f t="shared" si="6"/>
        <v>9524</v>
      </c>
      <c r="M36" s="303">
        <f t="shared" si="6"/>
        <v>292233</v>
      </c>
      <c r="N36" s="303">
        <f t="shared" si="6"/>
        <v>411259</v>
      </c>
      <c r="O36" s="304">
        <f t="shared" si="6"/>
        <v>89220</v>
      </c>
    </row>
    <row r="37" spans="2:15" ht="15" customHeight="1">
      <c r="B37" s="1064" t="s">
        <v>634</v>
      </c>
      <c r="C37" s="1087"/>
      <c r="D37" s="1088"/>
      <c r="E37" s="307">
        <f>SUM(F37:G37,M37:O37)</f>
        <v>2415485</v>
      </c>
      <c r="F37" s="312">
        <v>61271</v>
      </c>
      <c r="G37" s="308">
        <v>1565922</v>
      </c>
      <c r="H37" s="312">
        <v>354541</v>
      </c>
      <c r="I37" s="312">
        <v>1173638</v>
      </c>
      <c r="J37" s="312">
        <v>2149</v>
      </c>
      <c r="K37" s="312">
        <v>26150</v>
      </c>
      <c r="L37" s="312">
        <v>9444</v>
      </c>
      <c r="M37" s="312">
        <v>287813</v>
      </c>
      <c r="N37" s="312">
        <v>411259</v>
      </c>
      <c r="O37" s="313">
        <v>89220</v>
      </c>
    </row>
    <row r="38" spans="2:15" ht="15" customHeight="1">
      <c r="B38" s="1064" t="s">
        <v>635</v>
      </c>
      <c r="C38" s="1087"/>
      <c r="D38" s="1088"/>
      <c r="E38" s="307">
        <f>SUM(F38:G38,M38:O38)</f>
        <v>33266</v>
      </c>
      <c r="F38" s="312">
        <v>25426</v>
      </c>
      <c r="G38" s="308">
        <f>SUM(H38:K38)</f>
        <v>7840</v>
      </c>
      <c r="H38" s="312">
        <v>4077</v>
      </c>
      <c r="I38" s="312">
        <v>3588</v>
      </c>
      <c r="J38" s="312">
        <v>0</v>
      </c>
      <c r="K38" s="312">
        <v>175</v>
      </c>
      <c r="L38" s="312">
        <v>0</v>
      </c>
      <c r="M38" s="312">
        <v>0</v>
      </c>
      <c r="N38" s="312">
        <v>0</v>
      </c>
      <c r="O38" s="313">
        <v>0</v>
      </c>
    </row>
    <row r="39" spans="2:15" ht="15" customHeight="1">
      <c r="B39" s="1064" t="s">
        <v>622</v>
      </c>
      <c r="C39" s="1087"/>
      <c r="D39" s="1088"/>
      <c r="E39" s="307">
        <f>SUM(F39:G39,M39:O39)</f>
        <v>315615</v>
      </c>
      <c r="F39" s="312">
        <v>21042</v>
      </c>
      <c r="G39" s="308">
        <v>290153</v>
      </c>
      <c r="H39" s="312">
        <v>13604</v>
      </c>
      <c r="I39" s="312">
        <v>236469</v>
      </c>
      <c r="J39" s="312">
        <v>0</v>
      </c>
      <c r="K39" s="312">
        <v>40000</v>
      </c>
      <c r="L39" s="312">
        <v>80</v>
      </c>
      <c r="M39" s="312">
        <v>4420</v>
      </c>
      <c r="N39" s="312">
        <v>0</v>
      </c>
      <c r="O39" s="313">
        <v>0</v>
      </c>
    </row>
    <row r="40" spans="2:15" ht="15" customHeight="1">
      <c r="B40" s="1064" t="s">
        <v>636</v>
      </c>
      <c r="C40" s="1087"/>
      <c r="D40" s="1088"/>
      <c r="E40" s="307">
        <f>SUM(F40:G40,M40:O40)</f>
        <v>66581</v>
      </c>
      <c r="F40" s="312">
        <v>57221</v>
      </c>
      <c r="G40" s="308">
        <f>SUM(H40:K40)</f>
        <v>9360</v>
      </c>
      <c r="H40" s="312">
        <v>5181</v>
      </c>
      <c r="I40" s="312">
        <v>3259</v>
      </c>
      <c r="J40" s="312">
        <v>0</v>
      </c>
      <c r="K40" s="312">
        <v>920</v>
      </c>
      <c r="L40" s="312">
        <v>0</v>
      </c>
      <c r="M40" s="312">
        <v>0</v>
      </c>
      <c r="N40" s="312">
        <v>0</v>
      </c>
      <c r="O40" s="313">
        <v>0</v>
      </c>
    </row>
    <row r="41" spans="2:15" ht="10.5" customHeight="1">
      <c r="B41" s="323"/>
      <c r="C41" s="324"/>
      <c r="D41" s="325"/>
      <c r="E41" s="323"/>
      <c r="F41" s="324"/>
      <c r="G41" s="324"/>
      <c r="H41" s="324"/>
      <c r="I41" s="324"/>
      <c r="J41" s="324"/>
      <c r="K41" s="324"/>
      <c r="L41" s="324"/>
      <c r="M41" s="324"/>
      <c r="N41" s="324"/>
      <c r="O41" s="325"/>
    </row>
    <row r="42" ht="15" customHeight="1"/>
    <row r="43" ht="15" customHeight="1"/>
  </sheetData>
  <mergeCells count="37">
    <mergeCell ref="B39:D39"/>
    <mergeCell ref="B40:D40"/>
    <mergeCell ref="B4:D6"/>
    <mergeCell ref="B35:D35"/>
    <mergeCell ref="B36:D36"/>
    <mergeCell ref="B37:D37"/>
    <mergeCell ref="B38:D38"/>
    <mergeCell ref="B31:D31"/>
    <mergeCell ref="B32:D32"/>
    <mergeCell ref="B33:D33"/>
    <mergeCell ref="B8:D8"/>
    <mergeCell ref="B9:D9"/>
    <mergeCell ref="H5:I5"/>
    <mergeCell ref="B34:D34"/>
    <mergeCell ref="B21:D21"/>
    <mergeCell ref="B22:D22"/>
    <mergeCell ref="B23:B28"/>
    <mergeCell ref="B30:D30"/>
    <mergeCell ref="B17:D17"/>
    <mergeCell ref="B10:D10"/>
    <mergeCell ref="N4:N6"/>
    <mergeCell ref="O4:O6"/>
    <mergeCell ref="E4:E6"/>
    <mergeCell ref="F4:F6"/>
    <mergeCell ref="G4:L4"/>
    <mergeCell ref="J5:K5"/>
    <mergeCell ref="L5:L6"/>
    <mergeCell ref="M4:M6"/>
    <mergeCell ref="G5:G6"/>
    <mergeCell ref="B11:D11"/>
    <mergeCell ref="B12:D12"/>
    <mergeCell ref="B13:D13"/>
    <mergeCell ref="B18:D18"/>
    <mergeCell ref="B20:D20"/>
    <mergeCell ref="B14:D14"/>
    <mergeCell ref="B15:D15"/>
    <mergeCell ref="B16:D16"/>
  </mergeCell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54"/>
  <sheetViews>
    <sheetView workbookViewId="0" topLeftCell="A1">
      <selection activeCell="A1" sqref="A1"/>
    </sheetView>
  </sheetViews>
  <sheetFormatPr defaultColWidth="9.00390625" defaultRowHeight="13.5"/>
  <cols>
    <col min="1" max="2" width="2.625" style="326" customWidth="1"/>
    <col min="3" max="3" width="4.625" style="326" customWidth="1"/>
    <col min="4" max="4" width="18.50390625" style="326" customWidth="1"/>
    <col min="5" max="6" width="10.875" style="326" customWidth="1"/>
    <col min="7" max="7" width="10.25390625" style="326" customWidth="1"/>
    <col min="8" max="8" width="10.125" style="326" customWidth="1"/>
    <col min="9" max="9" width="9.375" style="326" customWidth="1"/>
    <col min="10" max="10" width="9.50390625" style="326" customWidth="1"/>
    <col min="11" max="12" width="10.75390625" style="326" customWidth="1"/>
    <col min="13" max="18" width="9.25390625" style="326" customWidth="1"/>
    <col min="19" max="16384" width="9.00390625" style="326" customWidth="1"/>
  </cols>
  <sheetData>
    <row r="2" ht="14.25">
      <c r="B2" s="327" t="s">
        <v>686</v>
      </c>
    </row>
    <row r="3" spans="4:18" ht="12.75" thickBot="1">
      <c r="D3" s="328"/>
      <c r="E3" s="328"/>
      <c r="F3" s="328"/>
      <c r="G3" s="328"/>
      <c r="H3" s="328"/>
      <c r="I3" s="328"/>
      <c r="J3" s="329"/>
      <c r="R3" s="330"/>
    </row>
    <row r="4" spans="2:18" ht="27" customHeight="1" thickTop="1">
      <c r="B4" s="1099" t="s">
        <v>639</v>
      </c>
      <c r="C4" s="1100"/>
      <c r="D4" s="1101"/>
      <c r="E4" s="331" t="s">
        <v>640</v>
      </c>
      <c r="F4" s="331" t="s">
        <v>641</v>
      </c>
      <c r="G4" s="331" t="s">
        <v>638</v>
      </c>
      <c r="H4" s="331" t="s">
        <v>642</v>
      </c>
      <c r="I4" s="331" t="s">
        <v>643</v>
      </c>
      <c r="J4" s="332" t="s">
        <v>644</v>
      </c>
      <c r="K4" s="332" t="s">
        <v>645</v>
      </c>
      <c r="L4" s="331" t="s">
        <v>646</v>
      </c>
      <c r="M4" s="331" t="s">
        <v>647</v>
      </c>
      <c r="N4" s="331" t="s">
        <v>648</v>
      </c>
      <c r="O4" s="331" t="s">
        <v>649</v>
      </c>
      <c r="P4" s="331" t="s">
        <v>650</v>
      </c>
      <c r="Q4" s="331" t="s">
        <v>651</v>
      </c>
      <c r="R4" s="331" t="s">
        <v>652</v>
      </c>
    </row>
    <row r="5" spans="2:18" ht="12" customHeight="1">
      <c r="B5" s="333"/>
      <c r="C5" s="334"/>
      <c r="D5" s="335"/>
      <c r="E5" s="336"/>
      <c r="F5" s="336"/>
      <c r="G5" s="336"/>
      <c r="H5" s="336"/>
      <c r="I5" s="336"/>
      <c r="J5" s="337"/>
      <c r="K5" s="337"/>
      <c r="L5" s="337"/>
      <c r="M5" s="337"/>
      <c r="N5" s="337"/>
      <c r="O5" s="337"/>
      <c r="P5" s="337"/>
      <c r="Q5" s="337"/>
      <c r="R5" s="338"/>
    </row>
    <row r="6" spans="2:18" s="339" customFormat="1" ht="15" customHeight="1">
      <c r="B6" s="1102" t="s">
        <v>1295</v>
      </c>
      <c r="C6" s="1103"/>
      <c r="D6" s="1104"/>
      <c r="E6" s="340">
        <f aca="true" t="shared" si="0" ref="E6:R6">SUM(E27,E32,E40,E47)</f>
        <v>1676282</v>
      </c>
      <c r="F6" s="341">
        <f t="shared" si="0"/>
        <v>1655460</v>
      </c>
      <c r="G6" s="341">
        <f t="shared" si="0"/>
        <v>181210</v>
      </c>
      <c r="H6" s="341">
        <f t="shared" si="0"/>
        <v>109278</v>
      </c>
      <c r="I6" s="341">
        <f t="shared" si="0"/>
        <v>147713</v>
      </c>
      <c r="J6" s="341">
        <f t="shared" si="0"/>
        <v>119274</v>
      </c>
      <c r="K6" s="341">
        <f t="shared" si="0"/>
        <v>351185</v>
      </c>
      <c r="L6" s="341">
        <f t="shared" si="0"/>
        <v>241344</v>
      </c>
      <c r="M6" s="341">
        <f t="shared" si="0"/>
        <v>74808</v>
      </c>
      <c r="N6" s="341">
        <f t="shared" si="0"/>
        <v>73796</v>
      </c>
      <c r="O6" s="341">
        <f t="shared" si="0"/>
        <v>78971</v>
      </c>
      <c r="P6" s="341">
        <f t="shared" si="0"/>
        <v>104540</v>
      </c>
      <c r="Q6" s="341">
        <f t="shared" si="0"/>
        <v>103538</v>
      </c>
      <c r="R6" s="342">
        <f t="shared" si="0"/>
        <v>69803</v>
      </c>
    </row>
    <row r="7" spans="2:18" s="343" customFormat="1" ht="15" customHeight="1">
      <c r="B7" s="344"/>
      <c r="C7" s="345"/>
      <c r="D7" s="346"/>
      <c r="E7" s="347"/>
      <c r="F7" s="347"/>
      <c r="G7" s="348"/>
      <c r="H7" s="348"/>
      <c r="I7" s="348"/>
      <c r="J7" s="348"/>
      <c r="K7" s="349"/>
      <c r="L7" s="349"/>
      <c r="M7" s="349"/>
      <c r="N7" s="349"/>
      <c r="O7" s="349"/>
      <c r="P7" s="349"/>
      <c r="Q7" s="349"/>
      <c r="R7" s="350"/>
    </row>
    <row r="8" spans="2:18" s="343" customFormat="1" ht="15" customHeight="1">
      <c r="B8" s="344"/>
      <c r="C8" s="345"/>
      <c r="D8" s="351" t="s">
        <v>653</v>
      </c>
      <c r="E8" s="352">
        <v>274185</v>
      </c>
      <c r="F8" s="352">
        <v>132762</v>
      </c>
      <c r="G8" s="349">
        <v>0</v>
      </c>
      <c r="H8" s="349">
        <v>0</v>
      </c>
      <c r="I8" s="349">
        <v>0</v>
      </c>
      <c r="J8" s="349">
        <v>280</v>
      </c>
      <c r="K8" s="349">
        <v>109349</v>
      </c>
      <c r="L8" s="349">
        <v>9965</v>
      </c>
      <c r="M8" s="349">
        <v>5514</v>
      </c>
      <c r="N8" s="349">
        <v>0</v>
      </c>
      <c r="O8" s="349">
        <v>1526</v>
      </c>
      <c r="P8" s="349">
        <v>3602</v>
      </c>
      <c r="Q8" s="349">
        <v>2234</v>
      </c>
      <c r="R8" s="350">
        <v>292</v>
      </c>
    </row>
    <row r="9" spans="2:18" s="343" customFormat="1" ht="15" customHeight="1">
      <c r="B9" s="344"/>
      <c r="C9" s="345"/>
      <c r="D9" s="351" t="s">
        <v>654</v>
      </c>
      <c r="E9" s="352">
        <v>1599</v>
      </c>
      <c r="F9" s="352">
        <v>8422</v>
      </c>
      <c r="G9" s="349">
        <v>0</v>
      </c>
      <c r="H9" s="349">
        <v>0</v>
      </c>
      <c r="I9" s="349">
        <v>0</v>
      </c>
      <c r="J9" s="349">
        <v>0</v>
      </c>
      <c r="K9" s="349">
        <v>0</v>
      </c>
      <c r="L9" s="349">
        <v>0</v>
      </c>
      <c r="M9" s="349">
        <v>5</v>
      </c>
      <c r="N9" s="349">
        <v>0</v>
      </c>
      <c r="O9" s="349">
        <v>1849</v>
      </c>
      <c r="P9" s="349">
        <v>3153</v>
      </c>
      <c r="Q9" s="349">
        <v>3398</v>
      </c>
      <c r="R9" s="350">
        <v>17</v>
      </c>
    </row>
    <row r="10" spans="2:18" s="343" customFormat="1" ht="15" customHeight="1">
      <c r="B10" s="344"/>
      <c r="C10" s="345"/>
      <c r="D10" s="351" t="s">
        <v>655</v>
      </c>
      <c r="E10" s="352">
        <v>709</v>
      </c>
      <c r="F10" s="352">
        <v>3210</v>
      </c>
      <c r="G10" s="349">
        <v>0</v>
      </c>
      <c r="H10" s="349">
        <v>0</v>
      </c>
      <c r="I10" s="349">
        <v>0</v>
      </c>
      <c r="J10" s="349">
        <v>117</v>
      </c>
      <c r="K10" s="349">
        <v>0</v>
      </c>
      <c r="L10" s="349">
        <v>0</v>
      </c>
      <c r="M10" s="349">
        <v>0</v>
      </c>
      <c r="N10" s="349">
        <v>526</v>
      </c>
      <c r="O10" s="349">
        <v>1092</v>
      </c>
      <c r="P10" s="349">
        <v>1221</v>
      </c>
      <c r="Q10" s="349">
        <v>244</v>
      </c>
      <c r="R10" s="350">
        <v>10</v>
      </c>
    </row>
    <row r="11" spans="2:18" s="343" customFormat="1" ht="15" customHeight="1">
      <c r="B11" s="344"/>
      <c r="C11" s="345"/>
      <c r="D11" s="351" t="s">
        <v>656</v>
      </c>
      <c r="E11" s="352">
        <v>9470</v>
      </c>
      <c r="F11" s="352">
        <v>3455</v>
      </c>
      <c r="G11" s="349">
        <v>0</v>
      </c>
      <c r="H11" s="349">
        <v>0</v>
      </c>
      <c r="I11" s="349">
        <v>0</v>
      </c>
      <c r="J11" s="349">
        <v>7</v>
      </c>
      <c r="K11" s="349">
        <v>102</v>
      </c>
      <c r="L11" s="349">
        <v>3015</v>
      </c>
      <c r="M11" s="349">
        <v>292</v>
      </c>
      <c r="N11" s="349">
        <v>0</v>
      </c>
      <c r="O11" s="349">
        <v>21</v>
      </c>
      <c r="P11" s="349">
        <v>18</v>
      </c>
      <c r="Q11" s="349">
        <v>0</v>
      </c>
      <c r="R11" s="350">
        <v>0</v>
      </c>
    </row>
    <row r="12" spans="2:18" s="343" customFormat="1" ht="15" customHeight="1">
      <c r="B12" s="344"/>
      <c r="C12" s="345"/>
      <c r="D12" s="351" t="s">
        <v>657</v>
      </c>
      <c r="E12" s="352">
        <v>7425</v>
      </c>
      <c r="F12" s="352">
        <v>21590</v>
      </c>
      <c r="G12" s="349">
        <v>0</v>
      </c>
      <c r="H12" s="349">
        <v>0</v>
      </c>
      <c r="I12" s="349">
        <v>0</v>
      </c>
      <c r="J12" s="349">
        <v>2</v>
      </c>
      <c r="K12" s="349">
        <v>498</v>
      </c>
      <c r="L12" s="349">
        <v>11387</v>
      </c>
      <c r="M12" s="349">
        <v>5515</v>
      </c>
      <c r="N12" s="349">
        <v>1226</v>
      </c>
      <c r="O12" s="349">
        <v>998</v>
      </c>
      <c r="P12" s="349">
        <v>571</v>
      </c>
      <c r="Q12" s="349">
        <v>1393</v>
      </c>
      <c r="R12" s="350">
        <v>0</v>
      </c>
    </row>
    <row r="13" spans="2:18" s="343" customFormat="1" ht="15" customHeight="1">
      <c r="B13" s="344"/>
      <c r="C13" s="345"/>
      <c r="D13" s="351" t="s">
        <v>658</v>
      </c>
      <c r="E13" s="352">
        <v>10731</v>
      </c>
      <c r="F13" s="352">
        <v>13844</v>
      </c>
      <c r="G13" s="349">
        <v>0</v>
      </c>
      <c r="H13" s="349">
        <v>0</v>
      </c>
      <c r="I13" s="349">
        <v>0</v>
      </c>
      <c r="J13" s="349">
        <v>46</v>
      </c>
      <c r="K13" s="349">
        <v>259</v>
      </c>
      <c r="L13" s="349">
        <v>934</v>
      </c>
      <c r="M13" s="349">
        <v>8003</v>
      </c>
      <c r="N13" s="349">
        <v>949</v>
      </c>
      <c r="O13" s="349">
        <v>625</v>
      </c>
      <c r="P13" s="349">
        <v>1397</v>
      </c>
      <c r="Q13" s="349">
        <v>1329</v>
      </c>
      <c r="R13" s="350">
        <v>302</v>
      </c>
    </row>
    <row r="14" spans="2:18" s="343" customFormat="1" ht="15" customHeight="1">
      <c r="B14" s="344"/>
      <c r="C14" s="345"/>
      <c r="D14" s="351" t="s">
        <v>659</v>
      </c>
      <c r="E14" s="352">
        <v>66473</v>
      </c>
      <c r="F14" s="352">
        <v>110733</v>
      </c>
      <c r="G14" s="349">
        <v>68615</v>
      </c>
      <c r="H14" s="349">
        <v>33373</v>
      </c>
      <c r="I14" s="349">
        <v>3244</v>
      </c>
      <c r="J14" s="349">
        <v>1502</v>
      </c>
      <c r="K14" s="349">
        <v>46</v>
      </c>
      <c r="L14" s="349">
        <v>2489</v>
      </c>
      <c r="M14" s="349">
        <v>0</v>
      </c>
      <c r="N14" s="349">
        <v>49</v>
      </c>
      <c r="O14" s="349">
        <v>30</v>
      </c>
      <c r="P14" s="349">
        <v>330</v>
      </c>
      <c r="Q14" s="349">
        <v>124</v>
      </c>
      <c r="R14" s="350">
        <v>931</v>
      </c>
    </row>
    <row r="15" spans="2:18" s="343" customFormat="1" ht="15" customHeight="1">
      <c r="B15" s="333" t="s">
        <v>660</v>
      </c>
      <c r="C15" s="345"/>
      <c r="D15" s="351" t="s">
        <v>661</v>
      </c>
      <c r="E15" s="352">
        <v>43477</v>
      </c>
      <c r="F15" s="352">
        <v>40981</v>
      </c>
      <c r="G15" s="349">
        <v>9145</v>
      </c>
      <c r="H15" s="349">
        <v>7386</v>
      </c>
      <c r="I15" s="349">
        <v>4153</v>
      </c>
      <c r="J15" s="349">
        <v>4727</v>
      </c>
      <c r="K15" s="349">
        <v>752</v>
      </c>
      <c r="L15" s="349">
        <v>562</v>
      </c>
      <c r="M15" s="349">
        <v>0</v>
      </c>
      <c r="N15" s="349">
        <v>2897</v>
      </c>
      <c r="O15" s="349">
        <v>664</v>
      </c>
      <c r="P15" s="349">
        <v>2283</v>
      </c>
      <c r="Q15" s="349">
        <v>3843</v>
      </c>
      <c r="R15" s="350">
        <v>4569</v>
      </c>
    </row>
    <row r="16" spans="2:18" s="343" customFormat="1" ht="15" customHeight="1">
      <c r="B16" s="333"/>
      <c r="C16" s="345"/>
      <c r="D16" s="351" t="s">
        <v>662</v>
      </c>
      <c r="E16" s="352">
        <v>262138</v>
      </c>
      <c r="F16" s="352">
        <v>150667</v>
      </c>
      <c r="G16" s="349">
        <v>46485</v>
      </c>
      <c r="H16" s="349">
        <v>22243</v>
      </c>
      <c r="I16" s="349">
        <v>66765</v>
      </c>
      <c r="J16" s="349">
        <v>10635</v>
      </c>
      <c r="K16" s="349">
        <v>3031</v>
      </c>
      <c r="L16" s="349">
        <v>157</v>
      </c>
      <c r="M16" s="349">
        <v>42</v>
      </c>
      <c r="N16" s="349">
        <v>36</v>
      </c>
      <c r="O16" s="349">
        <v>326</v>
      </c>
      <c r="P16" s="349">
        <v>219</v>
      </c>
      <c r="Q16" s="349">
        <v>171</v>
      </c>
      <c r="R16" s="350">
        <v>557</v>
      </c>
    </row>
    <row r="17" spans="2:18" s="343" customFormat="1" ht="15" customHeight="1">
      <c r="B17" s="333"/>
      <c r="C17" s="345"/>
      <c r="D17" s="351" t="s">
        <v>663</v>
      </c>
      <c r="E17" s="352">
        <v>75310</v>
      </c>
      <c r="F17" s="352">
        <v>92739</v>
      </c>
      <c r="G17" s="349">
        <v>1369</v>
      </c>
      <c r="H17" s="349">
        <v>5808</v>
      </c>
      <c r="I17" s="349">
        <v>1121</v>
      </c>
      <c r="J17" s="349">
        <v>5098</v>
      </c>
      <c r="K17" s="349">
        <v>3285</v>
      </c>
      <c r="L17" s="349">
        <v>7957</v>
      </c>
      <c r="M17" s="349">
        <v>6962</v>
      </c>
      <c r="N17" s="349">
        <v>11943</v>
      </c>
      <c r="O17" s="349">
        <v>12662</v>
      </c>
      <c r="P17" s="349">
        <v>10363</v>
      </c>
      <c r="Q17" s="349">
        <v>15611</v>
      </c>
      <c r="R17" s="350">
        <v>10560</v>
      </c>
    </row>
    <row r="18" spans="2:18" s="343" customFormat="1" ht="15" customHeight="1">
      <c r="B18" s="333"/>
      <c r="C18" s="345"/>
      <c r="D18" s="351" t="s">
        <v>664</v>
      </c>
      <c r="E18" s="352">
        <v>86962</v>
      </c>
      <c r="F18" s="352">
        <v>92120</v>
      </c>
      <c r="G18" s="349">
        <v>3745</v>
      </c>
      <c r="H18" s="349">
        <v>5153</v>
      </c>
      <c r="I18" s="349">
        <v>12298</v>
      </c>
      <c r="J18" s="349">
        <v>13210</v>
      </c>
      <c r="K18" s="349">
        <v>6030</v>
      </c>
      <c r="L18" s="349">
        <v>6697</v>
      </c>
      <c r="M18" s="349">
        <v>672</v>
      </c>
      <c r="N18" s="349">
        <v>13962</v>
      </c>
      <c r="O18" s="349">
        <v>8499</v>
      </c>
      <c r="P18" s="349">
        <v>8193</v>
      </c>
      <c r="Q18" s="349">
        <v>8656</v>
      </c>
      <c r="R18" s="350">
        <v>5005</v>
      </c>
    </row>
    <row r="19" spans="2:18" s="343" customFormat="1" ht="15" customHeight="1">
      <c r="B19" s="333"/>
      <c r="C19" s="345"/>
      <c r="D19" s="351" t="s">
        <v>665</v>
      </c>
      <c r="E19" s="352">
        <v>26782</v>
      </c>
      <c r="F19" s="352">
        <v>10679</v>
      </c>
      <c r="G19" s="349">
        <v>2241</v>
      </c>
      <c r="H19" s="349">
        <v>643</v>
      </c>
      <c r="I19" s="349">
        <v>344</v>
      </c>
      <c r="J19" s="349">
        <v>211</v>
      </c>
      <c r="K19" s="349">
        <v>112</v>
      </c>
      <c r="L19" s="349">
        <v>131</v>
      </c>
      <c r="M19" s="349">
        <v>0</v>
      </c>
      <c r="N19" s="349">
        <v>3</v>
      </c>
      <c r="O19" s="349">
        <v>16</v>
      </c>
      <c r="P19" s="349">
        <v>87</v>
      </c>
      <c r="Q19" s="349">
        <v>916</v>
      </c>
      <c r="R19" s="350">
        <v>5975</v>
      </c>
    </row>
    <row r="20" spans="2:18" s="343" customFormat="1" ht="15" customHeight="1">
      <c r="B20" s="333"/>
      <c r="C20" s="345"/>
      <c r="D20" s="351" t="s">
        <v>666</v>
      </c>
      <c r="E20" s="352">
        <v>22475</v>
      </c>
      <c r="F20" s="352">
        <v>19068</v>
      </c>
      <c r="G20" s="349">
        <v>269</v>
      </c>
      <c r="H20" s="349">
        <v>427</v>
      </c>
      <c r="I20" s="349">
        <v>579</v>
      </c>
      <c r="J20" s="349">
        <v>111</v>
      </c>
      <c r="K20" s="349">
        <v>2248</v>
      </c>
      <c r="L20" s="349">
        <v>1196</v>
      </c>
      <c r="M20" s="349">
        <v>684</v>
      </c>
      <c r="N20" s="349">
        <v>3215</v>
      </c>
      <c r="O20" s="349">
        <v>3508</v>
      </c>
      <c r="P20" s="349">
        <v>4840</v>
      </c>
      <c r="Q20" s="349">
        <v>1718</v>
      </c>
      <c r="R20" s="350">
        <v>273</v>
      </c>
    </row>
    <row r="21" spans="2:18" s="343" customFormat="1" ht="15" customHeight="1">
      <c r="B21" s="333" t="s">
        <v>667</v>
      </c>
      <c r="C21" s="345"/>
      <c r="D21" s="351" t="s">
        <v>668</v>
      </c>
      <c r="E21" s="352">
        <v>164588</v>
      </c>
      <c r="F21" s="352">
        <v>145933</v>
      </c>
      <c r="G21" s="349">
        <v>8211</v>
      </c>
      <c r="H21" s="349">
        <v>6701</v>
      </c>
      <c r="I21" s="349">
        <v>3354</v>
      </c>
      <c r="J21" s="349">
        <v>16416</v>
      </c>
      <c r="K21" s="349">
        <v>1485</v>
      </c>
      <c r="L21" s="349">
        <v>1005</v>
      </c>
      <c r="M21" s="349">
        <v>0</v>
      </c>
      <c r="N21" s="349">
        <v>11485</v>
      </c>
      <c r="O21" s="349">
        <v>12225</v>
      </c>
      <c r="P21" s="349">
        <v>31225</v>
      </c>
      <c r="Q21" s="349">
        <v>38712</v>
      </c>
      <c r="R21" s="350">
        <v>15114</v>
      </c>
    </row>
    <row r="22" spans="2:18" ht="15" customHeight="1">
      <c r="B22" s="333"/>
      <c r="C22" s="334"/>
      <c r="D22" s="353" t="s">
        <v>669</v>
      </c>
      <c r="E22" s="352">
        <v>4508</v>
      </c>
      <c r="F22" s="352">
        <v>7127</v>
      </c>
      <c r="G22" s="354">
        <v>0</v>
      </c>
      <c r="H22" s="354">
        <v>0</v>
      </c>
      <c r="I22" s="349">
        <v>0</v>
      </c>
      <c r="J22" s="349">
        <v>0</v>
      </c>
      <c r="K22" s="349">
        <v>0</v>
      </c>
      <c r="L22" s="349">
        <v>0</v>
      </c>
      <c r="M22" s="349">
        <v>0</v>
      </c>
      <c r="N22" s="349">
        <v>0</v>
      </c>
      <c r="O22" s="349">
        <v>52</v>
      </c>
      <c r="P22" s="349">
        <v>949</v>
      </c>
      <c r="Q22" s="349">
        <v>3691</v>
      </c>
      <c r="R22" s="350">
        <v>2435</v>
      </c>
    </row>
    <row r="23" spans="2:18" ht="15" customHeight="1">
      <c r="B23" s="333"/>
      <c r="C23" s="334"/>
      <c r="D23" s="353" t="s">
        <v>670</v>
      </c>
      <c r="E23" s="355">
        <v>10863</v>
      </c>
      <c r="F23" s="356">
        <v>78493</v>
      </c>
      <c r="G23" s="349">
        <v>0</v>
      </c>
      <c r="H23" s="349">
        <v>1</v>
      </c>
      <c r="I23" s="349">
        <v>468</v>
      </c>
      <c r="J23" s="349">
        <v>23383</v>
      </c>
      <c r="K23" s="349">
        <v>38279</v>
      </c>
      <c r="L23" s="349">
        <v>16351</v>
      </c>
      <c r="M23" s="349">
        <v>0</v>
      </c>
      <c r="N23" s="349">
        <v>0</v>
      </c>
      <c r="O23" s="349">
        <v>0</v>
      </c>
      <c r="P23" s="349">
        <v>0</v>
      </c>
      <c r="Q23" s="349">
        <v>11</v>
      </c>
      <c r="R23" s="350">
        <v>0</v>
      </c>
    </row>
    <row r="24" spans="2:18" ht="15" customHeight="1">
      <c r="B24" s="333"/>
      <c r="C24" s="334"/>
      <c r="D24" s="353" t="s">
        <v>671</v>
      </c>
      <c r="E24" s="355">
        <v>12203</v>
      </c>
      <c r="F24" s="356">
        <v>13743</v>
      </c>
      <c r="G24" s="349">
        <v>393</v>
      </c>
      <c r="H24" s="349">
        <v>407</v>
      </c>
      <c r="I24" s="349">
        <v>596</v>
      </c>
      <c r="J24" s="349">
        <v>908</v>
      </c>
      <c r="K24" s="349">
        <v>751</v>
      </c>
      <c r="L24" s="349">
        <v>1042</v>
      </c>
      <c r="M24" s="349">
        <v>160</v>
      </c>
      <c r="N24" s="349">
        <v>2714</v>
      </c>
      <c r="O24" s="349">
        <v>3197</v>
      </c>
      <c r="P24" s="349">
        <v>1587</v>
      </c>
      <c r="Q24" s="349">
        <v>1017</v>
      </c>
      <c r="R24" s="350">
        <v>971</v>
      </c>
    </row>
    <row r="25" spans="2:18" ht="15" customHeight="1">
      <c r="B25" s="333"/>
      <c r="C25" s="334"/>
      <c r="D25" s="353" t="s">
        <v>672</v>
      </c>
      <c r="E25" s="355">
        <v>18779</v>
      </c>
      <c r="F25" s="356">
        <v>9532</v>
      </c>
      <c r="G25" s="349">
        <v>0</v>
      </c>
      <c r="H25" s="349">
        <v>0</v>
      </c>
      <c r="I25" s="349">
        <v>0</v>
      </c>
      <c r="J25" s="349">
        <v>0</v>
      </c>
      <c r="K25" s="349">
        <v>0</v>
      </c>
      <c r="L25" s="349">
        <v>4951</v>
      </c>
      <c r="M25" s="349">
        <v>4579</v>
      </c>
      <c r="N25" s="349">
        <v>2</v>
      </c>
      <c r="O25" s="349">
        <v>0</v>
      </c>
      <c r="P25" s="349">
        <v>0</v>
      </c>
      <c r="Q25" s="349">
        <v>0</v>
      </c>
      <c r="R25" s="350">
        <v>0</v>
      </c>
    </row>
    <row r="26" spans="2:18" ht="15" customHeight="1">
      <c r="B26" s="333"/>
      <c r="C26" s="334"/>
      <c r="D26" s="353" t="s">
        <v>622</v>
      </c>
      <c r="E26" s="355">
        <v>166182</v>
      </c>
      <c r="F26" s="356">
        <v>155514</v>
      </c>
      <c r="G26" s="349">
        <v>7397</v>
      </c>
      <c r="H26" s="349">
        <v>5596</v>
      </c>
      <c r="I26" s="349">
        <v>35137</v>
      </c>
      <c r="J26" s="349">
        <v>10448</v>
      </c>
      <c r="K26" s="349">
        <v>9272</v>
      </c>
      <c r="L26" s="349">
        <v>19385</v>
      </c>
      <c r="M26" s="349">
        <v>7706</v>
      </c>
      <c r="N26" s="349">
        <v>11943</v>
      </c>
      <c r="O26" s="349">
        <v>12380</v>
      </c>
      <c r="P26" s="349">
        <v>13748</v>
      </c>
      <c r="Q26" s="349">
        <v>10438</v>
      </c>
      <c r="R26" s="350">
        <v>12064</v>
      </c>
    </row>
    <row r="27" spans="2:18" s="339" customFormat="1" ht="15" customHeight="1">
      <c r="B27" s="357"/>
      <c r="C27" s="358"/>
      <c r="D27" s="359" t="s">
        <v>479</v>
      </c>
      <c r="E27" s="340">
        <f aca="true" t="shared" si="1" ref="E27:R27">SUM(E8:E26)</f>
        <v>1264859</v>
      </c>
      <c r="F27" s="341">
        <f t="shared" si="1"/>
        <v>1110612</v>
      </c>
      <c r="G27" s="341">
        <f t="shared" si="1"/>
        <v>147870</v>
      </c>
      <c r="H27" s="341">
        <f t="shared" si="1"/>
        <v>87738</v>
      </c>
      <c r="I27" s="341">
        <f t="shared" si="1"/>
        <v>128059</v>
      </c>
      <c r="J27" s="341">
        <f t="shared" si="1"/>
        <v>87101</v>
      </c>
      <c r="K27" s="341">
        <f t="shared" si="1"/>
        <v>175499</v>
      </c>
      <c r="L27" s="341">
        <f t="shared" si="1"/>
        <v>87224</v>
      </c>
      <c r="M27" s="341">
        <f t="shared" si="1"/>
        <v>40134</v>
      </c>
      <c r="N27" s="341">
        <f t="shared" si="1"/>
        <v>60950</v>
      </c>
      <c r="O27" s="341">
        <f t="shared" si="1"/>
        <v>59670</v>
      </c>
      <c r="P27" s="341">
        <f t="shared" si="1"/>
        <v>83786</v>
      </c>
      <c r="Q27" s="341">
        <f t="shared" si="1"/>
        <v>93506</v>
      </c>
      <c r="R27" s="342">
        <f t="shared" si="1"/>
        <v>59075</v>
      </c>
    </row>
    <row r="28" spans="2:18" ht="15" customHeight="1">
      <c r="B28" s="333"/>
      <c r="C28" s="334"/>
      <c r="D28" s="353"/>
      <c r="E28" s="355"/>
      <c r="F28" s="356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50"/>
    </row>
    <row r="29" spans="2:18" ht="15" customHeight="1">
      <c r="B29" s="1098" t="s">
        <v>635</v>
      </c>
      <c r="C29" s="334"/>
      <c r="D29" s="353" t="s">
        <v>673</v>
      </c>
      <c r="E29" s="355">
        <v>20209</v>
      </c>
      <c r="F29" s="356">
        <v>3738</v>
      </c>
      <c r="G29" s="349">
        <v>936</v>
      </c>
      <c r="H29" s="349">
        <v>146</v>
      </c>
      <c r="I29" s="349">
        <v>9</v>
      </c>
      <c r="J29" s="349">
        <v>53</v>
      </c>
      <c r="K29" s="349">
        <v>5</v>
      </c>
      <c r="L29" s="349">
        <v>42</v>
      </c>
      <c r="M29" s="349">
        <v>1259</v>
      </c>
      <c r="N29" s="349">
        <v>920</v>
      </c>
      <c r="O29" s="349">
        <v>0</v>
      </c>
      <c r="P29" s="349">
        <v>0</v>
      </c>
      <c r="Q29" s="349">
        <v>0</v>
      </c>
      <c r="R29" s="350">
        <v>368</v>
      </c>
    </row>
    <row r="30" spans="2:18" ht="15" customHeight="1">
      <c r="B30" s="1098"/>
      <c r="C30" s="334"/>
      <c r="D30" s="353" t="s">
        <v>674</v>
      </c>
      <c r="E30" s="355">
        <v>6497</v>
      </c>
      <c r="F30" s="356">
        <v>12193</v>
      </c>
      <c r="G30" s="349">
        <v>59</v>
      </c>
      <c r="H30" s="349">
        <v>0</v>
      </c>
      <c r="I30" s="349">
        <v>0</v>
      </c>
      <c r="J30" s="349">
        <v>0</v>
      </c>
      <c r="K30" s="349">
        <v>0</v>
      </c>
      <c r="L30" s="349">
        <v>2</v>
      </c>
      <c r="M30" s="349">
        <v>161</v>
      </c>
      <c r="N30" s="349">
        <v>246</v>
      </c>
      <c r="O30" s="349">
        <v>5383</v>
      </c>
      <c r="P30" s="349">
        <v>5918</v>
      </c>
      <c r="Q30" s="349">
        <v>343</v>
      </c>
      <c r="R30" s="350">
        <v>81</v>
      </c>
    </row>
    <row r="31" spans="2:18" ht="15" customHeight="1">
      <c r="B31" s="1098"/>
      <c r="C31" s="334"/>
      <c r="D31" s="353" t="s">
        <v>622</v>
      </c>
      <c r="E31" s="355">
        <v>2369</v>
      </c>
      <c r="F31" s="356">
        <v>1322</v>
      </c>
      <c r="G31" s="349">
        <v>2</v>
      </c>
      <c r="H31" s="349">
        <v>0</v>
      </c>
      <c r="I31" s="349">
        <v>0</v>
      </c>
      <c r="J31" s="349">
        <v>0</v>
      </c>
      <c r="K31" s="349">
        <v>285</v>
      </c>
      <c r="L31" s="349">
        <v>379</v>
      </c>
      <c r="M31" s="349">
        <v>577</v>
      </c>
      <c r="N31" s="349">
        <v>53</v>
      </c>
      <c r="O31" s="349">
        <v>4</v>
      </c>
      <c r="P31" s="349">
        <v>22</v>
      </c>
      <c r="Q31" s="349">
        <v>0</v>
      </c>
      <c r="R31" s="350">
        <v>0</v>
      </c>
    </row>
    <row r="32" spans="2:18" s="339" customFormat="1" ht="15" customHeight="1">
      <c r="B32" s="1098"/>
      <c r="C32" s="358"/>
      <c r="D32" s="359" t="s">
        <v>479</v>
      </c>
      <c r="E32" s="340">
        <f aca="true" t="shared" si="2" ref="E32:R32">SUM(E29:E31)</f>
        <v>29075</v>
      </c>
      <c r="F32" s="341">
        <f t="shared" si="2"/>
        <v>17253</v>
      </c>
      <c r="G32" s="341">
        <f t="shared" si="2"/>
        <v>997</v>
      </c>
      <c r="H32" s="341">
        <f t="shared" si="2"/>
        <v>146</v>
      </c>
      <c r="I32" s="341">
        <f t="shared" si="2"/>
        <v>9</v>
      </c>
      <c r="J32" s="341">
        <f t="shared" si="2"/>
        <v>53</v>
      </c>
      <c r="K32" s="341">
        <f t="shared" si="2"/>
        <v>290</v>
      </c>
      <c r="L32" s="341">
        <f t="shared" si="2"/>
        <v>423</v>
      </c>
      <c r="M32" s="341">
        <f t="shared" si="2"/>
        <v>1997</v>
      </c>
      <c r="N32" s="341">
        <f t="shared" si="2"/>
        <v>1219</v>
      </c>
      <c r="O32" s="341">
        <f t="shared" si="2"/>
        <v>5387</v>
      </c>
      <c r="P32" s="341">
        <f t="shared" si="2"/>
        <v>5940</v>
      </c>
      <c r="Q32" s="341">
        <f t="shared" si="2"/>
        <v>343</v>
      </c>
      <c r="R32" s="342">
        <f t="shared" si="2"/>
        <v>449</v>
      </c>
    </row>
    <row r="33" spans="2:18" ht="15" customHeight="1">
      <c r="B33" s="333"/>
      <c r="C33" s="334"/>
      <c r="D33" s="353"/>
      <c r="E33" s="355"/>
      <c r="F33" s="356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50"/>
    </row>
    <row r="34" spans="2:18" ht="15" customHeight="1">
      <c r="B34" s="1098" t="s">
        <v>675</v>
      </c>
      <c r="C34" s="334"/>
      <c r="D34" s="353" t="s">
        <v>676</v>
      </c>
      <c r="E34" s="355">
        <v>1533</v>
      </c>
      <c r="F34" s="356">
        <v>102085</v>
      </c>
      <c r="G34" s="349">
        <v>3744</v>
      </c>
      <c r="H34" s="349">
        <v>8719</v>
      </c>
      <c r="I34" s="349">
        <v>0</v>
      </c>
      <c r="J34" s="349">
        <v>0</v>
      </c>
      <c r="K34" s="349">
        <v>0</v>
      </c>
      <c r="L34" s="349">
        <v>59271</v>
      </c>
      <c r="M34" s="349">
        <v>29633</v>
      </c>
      <c r="N34" s="349">
        <v>644</v>
      </c>
      <c r="O34" s="349">
        <v>0</v>
      </c>
      <c r="P34" s="349">
        <v>0</v>
      </c>
      <c r="Q34" s="349">
        <v>56</v>
      </c>
      <c r="R34" s="350">
        <v>18</v>
      </c>
    </row>
    <row r="35" spans="2:18" ht="15" customHeight="1">
      <c r="B35" s="1098"/>
      <c r="C35" s="334"/>
      <c r="D35" s="353" t="s">
        <v>677</v>
      </c>
      <c r="E35" s="355">
        <v>46741</v>
      </c>
      <c r="F35" s="356">
        <v>67668</v>
      </c>
      <c r="G35" s="349">
        <v>12553</v>
      </c>
      <c r="H35" s="349">
        <v>3594</v>
      </c>
      <c r="I35" s="349">
        <v>15013</v>
      </c>
      <c r="J35" s="349">
        <v>15013</v>
      </c>
      <c r="K35" s="349">
        <v>3652</v>
      </c>
      <c r="L35" s="349">
        <v>8944</v>
      </c>
      <c r="M35" s="349">
        <v>1334</v>
      </c>
      <c r="N35" s="349">
        <v>548</v>
      </c>
      <c r="O35" s="349">
        <v>1451</v>
      </c>
      <c r="P35" s="349">
        <v>1698</v>
      </c>
      <c r="Q35" s="349">
        <v>1976</v>
      </c>
      <c r="R35" s="350">
        <v>1892</v>
      </c>
    </row>
    <row r="36" spans="2:18" ht="15" customHeight="1">
      <c r="B36" s="1098"/>
      <c r="C36" s="334"/>
      <c r="D36" s="353" t="s">
        <v>678</v>
      </c>
      <c r="E36" s="355">
        <v>20210</v>
      </c>
      <c r="F36" s="356">
        <v>18819</v>
      </c>
      <c r="G36" s="349">
        <v>1945</v>
      </c>
      <c r="H36" s="349">
        <v>2803</v>
      </c>
      <c r="I36" s="349">
        <v>492</v>
      </c>
      <c r="J36" s="349">
        <v>1560</v>
      </c>
      <c r="K36" s="349">
        <v>689</v>
      </c>
      <c r="L36" s="349">
        <v>466</v>
      </c>
      <c r="M36" s="349">
        <v>19</v>
      </c>
      <c r="N36" s="349">
        <v>1626</v>
      </c>
      <c r="O36" s="349">
        <v>1799</v>
      </c>
      <c r="P36" s="349">
        <v>2874</v>
      </c>
      <c r="Q36" s="349">
        <v>2675</v>
      </c>
      <c r="R36" s="350">
        <v>1871</v>
      </c>
    </row>
    <row r="37" spans="2:18" ht="15" customHeight="1">
      <c r="B37" s="1098"/>
      <c r="C37" s="334"/>
      <c r="D37" s="353" t="s">
        <v>679</v>
      </c>
      <c r="E37" s="355">
        <v>18587</v>
      </c>
      <c r="F37" s="356">
        <v>19053</v>
      </c>
      <c r="G37" s="349">
        <v>6588</v>
      </c>
      <c r="H37" s="349">
        <v>4721</v>
      </c>
      <c r="I37" s="349">
        <v>855</v>
      </c>
      <c r="J37" s="349">
        <v>301</v>
      </c>
      <c r="K37" s="349">
        <v>1</v>
      </c>
      <c r="L37" s="349">
        <v>70</v>
      </c>
      <c r="M37" s="349">
        <v>92</v>
      </c>
      <c r="N37" s="349">
        <v>95</v>
      </c>
      <c r="O37" s="349">
        <v>514</v>
      </c>
      <c r="P37" s="349">
        <v>1266</v>
      </c>
      <c r="Q37" s="349">
        <v>1509</v>
      </c>
      <c r="R37" s="350">
        <v>3041</v>
      </c>
    </row>
    <row r="38" spans="2:18" ht="15" customHeight="1">
      <c r="B38" s="1098"/>
      <c r="C38" s="334"/>
      <c r="D38" s="353" t="s">
        <v>680</v>
      </c>
      <c r="E38" s="355">
        <v>24854</v>
      </c>
      <c r="F38" s="356">
        <v>22903</v>
      </c>
      <c r="G38" s="349">
        <v>6131</v>
      </c>
      <c r="H38" s="349">
        <v>1362</v>
      </c>
      <c r="I38" s="349">
        <v>2098</v>
      </c>
      <c r="J38" s="349">
        <v>861</v>
      </c>
      <c r="K38" s="349">
        <v>518</v>
      </c>
      <c r="L38" s="349">
        <v>249</v>
      </c>
      <c r="M38" s="349">
        <v>19</v>
      </c>
      <c r="N38" s="349">
        <v>691</v>
      </c>
      <c r="O38" s="349">
        <v>1499</v>
      </c>
      <c r="P38" s="349">
        <v>2755</v>
      </c>
      <c r="Q38" s="349">
        <v>3450</v>
      </c>
      <c r="R38" s="350">
        <v>3270</v>
      </c>
    </row>
    <row r="39" spans="2:18" ht="15" customHeight="1">
      <c r="B39" s="1098"/>
      <c r="C39" s="334"/>
      <c r="D39" s="353" t="s">
        <v>622</v>
      </c>
      <c r="E39" s="355">
        <v>2113</v>
      </c>
      <c r="F39" s="356">
        <v>5237</v>
      </c>
      <c r="G39" s="349">
        <v>0</v>
      </c>
      <c r="H39" s="349">
        <v>0</v>
      </c>
      <c r="I39" s="349">
        <v>944</v>
      </c>
      <c r="J39" s="349">
        <v>1609</v>
      </c>
      <c r="K39" s="349">
        <v>0</v>
      </c>
      <c r="L39" s="349">
        <v>306</v>
      </c>
      <c r="M39" s="349">
        <v>0</v>
      </c>
      <c r="N39" s="349">
        <v>190</v>
      </c>
      <c r="O39" s="349">
        <v>0</v>
      </c>
      <c r="P39" s="349">
        <v>2188</v>
      </c>
      <c r="Q39" s="349">
        <v>0</v>
      </c>
      <c r="R39" s="350">
        <v>0</v>
      </c>
    </row>
    <row r="40" spans="2:18" s="339" customFormat="1" ht="15" customHeight="1">
      <c r="B40" s="1098"/>
      <c r="C40" s="358"/>
      <c r="D40" s="359" t="s">
        <v>479</v>
      </c>
      <c r="E40" s="340">
        <f aca="true" t="shared" si="3" ref="E40:R40">SUM(E34:E39)</f>
        <v>114038</v>
      </c>
      <c r="F40" s="341">
        <f t="shared" si="3"/>
        <v>235765</v>
      </c>
      <c r="G40" s="341">
        <f t="shared" si="3"/>
        <v>30961</v>
      </c>
      <c r="H40" s="341">
        <f t="shared" si="3"/>
        <v>21199</v>
      </c>
      <c r="I40" s="341">
        <f t="shared" si="3"/>
        <v>19402</v>
      </c>
      <c r="J40" s="341">
        <f t="shared" si="3"/>
        <v>19344</v>
      </c>
      <c r="K40" s="341">
        <f t="shared" si="3"/>
        <v>4860</v>
      </c>
      <c r="L40" s="341">
        <f t="shared" si="3"/>
        <v>69306</v>
      </c>
      <c r="M40" s="341">
        <f t="shared" si="3"/>
        <v>31097</v>
      </c>
      <c r="N40" s="341">
        <f t="shared" si="3"/>
        <v>3794</v>
      </c>
      <c r="O40" s="341">
        <f t="shared" si="3"/>
        <v>5263</v>
      </c>
      <c r="P40" s="341">
        <f t="shared" si="3"/>
        <v>10781</v>
      </c>
      <c r="Q40" s="341">
        <f t="shared" si="3"/>
        <v>9666</v>
      </c>
      <c r="R40" s="342">
        <f t="shared" si="3"/>
        <v>10092</v>
      </c>
    </row>
    <row r="41" spans="2:18" ht="15" customHeight="1">
      <c r="B41" s="333"/>
      <c r="C41" s="334"/>
      <c r="D41" s="353"/>
      <c r="E41" s="355"/>
      <c r="F41" s="356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50"/>
    </row>
    <row r="42" spans="2:18" ht="15" customHeight="1">
      <c r="B42" s="1098" t="s">
        <v>636</v>
      </c>
      <c r="C42" s="334"/>
      <c r="D42" s="353" t="s">
        <v>681</v>
      </c>
      <c r="E42" s="355">
        <v>157829</v>
      </c>
      <c r="F42" s="356">
        <v>207052</v>
      </c>
      <c r="G42" s="349">
        <v>0</v>
      </c>
      <c r="H42" s="349">
        <v>0</v>
      </c>
      <c r="I42" s="349">
        <v>0</v>
      </c>
      <c r="J42" s="349">
        <v>12753</v>
      </c>
      <c r="K42" s="349">
        <v>135436</v>
      </c>
      <c r="L42" s="349">
        <v>58651</v>
      </c>
      <c r="M42" s="349">
        <v>212</v>
      </c>
      <c r="N42" s="349">
        <v>0</v>
      </c>
      <c r="O42" s="349">
        <v>0</v>
      </c>
      <c r="P42" s="349">
        <v>0</v>
      </c>
      <c r="Q42" s="349">
        <v>0</v>
      </c>
      <c r="R42" s="350">
        <v>0</v>
      </c>
    </row>
    <row r="43" spans="2:18" ht="15" customHeight="1">
      <c r="B43" s="1098"/>
      <c r="C43" s="334"/>
      <c r="D43" s="353" t="s">
        <v>682</v>
      </c>
      <c r="E43" s="355">
        <v>65520</v>
      </c>
      <c r="F43" s="356">
        <v>60840</v>
      </c>
      <c r="G43" s="349">
        <v>0</v>
      </c>
      <c r="H43" s="349">
        <v>0</v>
      </c>
      <c r="I43" s="349">
        <v>0</v>
      </c>
      <c r="J43" s="349">
        <v>0</v>
      </c>
      <c r="K43" s="349">
        <v>35100</v>
      </c>
      <c r="L43" s="349">
        <v>25740</v>
      </c>
      <c r="M43" s="349">
        <v>0</v>
      </c>
      <c r="N43" s="349">
        <v>0</v>
      </c>
      <c r="O43" s="349">
        <v>0</v>
      </c>
      <c r="P43" s="349">
        <v>0</v>
      </c>
      <c r="Q43" s="349">
        <v>0</v>
      </c>
      <c r="R43" s="350">
        <v>0</v>
      </c>
    </row>
    <row r="44" spans="2:18" ht="15" customHeight="1">
      <c r="B44" s="1098"/>
      <c r="C44" s="334"/>
      <c r="D44" s="353" t="s">
        <v>683</v>
      </c>
      <c r="E44" s="355">
        <v>5029</v>
      </c>
      <c r="F44" s="356">
        <v>1980</v>
      </c>
      <c r="G44" s="349">
        <v>1378</v>
      </c>
      <c r="H44" s="349">
        <v>181</v>
      </c>
      <c r="I44" s="349">
        <v>234</v>
      </c>
      <c r="J44" s="349">
        <v>0</v>
      </c>
      <c r="K44" s="349">
        <v>0</v>
      </c>
      <c r="L44" s="349">
        <v>0</v>
      </c>
      <c r="M44" s="349">
        <v>0</v>
      </c>
      <c r="N44" s="349">
        <v>0</v>
      </c>
      <c r="O44" s="349">
        <v>0</v>
      </c>
      <c r="P44" s="349">
        <v>0</v>
      </c>
      <c r="Q44" s="349">
        <v>0</v>
      </c>
      <c r="R44" s="350">
        <v>187</v>
      </c>
    </row>
    <row r="45" spans="2:18" ht="15" customHeight="1">
      <c r="B45" s="1098"/>
      <c r="C45" s="334"/>
      <c r="D45" s="353" t="s">
        <v>684</v>
      </c>
      <c r="E45" s="355">
        <v>11488</v>
      </c>
      <c r="F45" s="356">
        <v>535</v>
      </c>
      <c r="G45" s="349">
        <v>0</v>
      </c>
      <c r="H45" s="349">
        <v>0</v>
      </c>
      <c r="I45" s="349">
        <v>0</v>
      </c>
      <c r="J45" s="349">
        <v>0</v>
      </c>
      <c r="K45" s="349">
        <v>0</v>
      </c>
      <c r="L45" s="349">
        <v>0</v>
      </c>
      <c r="M45" s="349">
        <v>198</v>
      </c>
      <c r="N45" s="349">
        <v>5</v>
      </c>
      <c r="O45" s="349">
        <v>332</v>
      </c>
      <c r="P45" s="349">
        <v>0</v>
      </c>
      <c r="Q45" s="349">
        <v>0</v>
      </c>
      <c r="R45" s="350">
        <v>0</v>
      </c>
    </row>
    <row r="46" spans="2:18" ht="15" customHeight="1">
      <c r="B46" s="1098"/>
      <c r="C46" s="334"/>
      <c r="D46" s="353" t="s">
        <v>622</v>
      </c>
      <c r="E46" s="355">
        <v>28444</v>
      </c>
      <c r="F46" s="356">
        <v>21423</v>
      </c>
      <c r="G46" s="349">
        <v>4</v>
      </c>
      <c r="H46" s="349">
        <v>14</v>
      </c>
      <c r="I46" s="349">
        <v>9</v>
      </c>
      <c r="J46" s="349">
        <v>23</v>
      </c>
      <c r="K46" s="349">
        <v>0</v>
      </c>
      <c r="L46" s="349">
        <v>0</v>
      </c>
      <c r="M46" s="349">
        <v>1170</v>
      </c>
      <c r="N46" s="349">
        <v>7828</v>
      </c>
      <c r="O46" s="349">
        <v>8319</v>
      </c>
      <c r="P46" s="349">
        <v>4033</v>
      </c>
      <c r="Q46" s="349">
        <v>23</v>
      </c>
      <c r="R46" s="350">
        <v>0</v>
      </c>
    </row>
    <row r="47" spans="2:18" s="339" customFormat="1" ht="15" customHeight="1">
      <c r="B47" s="1098"/>
      <c r="C47" s="358"/>
      <c r="D47" s="359" t="s">
        <v>479</v>
      </c>
      <c r="E47" s="340">
        <f aca="true" t="shared" si="4" ref="E47:R47">SUM(E42:E46)</f>
        <v>268310</v>
      </c>
      <c r="F47" s="341">
        <f t="shared" si="4"/>
        <v>291830</v>
      </c>
      <c r="G47" s="341">
        <f t="shared" si="4"/>
        <v>1382</v>
      </c>
      <c r="H47" s="341">
        <f t="shared" si="4"/>
        <v>195</v>
      </c>
      <c r="I47" s="341">
        <f t="shared" si="4"/>
        <v>243</v>
      </c>
      <c r="J47" s="341">
        <f t="shared" si="4"/>
        <v>12776</v>
      </c>
      <c r="K47" s="341">
        <f t="shared" si="4"/>
        <v>170536</v>
      </c>
      <c r="L47" s="341">
        <f t="shared" si="4"/>
        <v>84391</v>
      </c>
      <c r="M47" s="341">
        <f t="shared" si="4"/>
        <v>1580</v>
      </c>
      <c r="N47" s="341">
        <f t="shared" si="4"/>
        <v>7833</v>
      </c>
      <c r="O47" s="341">
        <f t="shared" si="4"/>
        <v>8651</v>
      </c>
      <c r="P47" s="341">
        <f t="shared" si="4"/>
        <v>4033</v>
      </c>
      <c r="Q47" s="341">
        <f t="shared" si="4"/>
        <v>23</v>
      </c>
      <c r="R47" s="342">
        <f t="shared" si="4"/>
        <v>187</v>
      </c>
    </row>
    <row r="48" spans="2:18" ht="15" customHeight="1">
      <c r="B48" s="360"/>
      <c r="C48" s="361"/>
      <c r="D48" s="362"/>
      <c r="E48" s="363"/>
      <c r="F48" s="364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6"/>
    </row>
    <row r="49" spans="4:11" ht="15" customHeight="1">
      <c r="D49" s="334" t="s">
        <v>685</v>
      </c>
      <c r="E49" s="367"/>
      <c r="F49" s="367"/>
      <c r="G49" s="368"/>
      <c r="H49" s="356"/>
      <c r="I49" s="356"/>
      <c r="J49" s="356"/>
      <c r="K49" s="329"/>
    </row>
    <row r="50" spans="5:11" ht="15" customHeight="1">
      <c r="E50" s="369"/>
      <c r="F50" s="369"/>
      <c r="G50" s="356"/>
      <c r="H50" s="356"/>
      <c r="I50" s="356"/>
      <c r="J50" s="356"/>
      <c r="K50" s="329"/>
    </row>
    <row r="51" spans="4:11" ht="6" customHeight="1">
      <c r="D51" s="370"/>
      <c r="E51" s="369"/>
      <c r="F51" s="369"/>
      <c r="G51" s="356"/>
      <c r="H51" s="356"/>
      <c r="I51" s="356"/>
      <c r="J51" s="356"/>
      <c r="K51" s="334"/>
    </row>
    <row r="52" spans="4:11" ht="15" customHeight="1">
      <c r="D52" s="370"/>
      <c r="E52" s="371"/>
      <c r="F52" s="371"/>
      <c r="G52" s="372"/>
      <c r="H52" s="372"/>
      <c r="I52" s="372"/>
      <c r="J52" s="372"/>
      <c r="K52" s="334"/>
    </row>
    <row r="53" spans="4:11" ht="15" customHeight="1">
      <c r="D53" s="370"/>
      <c r="E53" s="373"/>
      <c r="F53" s="373"/>
      <c r="G53" s="356"/>
      <c r="H53" s="356"/>
      <c r="I53" s="356"/>
      <c r="J53" s="356"/>
      <c r="K53" s="334"/>
    </row>
    <row r="54" spans="4:11" ht="15" customHeight="1">
      <c r="D54" s="370"/>
      <c r="E54" s="373"/>
      <c r="F54" s="373"/>
      <c r="G54" s="356"/>
      <c r="H54" s="356"/>
      <c r="I54" s="356"/>
      <c r="J54" s="356"/>
      <c r="K54" s="334"/>
    </row>
  </sheetData>
  <mergeCells count="5">
    <mergeCell ref="B42:B47"/>
    <mergeCell ref="B4:D4"/>
    <mergeCell ref="B6:D6"/>
    <mergeCell ref="B29:B32"/>
    <mergeCell ref="B34:B40"/>
  </mergeCells>
  <printOptions/>
  <pageMargins left="0.32" right="0.32" top="1.21" bottom="0.76" header="0.512" footer="0.512"/>
  <pageSetup horizontalDpi="400" verticalDpi="400" orientation="portrait" paperSize="9" r:id="rId2"/>
  <headerFooter alignWithMargins="0">
    <oddFooter>&amp;C&amp;F&amp;A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A1" sqref="A1"/>
    </sheetView>
  </sheetViews>
  <sheetFormatPr defaultColWidth="9.00390625" defaultRowHeight="13.5"/>
  <cols>
    <col min="1" max="1" width="3.625" style="374" customWidth="1"/>
    <col min="2" max="2" width="1.37890625" style="374" customWidth="1"/>
    <col min="3" max="3" width="11.50390625" style="374" customWidth="1"/>
    <col min="4" max="4" width="2.125" style="374" customWidth="1"/>
    <col min="5" max="5" width="15.625" style="376" customWidth="1"/>
    <col min="6" max="6" width="13.75390625" style="376" customWidth="1"/>
    <col min="7" max="7" width="12.75390625" style="376" customWidth="1"/>
    <col min="8" max="8" width="23.00390625" style="376" customWidth="1"/>
    <col min="9" max="16384" width="9.00390625" style="376" customWidth="1"/>
  </cols>
  <sheetData>
    <row r="1" spans="3:8" ht="14.25">
      <c r="C1" s="375" t="s">
        <v>718</v>
      </c>
      <c r="D1" s="375"/>
      <c r="H1" s="377"/>
    </row>
    <row r="2" spans="3:4" ht="18" customHeight="1">
      <c r="C2" s="376"/>
      <c r="D2" s="376"/>
    </row>
    <row r="3" spans="3:7" ht="18" customHeight="1" thickBot="1">
      <c r="C3" s="378"/>
      <c r="D3" s="378"/>
      <c r="F3" s="379"/>
      <c r="G3" s="380" t="s">
        <v>687</v>
      </c>
    </row>
    <row r="4" spans="2:7" ht="24" customHeight="1" thickTop="1">
      <c r="B4" s="1109" t="s">
        <v>688</v>
      </c>
      <c r="C4" s="1109"/>
      <c r="D4" s="1107" t="s">
        <v>689</v>
      </c>
      <c r="E4" s="1108"/>
      <c r="F4" s="382" t="s">
        <v>690</v>
      </c>
      <c r="G4" s="381" t="s">
        <v>691</v>
      </c>
    </row>
    <row r="5" spans="1:7" s="389" customFormat="1" ht="12">
      <c r="A5" s="383"/>
      <c r="B5" s="384"/>
      <c r="C5" s="385"/>
      <c r="D5" s="386"/>
      <c r="E5" s="387"/>
      <c r="F5" s="387" t="s">
        <v>692</v>
      </c>
      <c r="G5" s="388" t="s">
        <v>693</v>
      </c>
    </row>
    <row r="6" spans="1:7" s="395" customFormat="1" ht="15" customHeight="1">
      <c r="A6" s="390"/>
      <c r="B6" s="1110" t="s">
        <v>1295</v>
      </c>
      <c r="C6" s="1106"/>
      <c r="D6" s="392"/>
      <c r="E6" s="393">
        <f>SUM(E17,E80)</f>
        <v>5126</v>
      </c>
      <c r="F6" s="393">
        <f>SUM(F17,F80)</f>
        <v>55944</v>
      </c>
      <c r="G6" s="394">
        <f>SUM(G17,G80)</f>
        <v>47195386</v>
      </c>
    </row>
    <row r="7" spans="1:7" s="395" customFormat="1" ht="15" customHeight="1">
      <c r="A7" s="390"/>
      <c r="B7" s="396"/>
      <c r="C7" s="397"/>
      <c r="D7" s="398"/>
      <c r="E7" s="393"/>
      <c r="F7" s="393"/>
      <c r="G7" s="399"/>
    </row>
    <row r="8" spans="2:7" ht="12" customHeight="1">
      <c r="B8" s="400"/>
      <c r="C8" s="401" t="s">
        <v>1303</v>
      </c>
      <c r="D8" s="402"/>
      <c r="E8" s="403">
        <v>1203</v>
      </c>
      <c r="F8" s="403">
        <v>12318</v>
      </c>
      <c r="G8" s="404">
        <v>9039814</v>
      </c>
    </row>
    <row r="9" spans="2:7" ht="12" customHeight="1">
      <c r="B9" s="400"/>
      <c r="C9" s="401" t="s">
        <v>1376</v>
      </c>
      <c r="D9" s="402"/>
      <c r="E9" s="403">
        <v>944</v>
      </c>
      <c r="F9" s="403">
        <v>11861</v>
      </c>
      <c r="G9" s="404">
        <v>7637584</v>
      </c>
    </row>
    <row r="10" spans="2:7" ht="12" customHeight="1">
      <c r="B10" s="400"/>
      <c r="C10" s="401" t="s">
        <v>1305</v>
      </c>
      <c r="D10" s="402"/>
      <c r="E10" s="403">
        <v>362</v>
      </c>
      <c r="F10" s="403">
        <v>4532</v>
      </c>
      <c r="G10" s="405">
        <v>3510106</v>
      </c>
    </row>
    <row r="11" spans="2:7" ht="12" customHeight="1">
      <c r="B11" s="400"/>
      <c r="C11" s="401" t="s">
        <v>1306</v>
      </c>
      <c r="D11" s="402"/>
      <c r="E11" s="403">
        <v>316</v>
      </c>
      <c r="F11" s="403">
        <v>5424</v>
      </c>
      <c r="G11" s="405">
        <v>8625889</v>
      </c>
    </row>
    <row r="12" spans="2:7" ht="12" customHeight="1">
      <c r="B12" s="400"/>
      <c r="C12" s="401" t="s">
        <v>1307</v>
      </c>
      <c r="D12" s="402"/>
      <c r="E12" s="403">
        <v>111</v>
      </c>
      <c r="F12" s="403">
        <v>1241</v>
      </c>
      <c r="G12" s="404">
        <v>904191</v>
      </c>
    </row>
    <row r="13" spans="2:7" ht="12" customHeight="1">
      <c r="B13" s="400"/>
      <c r="C13" s="401" t="s">
        <v>1308</v>
      </c>
      <c r="D13" s="402"/>
      <c r="E13" s="403">
        <v>220</v>
      </c>
      <c r="F13" s="403">
        <v>1911</v>
      </c>
      <c r="G13" s="404">
        <v>2180507</v>
      </c>
    </row>
    <row r="14" spans="2:7" ht="12" customHeight="1">
      <c r="B14" s="400"/>
      <c r="C14" s="406" t="s">
        <v>1400</v>
      </c>
      <c r="D14" s="407"/>
      <c r="E14" s="403">
        <v>131</v>
      </c>
      <c r="F14" s="403">
        <v>1856</v>
      </c>
      <c r="G14" s="404">
        <v>2159277</v>
      </c>
    </row>
    <row r="15" spans="2:7" ht="12" customHeight="1">
      <c r="B15" s="400"/>
      <c r="C15" s="401" t="s">
        <v>1310</v>
      </c>
      <c r="D15" s="402"/>
      <c r="E15" s="403">
        <v>98</v>
      </c>
      <c r="F15" s="403">
        <v>853</v>
      </c>
      <c r="G15" s="404">
        <v>607318</v>
      </c>
    </row>
    <row r="16" spans="2:7" ht="12" customHeight="1">
      <c r="B16" s="400"/>
      <c r="C16" s="401" t="s">
        <v>1311</v>
      </c>
      <c r="D16" s="402"/>
      <c r="E16" s="403">
        <v>202</v>
      </c>
      <c r="F16" s="403">
        <v>2371</v>
      </c>
      <c r="G16" s="404">
        <v>1348220</v>
      </c>
    </row>
    <row r="17" spans="1:7" s="395" customFormat="1" ht="12" customHeight="1">
      <c r="A17" s="390"/>
      <c r="B17" s="1105" t="s">
        <v>1302</v>
      </c>
      <c r="C17" s="1106"/>
      <c r="D17" s="392"/>
      <c r="E17" s="409">
        <f>SUM(E8:E16)</f>
        <v>3587</v>
      </c>
      <c r="F17" s="409">
        <f>SUM(F8:F16)</f>
        <v>42367</v>
      </c>
      <c r="G17" s="410">
        <f>SUM(G8:G16)</f>
        <v>36012906</v>
      </c>
    </row>
    <row r="18" spans="1:7" s="395" customFormat="1" ht="12" customHeight="1">
      <c r="A18" s="390"/>
      <c r="B18" s="408"/>
      <c r="C18" s="391"/>
      <c r="D18" s="392"/>
      <c r="E18" s="409"/>
      <c r="F18" s="409"/>
      <c r="G18" s="410"/>
    </row>
    <row r="19" spans="1:7" s="395" customFormat="1" ht="12" customHeight="1">
      <c r="A19" s="390"/>
      <c r="B19" s="1105" t="s">
        <v>694</v>
      </c>
      <c r="C19" s="1106"/>
      <c r="D19" s="392"/>
      <c r="E19" s="409">
        <f>SUM(E20:E23)</f>
        <v>311</v>
      </c>
      <c r="F19" s="409">
        <f>SUM(F20:F23)</f>
        <v>2655</v>
      </c>
      <c r="G19" s="410">
        <f>SUM(G20:G23)</f>
        <v>1938208</v>
      </c>
    </row>
    <row r="20" spans="1:7" s="395" customFormat="1" ht="15" customHeight="1">
      <c r="A20" s="390"/>
      <c r="B20" s="396"/>
      <c r="C20" s="401" t="s">
        <v>1313</v>
      </c>
      <c r="D20" s="402"/>
      <c r="E20" s="403">
        <v>130</v>
      </c>
      <c r="F20" s="403">
        <v>1094</v>
      </c>
      <c r="G20" s="404">
        <v>1181083</v>
      </c>
    </row>
    <row r="21" spans="2:7" ht="12" customHeight="1">
      <c r="B21" s="400"/>
      <c r="C21" s="401" t="s">
        <v>695</v>
      </c>
      <c r="D21" s="402"/>
      <c r="E21" s="403">
        <v>22</v>
      </c>
      <c r="F21" s="403">
        <v>182</v>
      </c>
      <c r="G21" s="404">
        <v>180288</v>
      </c>
    </row>
    <row r="22" spans="2:7" ht="12" customHeight="1">
      <c r="B22" s="400"/>
      <c r="C22" s="401" t="s">
        <v>1402</v>
      </c>
      <c r="D22" s="402"/>
      <c r="E22" s="403">
        <v>68</v>
      </c>
      <c r="F22" s="403">
        <v>341</v>
      </c>
      <c r="G22" s="404">
        <v>127453</v>
      </c>
    </row>
    <row r="23" spans="2:7" ht="12" customHeight="1">
      <c r="B23" s="400"/>
      <c r="C23" s="401" t="s">
        <v>1404</v>
      </c>
      <c r="D23" s="402"/>
      <c r="E23" s="403">
        <v>91</v>
      </c>
      <c r="F23" s="403">
        <v>1038</v>
      </c>
      <c r="G23" s="404">
        <v>449384</v>
      </c>
    </row>
    <row r="24" spans="2:7" ht="12" customHeight="1">
      <c r="B24" s="400"/>
      <c r="C24" s="401"/>
      <c r="D24" s="402"/>
      <c r="E24" s="403"/>
      <c r="F24" s="403"/>
      <c r="G24" s="404"/>
    </row>
    <row r="25" spans="1:7" s="395" customFormat="1" ht="12" customHeight="1">
      <c r="A25" s="390"/>
      <c r="B25" s="1105" t="s">
        <v>696</v>
      </c>
      <c r="C25" s="1106"/>
      <c r="D25" s="392"/>
      <c r="E25" s="409">
        <f>SUM(E26:E30)</f>
        <v>303</v>
      </c>
      <c r="F25" s="409">
        <f>SUM(F26:F30)</f>
        <v>1655</v>
      </c>
      <c r="G25" s="410">
        <f>SUM(G26:G30)</f>
        <v>990845</v>
      </c>
    </row>
    <row r="26" spans="2:7" ht="12" customHeight="1">
      <c r="B26" s="400"/>
      <c r="C26" s="401" t="s">
        <v>1317</v>
      </c>
      <c r="D26" s="402"/>
      <c r="E26" s="403">
        <v>50</v>
      </c>
      <c r="F26" s="403">
        <v>400</v>
      </c>
      <c r="G26" s="404">
        <v>247334</v>
      </c>
    </row>
    <row r="27" spans="2:7" ht="12" customHeight="1">
      <c r="B27" s="400"/>
      <c r="C27" s="401" t="s">
        <v>1318</v>
      </c>
      <c r="D27" s="402"/>
      <c r="E27" s="403">
        <v>19</v>
      </c>
      <c r="F27" s="403">
        <v>114</v>
      </c>
      <c r="G27" s="404">
        <v>90032</v>
      </c>
    </row>
    <row r="28" spans="2:7" ht="12" customHeight="1">
      <c r="B28" s="400"/>
      <c r="C28" s="401" t="s">
        <v>1384</v>
      </c>
      <c r="D28" s="402"/>
      <c r="E28" s="403">
        <v>11</v>
      </c>
      <c r="F28" s="403">
        <v>52</v>
      </c>
      <c r="G28" s="404">
        <v>32768</v>
      </c>
    </row>
    <row r="29" spans="2:7" ht="12" customHeight="1">
      <c r="B29" s="400"/>
      <c r="C29" s="401" t="s">
        <v>591</v>
      </c>
      <c r="D29" s="402"/>
      <c r="E29" s="403">
        <v>35</v>
      </c>
      <c r="F29" s="403">
        <v>210</v>
      </c>
      <c r="G29" s="404">
        <v>211731</v>
      </c>
    </row>
    <row r="30" spans="2:7" ht="12" customHeight="1">
      <c r="B30" s="400"/>
      <c r="C30" s="401" t="s">
        <v>1321</v>
      </c>
      <c r="D30" s="402"/>
      <c r="E30" s="403">
        <v>188</v>
      </c>
      <c r="F30" s="403">
        <v>879</v>
      </c>
      <c r="G30" s="404">
        <v>408980</v>
      </c>
    </row>
    <row r="31" spans="2:7" ht="12" customHeight="1">
      <c r="B31" s="400"/>
      <c r="C31" s="401"/>
      <c r="D31" s="402"/>
      <c r="E31" s="403"/>
      <c r="F31" s="403"/>
      <c r="G31" s="404"/>
    </row>
    <row r="32" spans="1:7" s="412" customFormat="1" ht="12" customHeight="1">
      <c r="A32" s="411"/>
      <c r="B32" s="1105" t="s">
        <v>697</v>
      </c>
      <c r="C32" s="1106"/>
      <c r="D32" s="392"/>
      <c r="E32" s="409">
        <f>SUM(E33:E35)</f>
        <v>126</v>
      </c>
      <c r="F32" s="409">
        <f>SUM(F33:F35)</f>
        <v>585</v>
      </c>
      <c r="G32" s="410">
        <f>SUM(G33:G35)</f>
        <v>446958</v>
      </c>
    </row>
    <row r="33" spans="1:7" s="412" customFormat="1" ht="12" customHeight="1">
      <c r="A33" s="411"/>
      <c r="B33" s="408"/>
      <c r="C33" s="401" t="s">
        <v>593</v>
      </c>
      <c r="D33" s="402"/>
      <c r="E33" s="403">
        <v>73</v>
      </c>
      <c r="F33" s="376">
        <v>390</v>
      </c>
      <c r="G33" s="404">
        <v>339489</v>
      </c>
    </row>
    <row r="34" spans="2:7" ht="12" customHeight="1">
      <c r="B34" s="400"/>
      <c r="C34" s="401" t="s">
        <v>698</v>
      </c>
      <c r="D34" s="402"/>
      <c r="E34" s="403">
        <v>15</v>
      </c>
      <c r="F34" s="376">
        <v>65</v>
      </c>
      <c r="G34" s="404">
        <v>50842</v>
      </c>
    </row>
    <row r="35" spans="2:7" ht="12" customHeight="1">
      <c r="B35" s="400"/>
      <c r="C35" s="401" t="s">
        <v>549</v>
      </c>
      <c r="D35" s="402"/>
      <c r="E35" s="403">
        <v>38</v>
      </c>
      <c r="F35" s="376">
        <v>130</v>
      </c>
      <c r="G35" s="404">
        <v>56627</v>
      </c>
    </row>
    <row r="36" spans="2:7" ht="12" customHeight="1">
      <c r="B36" s="400"/>
      <c r="C36" s="401" t="s">
        <v>699</v>
      </c>
      <c r="D36" s="402"/>
      <c r="E36" s="403"/>
      <c r="F36" s="403"/>
      <c r="G36" s="404"/>
    </row>
    <row r="37" spans="1:7" s="412" customFormat="1" ht="12" customHeight="1">
      <c r="A37" s="411"/>
      <c r="B37" s="1105" t="s">
        <v>700</v>
      </c>
      <c r="C37" s="1106"/>
      <c r="D37" s="392"/>
      <c r="E37" s="409">
        <f>SUM(E38:E44)</f>
        <v>94</v>
      </c>
      <c r="F37" s="409">
        <f>SUM(F38:F44)</f>
        <v>633</v>
      </c>
      <c r="G37" s="410">
        <f>SUM(G38:G44)</f>
        <v>530374</v>
      </c>
    </row>
    <row r="38" spans="2:7" ht="12" customHeight="1">
      <c r="B38" s="400"/>
      <c r="C38" s="401" t="s">
        <v>1411</v>
      </c>
      <c r="D38" s="402"/>
      <c r="E38" s="403">
        <v>20</v>
      </c>
      <c r="F38" s="376">
        <v>59</v>
      </c>
      <c r="G38" s="404">
        <v>18975</v>
      </c>
    </row>
    <row r="39" spans="2:7" ht="12" customHeight="1">
      <c r="B39" s="400"/>
      <c r="C39" s="401" t="s">
        <v>1326</v>
      </c>
      <c r="D39" s="402"/>
      <c r="E39" s="403">
        <v>3</v>
      </c>
      <c r="F39" s="413">
        <v>22</v>
      </c>
      <c r="G39" s="404">
        <v>23595</v>
      </c>
    </row>
    <row r="40" spans="2:7" ht="12" customHeight="1">
      <c r="B40" s="400"/>
      <c r="C40" s="401" t="s">
        <v>1412</v>
      </c>
      <c r="D40" s="402"/>
      <c r="E40" s="403">
        <v>10</v>
      </c>
      <c r="F40" s="376">
        <v>47</v>
      </c>
      <c r="G40" s="404">
        <v>27026</v>
      </c>
    </row>
    <row r="41" spans="2:7" ht="12" customHeight="1">
      <c r="B41" s="400"/>
      <c r="C41" s="401" t="s">
        <v>1413</v>
      </c>
      <c r="D41" s="402"/>
      <c r="E41" s="403">
        <v>3</v>
      </c>
      <c r="F41" s="376">
        <v>39</v>
      </c>
      <c r="G41" s="404">
        <v>39184</v>
      </c>
    </row>
    <row r="42" spans="2:7" ht="12" customHeight="1">
      <c r="B42" s="400"/>
      <c r="C42" s="401" t="s">
        <v>551</v>
      </c>
      <c r="D42" s="402"/>
      <c r="E42" s="403">
        <v>22</v>
      </c>
      <c r="F42" s="376">
        <v>287</v>
      </c>
      <c r="G42" s="404">
        <v>301214</v>
      </c>
    </row>
    <row r="43" spans="2:7" ht="12" customHeight="1">
      <c r="B43" s="400"/>
      <c r="C43" s="401" t="s">
        <v>701</v>
      </c>
      <c r="D43" s="402"/>
      <c r="E43" s="403">
        <v>8</v>
      </c>
      <c r="F43" s="376">
        <v>76</v>
      </c>
      <c r="G43" s="404">
        <v>63338</v>
      </c>
    </row>
    <row r="44" spans="2:7" ht="12" customHeight="1">
      <c r="B44" s="400"/>
      <c r="C44" s="401" t="s">
        <v>1416</v>
      </c>
      <c r="D44" s="402"/>
      <c r="E44" s="403">
        <v>28</v>
      </c>
      <c r="F44" s="376">
        <v>103</v>
      </c>
      <c r="G44" s="404">
        <v>57042</v>
      </c>
    </row>
    <row r="45" spans="2:7" ht="12" customHeight="1">
      <c r="B45" s="400"/>
      <c r="C45" s="401"/>
      <c r="D45" s="402"/>
      <c r="E45" s="403"/>
      <c r="F45" s="403"/>
      <c r="G45" s="404"/>
    </row>
    <row r="46" spans="1:7" s="412" customFormat="1" ht="12" customHeight="1">
      <c r="A46" s="411"/>
      <c r="B46" s="1105" t="s">
        <v>702</v>
      </c>
      <c r="C46" s="1106"/>
      <c r="D46" s="392"/>
      <c r="E46" s="409">
        <f>SUM(E47)</f>
        <v>17</v>
      </c>
      <c r="F46" s="409">
        <f>SUM(F47)</f>
        <v>19</v>
      </c>
      <c r="G46" s="410">
        <f>SUM(G47)</f>
        <v>2876</v>
      </c>
    </row>
    <row r="47" spans="2:7" ht="12" customHeight="1">
      <c r="B47" s="400"/>
      <c r="C47" s="401" t="s">
        <v>1417</v>
      </c>
      <c r="D47" s="402"/>
      <c r="E47" s="403">
        <v>17</v>
      </c>
      <c r="F47" s="376">
        <v>19</v>
      </c>
      <c r="G47" s="404">
        <v>2876</v>
      </c>
    </row>
    <row r="48" spans="2:7" ht="12" customHeight="1">
      <c r="B48" s="400"/>
      <c r="C48" s="401"/>
      <c r="D48" s="402"/>
      <c r="E48" s="403"/>
      <c r="F48" s="403"/>
      <c r="G48" s="404"/>
    </row>
    <row r="49" spans="1:7" s="395" customFormat="1" ht="12" customHeight="1">
      <c r="A49" s="390"/>
      <c r="B49" s="1105" t="s">
        <v>703</v>
      </c>
      <c r="C49" s="1106"/>
      <c r="D49" s="392"/>
      <c r="E49" s="409">
        <f>SUM(E50:E54)</f>
        <v>220</v>
      </c>
      <c r="F49" s="409">
        <f>SUM(F50:F54)</f>
        <v>3524</v>
      </c>
      <c r="G49" s="410">
        <f>SUM(G50:G54)</f>
        <v>3040175</v>
      </c>
    </row>
    <row r="50" spans="2:7" ht="12" customHeight="1">
      <c r="B50" s="400"/>
      <c r="C50" s="401" t="s">
        <v>553</v>
      </c>
      <c r="D50" s="402"/>
      <c r="E50" s="403">
        <v>58</v>
      </c>
      <c r="F50" s="403">
        <v>1240</v>
      </c>
      <c r="G50" s="404">
        <v>1222682</v>
      </c>
    </row>
    <row r="51" spans="2:7" ht="12" customHeight="1">
      <c r="B51" s="400"/>
      <c r="C51" s="401" t="s">
        <v>1333</v>
      </c>
      <c r="D51" s="402"/>
      <c r="E51" s="403">
        <v>26</v>
      </c>
      <c r="F51" s="403">
        <v>361</v>
      </c>
      <c r="G51" s="404">
        <v>349756</v>
      </c>
    </row>
    <row r="52" spans="2:7" ht="12" customHeight="1">
      <c r="B52" s="400"/>
      <c r="C52" s="401" t="s">
        <v>1418</v>
      </c>
      <c r="D52" s="402"/>
      <c r="E52" s="403">
        <v>94</v>
      </c>
      <c r="F52" s="403">
        <v>1347</v>
      </c>
      <c r="G52" s="404">
        <v>920452</v>
      </c>
    </row>
    <row r="53" spans="2:7" ht="12" customHeight="1">
      <c r="B53" s="400"/>
      <c r="C53" s="401" t="s">
        <v>704</v>
      </c>
      <c r="D53" s="402"/>
      <c r="E53" s="403">
        <v>5</v>
      </c>
      <c r="F53" s="403">
        <v>21</v>
      </c>
      <c r="G53" s="404">
        <v>10952</v>
      </c>
    </row>
    <row r="54" spans="2:7" ht="12" customHeight="1">
      <c r="B54" s="400"/>
      <c r="C54" s="401" t="s">
        <v>556</v>
      </c>
      <c r="D54" s="402"/>
      <c r="E54" s="403">
        <v>37</v>
      </c>
      <c r="F54" s="403">
        <v>555</v>
      </c>
      <c r="G54" s="404">
        <v>536333</v>
      </c>
    </row>
    <row r="55" spans="2:7" ht="12" customHeight="1">
      <c r="B55" s="400"/>
      <c r="C55" s="401"/>
      <c r="D55" s="402"/>
      <c r="E55" s="403"/>
      <c r="F55" s="403"/>
      <c r="G55" s="404"/>
    </row>
    <row r="56" spans="1:7" s="395" customFormat="1" ht="12" customHeight="1">
      <c r="A56" s="390"/>
      <c r="B56" s="1105" t="s">
        <v>705</v>
      </c>
      <c r="C56" s="1106"/>
      <c r="D56" s="392"/>
      <c r="E56" s="409">
        <f>SUM(E57:E60)</f>
        <v>62</v>
      </c>
      <c r="F56" s="409">
        <f>SUM(F57:F60)</f>
        <v>1616</v>
      </c>
      <c r="G56" s="410">
        <f>SUM(G57:G60)</f>
        <v>2025445</v>
      </c>
    </row>
    <row r="57" spans="2:7" ht="12" customHeight="1">
      <c r="B57" s="400"/>
      <c r="C57" s="401" t="s">
        <v>1337</v>
      </c>
      <c r="D57" s="402"/>
      <c r="E57" s="403">
        <v>25</v>
      </c>
      <c r="F57" s="403">
        <v>125</v>
      </c>
      <c r="G57" s="404">
        <v>85274</v>
      </c>
    </row>
    <row r="58" spans="2:7" ht="12" customHeight="1">
      <c r="B58" s="400"/>
      <c r="C58" s="401" t="s">
        <v>557</v>
      </c>
      <c r="D58" s="402"/>
      <c r="E58" s="403">
        <v>14</v>
      </c>
      <c r="F58" s="403">
        <v>51</v>
      </c>
      <c r="G58" s="404">
        <v>26424</v>
      </c>
    </row>
    <row r="59" spans="2:7" ht="12" customHeight="1">
      <c r="B59" s="400"/>
      <c r="C59" s="401" t="s">
        <v>1339</v>
      </c>
      <c r="D59" s="402"/>
      <c r="E59" s="403">
        <v>2</v>
      </c>
      <c r="F59" s="403"/>
      <c r="G59" s="404" t="s">
        <v>1403</v>
      </c>
    </row>
    <row r="60" spans="2:7" ht="12" customHeight="1">
      <c r="B60" s="400"/>
      <c r="C60" s="401" t="s">
        <v>706</v>
      </c>
      <c r="D60" s="402" t="s">
        <v>707</v>
      </c>
      <c r="E60" s="403">
        <v>21</v>
      </c>
      <c r="F60" s="403">
        <v>1440</v>
      </c>
      <c r="G60" s="404">
        <v>1913747</v>
      </c>
    </row>
    <row r="61" spans="2:7" ht="12" customHeight="1">
      <c r="B61" s="400"/>
      <c r="C61" s="401"/>
      <c r="D61" s="402"/>
      <c r="E61" s="403"/>
      <c r="F61" s="403"/>
      <c r="G61" s="404"/>
    </row>
    <row r="62" spans="1:7" s="395" customFormat="1" ht="12" customHeight="1">
      <c r="A62" s="390"/>
      <c r="B62" s="1105" t="s">
        <v>708</v>
      </c>
      <c r="C62" s="1106"/>
      <c r="D62" s="392"/>
      <c r="E62" s="409">
        <v>152</v>
      </c>
      <c r="F62" s="409">
        <f>SUM(F63:F69)</f>
        <v>923</v>
      </c>
      <c r="G62" s="410">
        <f>SUM(G63:G69)</f>
        <v>668068</v>
      </c>
    </row>
    <row r="63" spans="2:7" ht="12.75" customHeight="1">
      <c r="B63" s="400"/>
      <c r="C63" s="401" t="s">
        <v>559</v>
      </c>
      <c r="D63" s="402"/>
      <c r="E63" s="403">
        <v>8</v>
      </c>
      <c r="F63" s="403">
        <v>42</v>
      </c>
      <c r="G63" s="405">
        <v>16515</v>
      </c>
    </row>
    <row r="64" spans="2:7" ht="12" customHeight="1">
      <c r="B64" s="400"/>
      <c r="C64" s="401" t="s">
        <v>560</v>
      </c>
      <c r="D64" s="402"/>
      <c r="E64" s="403">
        <v>21</v>
      </c>
      <c r="F64" s="403">
        <v>133</v>
      </c>
      <c r="G64" s="405">
        <v>90092</v>
      </c>
    </row>
    <row r="65" spans="2:7" ht="12" customHeight="1">
      <c r="B65" s="400"/>
      <c r="C65" s="401" t="s">
        <v>709</v>
      </c>
      <c r="D65" s="402"/>
      <c r="E65" s="403">
        <v>11</v>
      </c>
      <c r="F65" s="403">
        <v>47</v>
      </c>
      <c r="G65" s="405">
        <v>61278</v>
      </c>
    </row>
    <row r="66" spans="2:7" ht="12" customHeight="1">
      <c r="B66" s="400"/>
      <c r="C66" s="401" t="s">
        <v>710</v>
      </c>
      <c r="D66" s="402"/>
      <c r="E66" s="403">
        <v>14</v>
      </c>
      <c r="F66" s="403">
        <v>74</v>
      </c>
      <c r="G66" s="405">
        <v>18653</v>
      </c>
    </row>
    <row r="67" spans="2:7" ht="12" customHeight="1">
      <c r="B67" s="400"/>
      <c r="C67" s="401" t="s">
        <v>1426</v>
      </c>
      <c r="D67" s="402"/>
      <c r="E67" s="403">
        <v>20</v>
      </c>
      <c r="F67" s="403">
        <v>131</v>
      </c>
      <c r="G67" s="405">
        <v>102977</v>
      </c>
    </row>
    <row r="68" spans="2:7" ht="12" customHeight="1">
      <c r="B68" s="400"/>
      <c r="C68" s="401" t="s">
        <v>1428</v>
      </c>
      <c r="D68" s="402"/>
      <c r="E68" s="403">
        <v>30</v>
      </c>
      <c r="F68" s="403">
        <v>178</v>
      </c>
      <c r="G68" s="405">
        <v>100850</v>
      </c>
    </row>
    <row r="69" spans="2:7" ht="12" customHeight="1">
      <c r="B69" s="400"/>
      <c r="C69" s="401" t="s">
        <v>562</v>
      </c>
      <c r="D69" s="402"/>
      <c r="E69" s="403">
        <v>68</v>
      </c>
      <c r="F69" s="403">
        <v>318</v>
      </c>
      <c r="G69" s="405">
        <v>277703</v>
      </c>
    </row>
    <row r="70" spans="2:7" ht="12" customHeight="1">
      <c r="B70" s="400"/>
      <c r="C70" s="401"/>
      <c r="D70" s="402"/>
      <c r="E70" s="403"/>
      <c r="F70" s="403"/>
      <c r="G70" s="405"/>
    </row>
    <row r="71" spans="1:7" s="395" customFormat="1" ht="12" customHeight="1">
      <c r="A71" s="390"/>
      <c r="B71" s="1105" t="s">
        <v>711</v>
      </c>
      <c r="C71" s="1106"/>
      <c r="D71" s="392"/>
      <c r="E71" s="409">
        <f>SUM(E72:E73)</f>
        <v>121</v>
      </c>
      <c r="F71" s="409">
        <f>SUM(F72:F73)</f>
        <v>944</v>
      </c>
      <c r="G71" s="410">
        <f>SUM(G72:G73)</f>
        <v>865131</v>
      </c>
    </row>
    <row r="72" spans="1:7" s="415" customFormat="1" ht="12" customHeight="1">
      <c r="A72" s="414"/>
      <c r="B72" s="400"/>
      <c r="C72" s="401" t="s">
        <v>1348</v>
      </c>
      <c r="D72" s="402"/>
      <c r="E72" s="403">
        <v>53</v>
      </c>
      <c r="F72" s="403">
        <v>392</v>
      </c>
      <c r="G72" s="405">
        <v>245836</v>
      </c>
    </row>
    <row r="73" spans="1:7" s="415" customFormat="1" ht="12" customHeight="1">
      <c r="A73" s="414"/>
      <c r="B73" s="400"/>
      <c r="C73" s="401" t="s">
        <v>564</v>
      </c>
      <c r="D73" s="402"/>
      <c r="E73" s="403">
        <v>68</v>
      </c>
      <c r="F73" s="403">
        <v>552</v>
      </c>
      <c r="G73" s="405">
        <v>619295</v>
      </c>
    </row>
    <row r="74" spans="2:7" ht="12" customHeight="1">
      <c r="B74" s="400"/>
      <c r="C74" s="401"/>
      <c r="D74" s="402"/>
      <c r="E74" s="403"/>
      <c r="F74" s="403"/>
      <c r="G74" s="405"/>
    </row>
    <row r="75" spans="1:7" s="395" customFormat="1" ht="12" customHeight="1">
      <c r="A75" s="390"/>
      <c r="B75" s="1105" t="s">
        <v>712</v>
      </c>
      <c r="C75" s="1106"/>
      <c r="D75" s="392"/>
      <c r="E75" s="409">
        <f>SUM(E76:E79)</f>
        <v>133</v>
      </c>
      <c r="F75" s="409">
        <f>SUM(F76:F79)</f>
        <v>1023</v>
      </c>
      <c r="G75" s="410">
        <f>SUM(G76:G79)</f>
        <v>674400</v>
      </c>
    </row>
    <row r="76" spans="2:7" ht="12" customHeight="1">
      <c r="B76" s="400"/>
      <c r="C76" s="406" t="s">
        <v>565</v>
      </c>
      <c r="D76" s="407"/>
      <c r="E76" s="403">
        <v>51</v>
      </c>
      <c r="F76" s="403">
        <v>403</v>
      </c>
      <c r="G76" s="416">
        <v>255060</v>
      </c>
    </row>
    <row r="77" spans="2:7" ht="12">
      <c r="B77" s="400"/>
      <c r="C77" s="406" t="s">
        <v>713</v>
      </c>
      <c r="D77" s="407"/>
      <c r="E77" s="403">
        <v>18</v>
      </c>
      <c r="F77" s="403">
        <v>144</v>
      </c>
      <c r="G77" s="416">
        <v>114425</v>
      </c>
    </row>
    <row r="78" spans="2:7" ht="12" customHeight="1">
      <c r="B78" s="400"/>
      <c r="C78" s="406" t="s">
        <v>714</v>
      </c>
      <c r="D78" s="407"/>
      <c r="E78" s="403">
        <v>24</v>
      </c>
      <c r="F78" s="403">
        <v>193</v>
      </c>
      <c r="G78" s="64">
        <v>117095</v>
      </c>
    </row>
    <row r="79" spans="2:7" ht="12" customHeight="1">
      <c r="B79" s="400"/>
      <c r="C79" s="406" t="s">
        <v>1433</v>
      </c>
      <c r="D79" s="407"/>
      <c r="E79" s="403">
        <v>40</v>
      </c>
      <c r="F79" s="403">
        <v>283</v>
      </c>
      <c r="G79" s="405">
        <v>187820</v>
      </c>
    </row>
    <row r="80" spans="1:7" s="395" customFormat="1" ht="12" customHeight="1">
      <c r="A80" s="390"/>
      <c r="B80" s="1105" t="s">
        <v>715</v>
      </c>
      <c r="C80" s="1106"/>
      <c r="D80" s="392"/>
      <c r="E80" s="409">
        <f>SUM(E75,E71,E62,E56,E49,E46,E37,E32,E25,E19)</f>
        <v>1539</v>
      </c>
      <c r="F80" s="409">
        <f>SUM(F75,F71,F62,F56,F49,F46,F37,F32,F25,F19)</f>
        <v>13577</v>
      </c>
      <c r="G80" s="410">
        <f>SUM(G75,G71,G62,G56,G49,G46,G37,G32,G25,G19)</f>
        <v>11182480</v>
      </c>
    </row>
    <row r="81" spans="2:7" ht="12" customHeight="1">
      <c r="B81" s="417"/>
      <c r="C81" s="418"/>
      <c r="D81" s="419"/>
      <c r="E81" s="420"/>
      <c r="F81" s="420"/>
      <c r="G81" s="421"/>
    </row>
    <row r="82" spans="2:6" ht="12">
      <c r="B82" s="422" t="s">
        <v>716</v>
      </c>
      <c r="C82" s="422"/>
      <c r="D82" s="422"/>
      <c r="E82" s="423"/>
      <c r="F82" s="423"/>
    </row>
    <row r="83" spans="2:6" ht="12">
      <c r="B83" s="415" t="s">
        <v>717</v>
      </c>
      <c r="C83" s="407"/>
      <c r="D83" s="407"/>
      <c r="E83" s="423"/>
      <c r="F83" s="423"/>
    </row>
    <row r="84" spans="2:6" ht="12">
      <c r="B84" s="414"/>
      <c r="C84" s="424"/>
      <c r="D84" s="424"/>
      <c r="E84" s="423"/>
      <c r="F84" s="423"/>
    </row>
    <row r="85" spans="2:6" ht="12">
      <c r="B85" s="414"/>
      <c r="C85" s="424"/>
      <c r="D85" s="424"/>
      <c r="E85" s="423"/>
      <c r="F85" s="423"/>
    </row>
    <row r="86" spans="2:6" ht="12">
      <c r="B86" s="414"/>
      <c r="C86" s="425"/>
      <c r="D86" s="425"/>
      <c r="E86" s="423"/>
      <c r="F86" s="423"/>
    </row>
    <row r="87" spans="2:6" ht="12">
      <c r="B87" s="414"/>
      <c r="C87" s="414"/>
      <c r="D87" s="414"/>
      <c r="E87" s="423"/>
      <c r="F87" s="423"/>
    </row>
    <row r="88" spans="2:6" ht="12">
      <c r="B88" s="414"/>
      <c r="C88" s="414"/>
      <c r="D88" s="414"/>
      <c r="E88" s="423"/>
      <c r="F88" s="423"/>
    </row>
    <row r="89" spans="2:6" ht="12">
      <c r="B89" s="414"/>
      <c r="C89" s="414"/>
      <c r="D89" s="414"/>
      <c r="E89" s="423"/>
      <c r="F89" s="423"/>
    </row>
    <row r="90" spans="2:6" ht="12">
      <c r="B90" s="414"/>
      <c r="C90" s="414"/>
      <c r="D90" s="414"/>
      <c r="E90" s="423"/>
      <c r="F90" s="423"/>
    </row>
    <row r="91" spans="2:6" ht="12">
      <c r="B91" s="414"/>
      <c r="C91" s="414"/>
      <c r="D91" s="414"/>
      <c r="E91" s="423"/>
      <c r="F91" s="423"/>
    </row>
    <row r="92" spans="2:6" ht="12">
      <c r="B92" s="414"/>
      <c r="C92" s="414"/>
      <c r="D92" s="414"/>
      <c r="E92" s="423"/>
      <c r="F92" s="423"/>
    </row>
    <row r="93" spans="2:6" ht="12">
      <c r="B93" s="414"/>
      <c r="C93" s="414"/>
      <c r="D93" s="414"/>
      <c r="E93" s="423"/>
      <c r="F93" s="423"/>
    </row>
    <row r="94" spans="2:6" ht="12">
      <c r="B94" s="414"/>
      <c r="C94" s="414"/>
      <c r="D94" s="414"/>
      <c r="E94" s="423"/>
      <c r="F94" s="423"/>
    </row>
    <row r="95" spans="2:6" ht="12">
      <c r="B95" s="414"/>
      <c r="C95" s="414"/>
      <c r="D95" s="414"/>
      <c r="E95" s="423"/>
      <c r="F95" s="423"/>
    </row>
    <row r="96" spans="2:6" ht="12">
      <c r="B96" s="414"/>
      <c r="C96" s="414"/>
      <c r="D96" s="414"/>
      <c r="E96" s="423"/>
      <c r="F96" s="423"/>
    </row>
    <row r="97" spans="2:6" ht="12">
      <c r="B97" s="414"/>
      <c r="C97" s="414"/>
      <c r="D97" s="414"/>
      <c r="E97" s="423"/>
      <c r="F97" s="423"/>
    </row>
    <row r="98" spans="2:6" ht="12">
      <c r="B98" s="414"/>
      <c r="C98" s="414"/>
      <c r="D98" s="414"/>
      <c r="E98" s="423"/>
      <c r="F98" s="423"/>
    </row>
    <row r="99" spans="2:6" ht="12">
      <c r="B99" s="414"/>
      <c r="C99" s="414"/>
      <c r="D99" s="414"/>
      <c r="E99" s="423"/>
      <c r="F99" s="423"/>
    </row>
    <row r="100" spans="2:6" ht="12">
      <c r="B100" s="414"/>
      <c r="C100" s="414"/>
      <c r="D100" s="414"/>
      <c r="E100" s="423"/>
      <c r="F100" s="423"/>
    </row>
    <row r="101" spans="2:6" ht="12">
      <c r="B101" s="414"/>
      <c r="C101" s="414"/>
      <c r="D101" s="414"/>
      <c r="E101" s="423"/>
      <c r="F101" s="423"/>
    </row>
    <row r="102" spans="2:6" ht="12">
      <c r="B102" s="414"/>
      <c r="C102" s="414"/>
      <c r="D102" s="414"/>
      <c r="E102" s="423"/>
      <c r="F102" s="423"/>
    </row>
    <row r="103" spans="2:6" ht="12">
      <c r="B103" s="414"/>
      <c r="C103" s="414"/>
      <c r="D103" s="414"/>
      <c r="E103" s="423"/>
      <c r="F103" s="423"/>
    </row>
    <row r="104" spans="2:6" ht="12">
      <c r="B104" s="414"/>
      <c r="C104" s="414"/>
      <c r="D104" s="414"/>
      <c r="E104" s="423"/>
      <c r="F104" s="423"/>
    </row>
    <row r="105" spans="2:6" ht="12">
      <c r="B105" s="414"/>
      <c r="C105" s="414"/>
      <c r="D105" s="414"/>
      <c r="E105" s="423"/>
      <c r="F105" s="423"/>
    </row>
    <row r="106" spans="2:6" ht="12">
      <c r="B106" s="414"/>
      <c r="C106" s="414"/>
      <c r="D106" s="414"/>
      <c r="E106" s="423"/>
      <c r="F106" s="423"/>
    </row>
    <row r="107" spans="2:6" ht="12">
      <c r="B107" s="414"/>
      <c r="C107" s="414"/>
      <c r="D107" s="414"/>
      <c r="E107" s="423"/>
      <c r="F107" s="423"/>
    </row>
    <row r="108" spans="2:6" ht="12">
      <c r="B108" s="414"/>
      <c r="C108" s="414"/>
      <c r="D108" s="414"/>
      <c r="E108" s="423"/>
      <c r="F108" s="423"/>
    </row>
    <row r="109" spans="2:6" ht="12">
      <c r="B109" s="414"/>
      <c r="C109" s="414"/>
      <c r="D109" s="414"/>
      <c r="E109" s="423"/>
      <c r="F109" s="423"/>
    </row>
    <row r="110" spans="2:6" ht="12">
      <c r="B110" s="414"/>
      <c r="C110" s="414"/>
      <c r="D110" s="414"/>
      <c r="E110" s="423"/>
      <c r="F110" s="423"/>
    </row>
    <row r="111" spans="2:6" ht="12">
      <c r="B111" s="414"/>
      <c r="C111" s="414"/>
      <c r="D111" s="414"/>
      <c r="E111" s="423"/>
      <c r="F111" s="423"/>
    </row>
    <row r="112" spans="2:6" ht="12">
      <c r="B112" s="414"/>
      <c r="C112" s="414"/>
      <c r="D112" s="414"/>
      <c r="E112" s="423"/>
      <c r="F112" s="423"/>
    </row>
    <row r="113" spans="2:6" ht="12">
      <c r="B113" s="414"/>
      <c r="C113" s="414"/>
      <c r="D113" s="414"/>
      <c r="E113" s="423"/>
      <c r="F113" s="423"/>
    </row>
    <row r="114" spans="2:6" ht="12">
      <c r="B114" s="414"/>
      <c r="C114" s="414"/>
      <c r="D114" s="414"/>
      <c r="E114" s="423"/>
      <c r="F114" s="423"/>
    </row>
    <row r="115" spans="2:6" ht="12">
      <c r="B115" s="414"/>
      <c r="C115" s="414"/>
      <c r="D115" s="414"/>
      <c r="E115" s="423"/>
      <c r="F115" s="423"/>
    </row>
    <row r="116" spans="2:6" ht="12">
      <c r="B116" s="414"/>
      <c r="C116" s="414"/>
      <c r="D116" s="414"/>
      <c r="E116" s="423"/>
      <c r="F116" s="423"/>
    </row>
    <row r="117" spans="2:6" ht="12">
      <c r="B117" s="414"/>
      <c r="C117" s="414"/>
      <c r="D117" s="414"/>
      <c r="E117" s="423"/>
      <c r="F117" s="423"/>
    </row>
    <row r="118" spans="2:6" ht="12">
      <c r="B118" s="414"/>
      <c r="C118" s="414"/>
      <c r="D118" s="414"/>
      <c r="E118" s="423"/>
      <c r="F118" s="423"/>
    </row>
    <row r="119" spans="5:6" ht="12">
      <c r="E119" s="423"/>
      <c r="F119" s="423"/>
    </row>
    <row r="120" spans="5:6" ht="12">
      <c r="E120" s="423"/>
      <c r="F120" s="423"/>
    </row>
    <row r="121" spans="5:6" ht="12">
      <c r="E121" s="423"/>
      <c r="F121" s="423"/>
    </row>
    <row r="122" spans="5:6" ht="12">
      <c r="E122" s="423"/>
      <c r="F122" s="423"/>
    </row>
    <row r="123" spans="5:6" ht="12">
      <c r="E123" s="423"/>
      <c r="F123" s="423"/>
    </row>
    <row r="124" spans="5:6" ht="12">
      <c r="E124" s="423"/>
      <c r="F124" s="423"/>
    </row>
    <row r="125" spans="5:6" ht="12">
      <c r="E125" s="423"/>
      <c r="F125" s="423"/>
    </row>
    <row r="126" spans="5:6" ht="12">
      <c r="E126" s="423"/>
      <c r="F126" s="423"/>
    </row>
    <row r="127" spans="5:6" ht="12">
      <c r="E127" s="423"/>
      <c r="F127" s="423"/>
    </row>
    <row r="128" spans="5:6" ht="12">
      <c r="E128" s="423"/>
      <c r="F128" s="423"/>
    </row>
    <row r="129" spans="5:6" ht="12">
      <c r="E129" s="423"/>
      <c r="F129" s="423"/>
    </row>
    <row r="130" spans="5:6" ht="12">
      <c r="E130" s="423"/>
      <c r="F130" s="423"/>
    </row>
    <row r="131" spans="5:6" ht="12">
      <c r="E131" s="423"/>
      <c r="F131" s="423"/>
    </row>
    <row r="132" spans="5:6" ht="12">
      <c r="E132" s="423"/>
      <c r="F132" s="423"/>
    </row>
    <row r="133" spans="5:6" ht="12">
      <c r="E133" s="423"/>
      <c r="F133" s="423"/>
    </row>
    <row r="134" spans="5:6" ht="12">
      <c r="E134" s="423"/>
      <c r="F134" s="423"/>
    </row>
    <row r="135" spans="5:6" ht="12">
      <c r="E135" s="423"/>
      <c r="F135" s="423"/>
    </row>
    <row r="136" spans="5:6" ht="12">
      <c r="E136" s="423"/>
      <c r="F136" s="423"/>
    </row>
    <row r="137" spans="5:6" ht="12">
      <c r="E137" s="423"/>
      <c r="F137" s="423"/>
    </row>
    <row r="138" spans="5:6" ht="12">
      <c r="E138" s="423"/>
      <c r="F138" s="423"/>
    </row>
    <row r="139" spans="5:6" ht="12">
      <c r="E139" s="423"/>
      <c r="F139" s="423"/>
    </row>
    <row r="140" spans="5:6" ht="12">
      <c r="E140" s="423"/>
      <c r="F140" s="423"/>
    </row>
    <row r="141" spans="5:6" ht="12">
      <c r="E141" s="423"/>
      <c r="F141" s="423"/>
    </row>
    <row r="142" spans="5:6" ht="12">
      <c r="E142" s="423"/>
      <c r="F142" s="423"/>
    </row>
    <row r="143" spans="5:6" ht="12">
      <c r="E143" s="423"/>
      <c r="F143" s="423"/>
    </row>
    <row r="144" spans="5:6" ht="12">
      <c r="E144" s="423"/>
      <c r="F144" s="423"/>
    </row>
    <row r="145" spans="5:6" ht="12">
      <c r="E145" s="423"/>
      <c r="F145" s="423"/>
    </row>
    <row r="146" spans="5:6" ht="12">
      <c r="E146" s="423"/>
      <c r="F146" s="423"/>
    </row>
  </sheetData>
  <mergeCells count="15">
    <mergeCell ref="B80:C80"/>
    <mergeCell ref="D4:E4"/>
    <mergeCell ref="B49:C49"/>
    <mergeCell ref="B56:C56"/>
    <mergeCell ref="B71:C71"/>
    <mergeCell ref="B75:C75"/>
    <mergeCell ref="B4:C4"/>
    <mergeCell ref="B32:C32"/>
    <mergeCell ref="B62:C62"/>
    <mergeCell ref="B6:C6"/>
    <mergeCell ref="B46:C46"/>
    <mergeCell ref="B25:C25"/>
    <mergeCell ref="B17:C17"/>
    <mergeCell ref="B19:C19"/>
    <mergeCell ref="B37:C37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B1:AH65"/>
  <sheetViews>
    <sheetView workbookViewId="0" topLeftCell="A1">
      <selection activeCell="A1" sqref="A1"/>
    </sheetView>
  </sheetViews>
  <sheetFormatPr defaultColWidth="9.00390625" defaultRowHeight="13.5"/>
  <cols>
    <col min="1" max="1" width="3.625" style="426" customWidth="1"/>
    <col min="2" max="2" width="5.375" style="427" customWidth="1"/>
    <col min="3" max="3" width="25.125" style="426" customWidth="1"/>
    <col min="4" max="4" width="2.125" style="430" customWidth="1"/>
    <col min="5" max="5" width="7.25390625" style="426" bestFit="1" customWidth="1"/>
    <col min="6" max="6" width="8.125" style="426" bestFit="1" customWidth="1"/>
    <col min="7" max="7" width="11.625" style="426" bestFit="1" customWidth="1"/>
    <col min="8" max="8" width="2.125" style="426" customWidth="1"/>
    <col min="9" max="9" width="7.25390625" style="430" bestFit="1" customWidth="1"/>
    <col min="10" max="10" width="8.125" style="426" bestFit="1" customWidth="1"/>
    <col min="11" max="11" width="10.75390625" style="426" bestFit="1" customWidth="1"/>
    <col min="12" max="12" width="2.125" style="426" customWidth="1"/>
    <col min="13" max="13" width="5.50390625" style="426" bestFit="1" customWidth="1"/>
    <col min="14" max="14" width="8.125" style="426" bestFit="1" customWidth="1"/>
    <col min="15" max="15" width="11.625" style="426" bestFit="1" customWidth="1"/>
    <col min="16" max="16" width="2.75390625" style="426" bestFit="1" customWidth="1"/>
    <col min="17" max="17" width="5.50390625" style="426" bestFit="1" customWidth="1"/>
    <col min="18" max="18" width="8.125" style="426" bestFit="1" customWidth="1"/>
    <col min="19" max="19" width="11.625" style="426" bestFit="1" customWidth="1"/>
    <col min="20" max="20" width="2.125" style="426" customWidth="1"/>
    <col min="21" max="21" width="4.625" style="426" bestFit="1" customWidth="1"/>
    <col min="22" max="22" width="8.125" style="426" bestFit="1" customWidth="1"/>
    <col min="23" max="23" width="17.75390625" style="426" bestFit="1" customWidth="1"/>
    <col min="24" max="16384" width="9.00390625" style="426" customWidth="1"/>
  </cols>
  <sheetData>
    <row r="1" spans="3:4" ht="14.25">
      <c r="C1" s="428" t="s">
        <v>756</v>
      </c>
      <c r="D1" s="429"/>
    </row>
    <row r="3" spans="9:23" ht="12" customHeight="1" thickBot="1">
      <c r="I3" s="431"/>
      <c r="W3" s="432" t="s">
        <v>687</v>
      </c>
    </row>
    <row r="4" spans="2:23" s="433" customFormat="1" ht="22.5" customHeight="1" thickTop="1">
      <c r="B4" s="1112" t="s">
        <v>737</v>
      </c>
      <c r="C4" s="1113"/>
      <c r="D4" s="1116" t="s">
        <v>1295</v>
      </c>
      <c r="E4" s="1117"/>
      <c r="F4" s="1117"/>
      <c r="G4" s="1117"/>
      <c r="H4" s="1118" t="s">
        <v>738</v>
      </c>
      <c r="I4" s="1118"/>
      <c r="J4" s="1118"/>
      <c r="K4" s="1118"/>
      <c r="L4" s="1118" t="s">
        <v>739</v>
      </c>
      <c r="M4" s="1118"/>
      <c r="N4" s="1118"/>
      <c r="O4" s="1118"/>
      <c r="P4" s="1118" t="s">
        <v>740</v>
      </c>
      <c r="Q4" s="1118"/>
      <c r="R4" s="1118"/>
      <c r="S4" s="1118"/>
      <c r="T4" s="1118" t="s">
        <v>741</v>
      </c>
      <c r="U4" s="1118"/>
      <c r="V4" s="1118"/>
      <c r="W4" s="1118"/>
    </row>
    <row r="5" spans="2:23" s="433" customFormat="1" ht="24.75" customHeight="1">
      <c r="B5" s="1114"/>
      <c r="C5" s="1115"/>
      <c r="D5" s="1119" t="s">
        <v>719</v>
      </c>
      <c r="E5" s="1120"/>
      <c r="F5" s="435" t="s">
        <v>742</v>
      </c>
      <c r="G5" s="434" t="s">
        <v>743</v>
      </c>
      <c r="H5" s="1111" t="s">
        <v>744</v>
      </c>
      <c r="I5" s="1111"/>
      <c r="J5" s="435" t="s">
        <v>742</v>
      </c>
      <c r="K5" s="435" t="s">
        <v>743</v>
      </c>
      <c r="L5" s="1111" t="s">
        <v>744</v>
      </c>
      <c r="M5" s="1111"/>
      <c r="N5" s="435" t="s">
        <v>742</v>
      </c>
      <c r="O5" s="435" t="s">
        <v>743</v>
      </c>
      <c r="P5" s="1111" t="s">
        <v>744</v>
      </c>
      <c r="Q5" s="1111"/>
      <c r="R5" s="435" t="s">
        <v>742</v>
      </c>
      <c r="S5" s="435" t="s">
        <v>743</v>
      </c>
      <c r="T5" s="1111" t="s">
        <v>744</v>
      </c>
      <c r="U5" s="1111"/>
      <c r="V5" s="435" t="s">
        <v>742</v>
      </c>
      <c r="W5" s="435" t="s">
        <v>743</v>
      </c>
    </row>
    <row r="6" spans="2:23" s="436" customFormat="1" ht="13.5">
      <c r="B6" s="437"/>
      <c r="C6" s="438"/>
      <c r="D6" s="439"/>
      <c r="E6" s="440"/>
      <c r="F6" s="441" t="s">
        <v>692</v>
      </c>
      <c r="G6" s="441" t="s">
        <v>693</v>
      </c>
      <c r="H6" s="441"/>
      <c r="I6" s="441"/>
      <c r="J6" s="441" t="s">
        <v>692</v>
      </c>
      <c r="K6" s="441" t="s">
        <v>693</v>
      </c>
      <c r="L6" s="441"/>
      <c r="M6" s="441"/>
      <c r="N6" s="441" t="s">
        <v>692</v>
      </c>
      <c r="O6" s="441" t="s">
        <v>693</v>
      </c>
      <c r="P6" s="441"/>
      <c r="Q6" s="441"/>
      <c r="R6" s="441" t="s">
        <v>692</v>
      </c>
      <c r="S6" s="441" t="s">
        <v>693</v>
      </c>
      <c r="T6" s="441"/>
      <c r="U6" s="441"/>
      <c r="V6" s="441" t="s">
        <v>692</v>
      </c>
      <c r="W6" s="442" t="s">
        <v>693</v>
      </c>
    </row>
    <row r="7" spans="2:23" s="443" customFormat="1" ht="12.75">
      <c r="B7" s="444"/>
      <c r="C7" s="445" t="s">
        <v>1295</v>
      </c>
      <c r="D7" s="446"/>
      <c r="E7" s="447">
        <f>SUM(I7,M7,Q7,U7)</f>
        <v>5126</v>
      </c>
      <c r="F7" s="447">
        <f>SUM(J7,N7,R7,V7)</f>
        <v>55944</v>
      </c>
      <c r="G7" s="447">
        <f>SUM(K7,O7,S7,W7)</f>
        <v>47195386</v>
      </c>
      <c r="H7" s="448"/>
      <c r="I7" s="447">
        <f>SUM(I9:I28)</f>
        <v>3923</v>
      </c>
      <c r="J7" s="447">
        <v>14019</v>
      </c>
      <c r="K7" s="447">
        <v>6527874</v>
      </c>
      <c r="L7" s="447"/>
      <c r="M7" s="447">
        <f>SUM(M9:M28)</f>
        <v>908</v>
      </c>
      <c r="N7" s="447">
        <v>14742</v>
      </c>
      <c r="O7" s="447">
        <v>10953919</v>
      </c>
      <c r="P7" s="447"/>
      <c r="Q7" s="447">
        <f>SUM(Q9:Q28)</f>
        <v>239</v>
      </c>
      <c r="R7" s="447">
        <v>11451</v>
      </c>
      <c r="S7" s="447">
        <v>10607870</v>
      </c>
      <c r="T7" s="447"/>
      <c r="U7" s="447">
        <f>SUM(U9:U28)</f>
        <v>56</v>
      </c>
      <c r="V7" s="447">
        <v>15732</v>
      </c>
      <c r="W7" s="449">
        <v>19105723</v>
      </c>
    </row>
    <row r="8" spans="2:23" s="443" customFormat="1" ht="12.75">
      <c r="B8" s="444"/>
      <c r="C8" s="445"/>
      <c r="D8" s="446"/>
      <c r="E8" s="447"/>
      <c r="F8" s="447"/>
      <c r="G8" s="447"/>
      <c r="H8" s="448"/>
      <c r="I8" s="447"/>
      <c r="J8" s="448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9"/>
    </row>
    <row r="9" spans="2:34" s="433" customFormat="1" ht="12">
      <c r="B9" s="450">
        <v>18</v>
      </c>
      <c r="C9" s="451" t="s">
        <v>720</v>
      </c>
      <c r="D9" s="452"/>
      <c r="E9" s="453">
        <f aca="true" t="shared" si="0" ref="E9:E28">SUM(I9,M9,Q9,U9)</f>
        <v>1382</v>
      </c>
      <c r="F9" s="453">
        <f aca="true" t="shared" si="1" ref="F9:F28">SUM(J9,N9,R9,V9)</f>
        <v>8810</v>
      </c>
      <c r="G9" s="453">
        <f aca="true" t="shared" si="2" ref="G9:G28">SUM(K9,O9,S9,W9)</f>
        <v>12477819</v>
      </c>
      <c r="H9" s="453"/>
      <c r="I9" s="453">
        <v>1150</v>
      </c>
      <c r="J9" s="453">
        <v>3742</v>
      </c>
      <c r="K9" s="453">
        <v>2802434</v>
      </c>
      <c r="L9" s="453"/>
      <c r="M9" s="453">
        <v>198</v>
      </c>
      <c r="N9" s="453">
        <v>3034</v>
      </c>
      <c r="O9" s="453">
        <v>4543922</v>
      </c>
      <c r="P9" s="453"/>
      <c r="Q9" s="453">
        <v>31</v>
      </c>
      <c r="R9" s="453">
        <v>1364</v>
      </c>
      <c r="S9" s="453">
        <v>3635550</v>
      </c>
      <c r="T9" s="453"/>
      <c r="U9" s="453">
        <v>3</v>
      </c>
      <c r="V9" s="453">
        <v>670</v>
      </c>
      <c r="W9" s="454">
        <v>1495913</v>
      </c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</row>
    <row r="10" spans="2:34" s="433" customFormat="1" ht="12">
      <c r="B10" s="450">
        <v>20</v>
      </c>
      <c r="C10" s="451" t="s">
        <v>721</v>
      </c>
      <c r="D10" s="452"/>
      <c r="E10" s="453">
        <f t="shared" si="0"/>
        <v>918</v>
      </c>
      <c r="F10" s="453">
        <f t="shared" si="1"/>
        <v>15661</v>
      </c>
      <c r="G10" s="453">
        <f t="shared" si="2"/>
        <v>9769352</v>
      </c>
      <c r="H10" s="453"/>
      <c r="I10" s="453">
        <v>549</v>
      </c>
      <c r="J10" s="453">
        <v>2489</v>
      </c>
      <c r="K10" s="453">
        <v>700524</v>
      </c>
      <c r="L10" s="453"/>
      <c r="M10" s="453">
        <v>268</v>
      </c>
      <c r="N10" s="453">
        <v>4575</v>
      </c>
      <c r="O10" s="453">
        <v>2474345</v>
      </c>
      <c r="P10" s="453"/>
      <c r="Q10" s="453">
        <v>83</v>
      </c>
      <c r="R10" s="453">
        <v>4158</v>
      </c>
      <c r="S10" s="453">
        <v>2797961</v>
      </c>
      <c r="T10" s="453"/>
      <c r="U10" s="453">
        <v>18</v>
      </c>
      <c r="V10" s="453">
        <v>4439</v>
      </c>
      <c r="W10" s="454">
        <v>3796522</v>
      </c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</row>
    <row r="11" spans="2:34" s="455" customFormat="1" ht="12">
      <c r="B11" s="450">
        <v>21</v>
      </c>
      <c r="C11" s="451" t="s">
        <v>745</v>
      </c>
      <c r="D11" s="456"/>
      <c r="E11" s="453">
        <f t="shared" si="0"/>
        <v>56</v>
      </c>
      <c r="F11" s="457">
        <f t="shared" si="1"/>
        <v>253</v>
      </c>
      <c r="G11" s="453">
        <f t="shared" si="2"/>
        <v>75156</v>
      </c>
      <c r="H11" s="453"/>
      <c r="I11" s="457">
        <v>49</v>
      </c>
      <c r="J11" s="453">
        <v>155</v>
      </c>
      <c r="K11" s="458">
        <v>37898</v>
      </c>
      <c r="L11" s="458"/>
      <c r="M11" s="458">
        <v>7</v>
      </c>
      <c r="N11" s="458">
        <v>98</v>
      </c>
      <c r="O11" s="453">
        <v>37258</v>
      </c>
      <c r="P11" s="458"/>
      <c r="Q11" s="453">
        <v>0</v>
      </c>
      <c r="R11" s="453">
        <v>0</v>
      </c>
      <c r="S11" s="453">
        <v>0</v>
      </c>
      <c r="T11" s="458"/>
      <c r="U11" s="453">
        <v>0</v>
      </c>
      <c r="V11" s="453">
        <v>0</v>
      </c>
      <c r="W11" s="454">
        <v>0</v>
      </c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</row>
    <row r="12" spans="2:34" s="433" customFormat="1" ht="12">
      <c r="B12" s="450">
        <v>22</v>
      </c>
      <c r="C12" s="451" t="s">
        <v>722</v>
      </c>
      <c r="D12" s="452"/>
      <c r="E12" s="453">
        <f t="shared" si="0"/>
        <v>877</v>
      </c>
      <c r="F12" s="453">
        <f t="shared" si="1"/>
        <v>5830</v>
      </c>
      <c r="G12" s="453">
        <f t="shared" si="2"/>
        <v>3957696</v>
      </c>
      <c r="H12" s="453"/>
      <c r="I12" s="453">
        <v>718</v>
      </c>
      <c r="J12" s="453">
        <v>2461</v>
      </c>
      <c r="K12" s="453">
        <v>1189102</v>
      </c>
      <c r="L12" s="453"/>
      <c r="M12" s="453">
        <v>133</v>
      </c>
      <c r="N12" s="453">
        <v>2097</v>
      </c>
      <c r="O12" s="453">
        <v>1694803</v>
      </c>
      <c r="P12" s="458" t="s">
        <v>746</v>
      </c>
      <c r="Q12" s="453">
        <v>24</v>
      </c>
      <c r="R12" s="453">
        <v>1272</v>
      </c>
      <c r="S12" s="453">
        <v>1073791</v>
      </c>
      <c r="T12" s="453"/>
      <c r="U12" s="453">
        <v>2</v>
      </c>
      <c r="V12" s="453" t="s">
        <v>747</v>
      </c>
      <c r="W12" s="454" t="s">
        <v>723</v>
      </c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</row>
    <row r="13" spans="2:34" s="433" customFormat="1" ht="12">
      <c r="B13" s="450">
        <v>23</v>
      </c>
      <c r="C13" s="451" t="s">
        <v>724</v>
      </c>
      <c r="D13" s="452"/>
      <c r="E13" s="453">
        <f t="shared" si="0"/>
        <v>364</v>
      </c>
      <c r="F13" s="453">
        <f t="shared" si="1"/>
        <v>2183</v>
      </c>
      <c r="G13" s="453">
        <f t="shared" si="2"/>
        <v>830924</v>
      </c>
      <c r="H13" s="453"/>
      <c r="I13" s="453">
        <v>324</v>
      </c>
      <c r="J13" s="453">
        <v>939</v>
      </c>
      <c r="K13" s="453">
        <v>287136</v>
      </c>
      <c r="L13" s="453"/>
      <c r="M13" s="453">
        <v>31</v>
      </c>
      <c r="N13" s="453">
        <v>463</v>
      </c>
      <c r="O13" s="453">
        <v>182810</v>
      </c>
      <c r="P13" s="458"/>
      <c r="Q13" s="453">
        <v>6</v>
      </c>
      <c r="R13" s="453">
        <v>293</v>
      </c>
      <c r="S13" s="453">
        <v>121050</v>
      </c>
      <c r="T13" s="453"/>
      <c r="U13" s="453">
        <v>3</v>
      </c>
      <c r="V13" s="453">
        <v>488</v>
      </c>
      <c r="W13" s="454">
        <v>239928</v>
      </c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</row>
    <row r="14" spans="2:34" s="433" customFormat="1" ht="12">
      <c r="B14" s="450">
        <v>24</v>
      </c>
      <c r="C14" s="451" t="s">
        <v>725</v>
      </c>
      <c r="D14" s="452"/>
      <c r="E14" s="453">
        <f t="shared" si="0"/>
        <v>118</v>
      </c>
      <c r="F14" s="453">
        <f t="shared" si="1"/>
        <v>1189</v>
      </c>
      <c r="G14" s="453">
        <f t="shared" si="2"/>
        <v>628290</v>
      </c>
      <c r="H14" s="453"/>
      <c r="I14" s="453">
        <v>88</v>
      </c>
      <c r="J14" s="453">
        <v>311</v>
      </c>
      <c r="K14" s="453">
        <v>71681</v>
      </c>
      <c r="L14" s="453"/>
      <c r="M14" s="453">
        <v>21</v>
      </c>
      <c r="N14" s="453">
        <v>396</v>
      </c>
      <c r="O14" s="453">
        <v>168196</v>
      </c>
      <c r="P14" s="458" t="s">
        <v>746</v>
      </c>
      <c r="Q14" s="453">
        <v>8</v>
      </c>
      <c r="R14" s="453">
        <v>482</v>
      </c>
      <c r="S14" s="453">
        <v>388413</v>
      </c>
      <c r="T14" s="453"/>
      <c r="U14" s="453">
        <v>1</v>
      </c>
      <c r="V14" s="453" t="s">
        <v>747</v>
      </c>
      <c r="W14" s="454" t="s">
        <v>723</v>
      </c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</row>
    <row r="15" spans="2:34" s="433" customFormat="1" ht="12">
      <c r="B15" s="450">
        <v>25</v>
      </c>
      <c r="C15" s="451" t="s">
        <v>726</v>
      </c>
      <c r="D15" s="452"/>
      <c r="E15" s="453">
        <f t="shared" si="0"/>
        <v>164</v>
      </c>
      <c r="F15" s="453">
        <f t="shared" si="1"/>
        <v>2074</v>
      </c>
      <c r="G15" s="453">
        <f t="shared" si="2"/>
        <v>879184</v>
      </c>
      <c r="H15" s="453"/>
      <c r="I15" s="453">
        <v>101</v>
      </c>
      <c r="J15" s="453">
        <v>433</v>
      </c>
      <c r="K15" s="453">
        <v>106862</v>
      </c>
      <c r="L15" s="453"/>
      <c r="M15" s="453">
        <v>51</v>
      </c>
      <c r="N15" s="453">
        <v>870</v>
      </c>
      <c r="O15" s="453">
        <v>280869</v>
      </c>
      <c r="P15" s="458" t="s">
        <v>746</v>
      </c>
      <c r="Q15" s="453">
        <v>11</v>
      </c>
      <c r="R15" s="453">
        <v>771</v>
      </c>
      <c r="S15" s="453">
        <v>491453</v>
      </c>
      <c r="T15" s="453"/>
      <c r="U15" s="453">
        <v>1</v>
      </c>
      <c r="V15" s="453" t="s">
        <v>747</v>
      </c>
      <c r="W15" s="454" t="s">
        <v>723</v>
      </c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</row>
    <row r="16" spans="2:34" s="433" customFormat="1" ht="12">
      <c r="B16" s="450">
        <v>26</v>
      </c>
      <c r="C16" s="451" t="s">
        <v>727</v>
      </c>
      <c r="D16" s="452"/>
      <c r="E16" s="453">
        <f t="shared" si="0"/>
        <v>34</v>
      </c>
      <c r="F16" s="453">
        <f t="shared" si="1"/>
        <v>960</v>
      </c>
      <c r="G16" s="453">
        <f t="shared" si="2"/>
        <v>1949724</v>
      </c>
      <c r="H16" s="453"/>
      <c r="I16" s="453">
        <v>20</v>
      </c>
      <c r="J16" s="453">
        <v>70</v>
      </c>
      <c r="K16" s="453">
        <v>78006</v>
      </c>
      <c r="L16" s="453"/>
      <c r="M16" s="453">
        <v>8</v>
      </c>
      <c r="N16" s="453">
        <v>156</v>
      </c>
      <c r="O16" s="453">
        <v>201426</v>
      </c>
      <c r="P16" s="458"/>
      <c r="Q16" s="453">
        <v>3</v>
      </c>
      <c r="R16" s="453">
        <v>123</v>
      </c>
      <c r="S16" s="453">
        <v>254918</v>
      </c>
      <c r="T16" s="453"/>
      <c r="U16" s="453">
        <v>3</v>
      </c>
      <c r="V16" s="453">
        <v>611</v>
      </c>
      <c r="W16" s="454">
        <v>1415374</v>
      </c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</row>
    <row r="17" spans="2:34" s="433" customFormat="1" ht="12">
      <c r="B17" s="450">
        <v>27</v>
      </c>
      <c r="C17" s="451" t="s">
        <v>748</v>
      </c>
      <c r="D17" s="452"/>
      <c r="E17" s="453">
        <f t="shared" si="0"/>
        <v>7</v>
      </c>
      <c r="F17" s="453">
        <f t="shared" si="1"/>
        <v>109</v>
      </c>
      <c r="G17" s="453">
        <f t="shared" si="2"/>
        <v>358346</v>
      </c>
      <c r="H17" s="459" t="s">
        <v>746</v>
      </c>
      <c r="I17" s="453">
        <v>3</v>
      </c>
      <c r="J17" s="453">
        <v>109</v>
      </c>
      <c r="K17" s="453">
        <v>358346</v>
      </c>
      <c r="L17" s="458"/>
      <c r="M17" s="453">
        <v>2</v>
      </c>
      <c r="N17" s="453" t="s">
        <v>747</v>
      </c>
      <c r="O17" s="453" t="s">
        <v>747</v>
      </c>
      <c r="P17" s="458"/>
      <c r="Q17" s="453">
        <v>2</v>
      </c>
      <c r="R17" s="453" t="s">
        <v>747</v>
      </c>
      <c r="S17" s="453" t="s">
        <v>747</v>
      </c>
      <c r="T17" s="453"/>
      <c r="U17" s="453">
        <v>0</v>
      </c>
      <c r="V17" s="453">
        <v>0</v>
      </c>
      <c r="W17" s="454">
        <v>0</v>
      </c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</row>
    <row r="18" spans="2:34" s="433" customFormat="1" ht="12">
      <c r="B18" s="450">
        <v>28</v>
      </c>
      <c r="C18" s="451" t="s">
        <v>728</v>
      </c>
      <c r="D18" s="452"/>
      <c r="E18" s="453">
        <f t="shared" si="0"/>
        <v>7</v>
      </c>
      <c r="F18" s="453">
        <f t="shared" si="1"/>
        <v>57</v>
      </c>
      <c r="G18" s="453">
        <f t="shared" si="2"/>
        <v>29736</v>
      </c>
      <c r="H18" s="459" t="s">
        <v>746</v>
      </c>
      <c r="I18" s="453">
        <v>6</v>
      </c>
      <c r="J18" s="453">
        <v>57</v>
      </c>
      <c r="K18" s="453">
        <v>29736</v>
      </c>
      <c r="L18" s="453"/>
      <c r="M18" s="453">
        <v>1</v>
      </c>
      <c r="N18" s="453" t="s">
        <v>747</v>
      </c>
      <c r="O18" s="453" t="s">
        <v>747</v>
      </c>
      <c r="P18" s="458"/>
      <c r="Q18" s="453">
        <v>0</v>
      </c>
      <c r="R18" s="453">
        <v>0</v>
      </c>
      <c r="S18" s="453">
        <v>0</v>
      </c>
      <c r="T18" s="453"/>
      <c r="U18" s="453">
        <v>0</v>
      </c>
      <c r="V18" s="453">
        <v>0</v>
      </c>
      <c r="W18" s="454">
        <v>0</v>
      </c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</row>
    <row r="19" spans="2:34" s="433" customFormat="1" ht="12">
      <c r="B19" s="450">
        <v>29</v>
      </c>
      <c r="C19" s="451" t="s">
        <v>749</v>
      </c>
      <c r="D19" s="452"/>
      <c r="E19" s="453">
        <f t="shared" si="0"/>
        <v>14</v>
      </c>
      <c r="F19" s="453">
        <f t="shared" si="1"/>
        <v>158</v>
      </c>
      <c r="G19" s="453">
        <f t="shared" si="2"/>
        <v>210129</v>
      </c>
      <c r="H19" s="459" t="s">
        <v>746</v>
      </c>
      <c r="I19" s="453">
        <v>12</v>
      </c>
      <c r="J19" s="453">
        <v>158</v>
      </c>
      <c r="K19" s="453">
        <v>210129</v>
      </c>
      <c r="L19" s="459"/>
      <c r="M19" s="453">
        <v>0</v>
      </c>
      <c r="N19" s="453">
        <v>0</v>
      </c>
      <c r="O19" s="453">
        <v>0</v>
      </c>
      <c r="P19" s="458"/>
      <c r="Q19" s="453">
        <v>2</v>
      </c>
      <c r="R19" s="453" t="s">
        <v>747</v>
      </c>
      <c r="S19" s="453" t="s">
        <v>747</v>
      </c>
      <c r="T19" s="453"/>
      <c r="U19" s="453">
        <v>0</v>
      </c>
      <c r="V19" s="453">
        <v>0</v>
      </c>
      <c r="W19" s="454">
        <v>0</v>
      </c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</row>
    <row r="20" spans="2:34" ht="12">
      <c r="B20" s="450">
        <v>30</v>
      </c>
      <c r="C20" s="451" t="s">
        <v>729</v>
      </c>
      <c r="D20" s="450"/>
      <c r="E20" s="453">
        <f t="shared" si="0"/>
        <v>202</v>
      </c>
      <c r="F20" s="453">
        <f t="shared" si="1"/>
        <v>2664</v>
      </c>
      <c r="G20" s="453">
        <f t="shared" si="2"/>
        <v>1549033</v>
      </c>
      <c r="H20" s="453"/>
      <c r="I20" s="453">
        <v>151</v>
      </c>
      <c r="J20" s="453">
        <v>587</v>
      </c>
      <c r="K20" s="453">
        <v>146302</v>
      </c>
      <c r="L20" s="453"/>
      <c r="M20" s="453">
        <v>34</v>
      </c>
      <c r="N20" s="453">
        <v>570</v>
      </c>
      <c r="O20" s="453">
        <v>149148</v>
      </c>
      <c r="P20" s="458"/>
      <c r="Q20" s="453">
        <v>13</v>
      </c>
      <c r="R20" s="453">
        <v>596</v>
      </c>
      <c r="S20" s="453">
        <v>205469</v>
      </c>
      <c r="T20" s="453"/>
      <c r="U20" s="453">
        <v>4</v>
      </c>
      <c r="V20" s="453">
        <v>911</v>
      </c>
      <c r="W20" s="454">
        <v>1048114</v>
      </c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</row>
    <row r="21" spans="2:34" s="433" customFormat="1" ht="12">
      <c r="B21" s="450">
        <v>31</v>
      </c>
      <c r="C21" s="451" t="s">
        <v>730</v>
      </c>
      <c r="D21" s="460"/>
      <c r="E21" s="453">
        <f t="shared" si="0"/>
        <v>60</v>
      </c>
      <c r="F21" s="461">
        <f t="shared" si="1"/>
        <v>4063</v>
      </c>
      <c r="G21" s="453">
        <f t="shared" si="2"/>
        <v>6623722</v>
      </c>
      <c r="H21" s="453"/>
      <c r="I21" s="461">
        <v>28</v>
      </c>
      <c r="J21" s="453">
        <v>105</v>
      </c>
      <c r="K21" s="453">
        <v>46494</v>
      </c>
      <c r="L21" s="453"/>
      <c r="M21" s="453">
        <v>21</v>
      </c>
      <c r="N21" s="453">
        <v>380</v>
      </c>
      <c r="O21" s="453">
        <v>242978</v>
      </c>
      <c r="P21" s="458"/>
      <c r="Q21" s="453">
        <v>7</v>
      </c>
      <c r="R21" s="453">
        <v>307</v>
      </c>
      <c r="S21" s="453">
        <v>283826</v>
      </c>
      <c r="T21" s="453"/>
      <c r="U21" s="453">
        <v>4</v>
      </c>
      <c r="V21" s="453">
        <v>3271</v>
      </c>
      <c r="W21" s="454">
        <v>6050424</v>
      </c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</row>
    <row r="22" spans="2:34" s="433" customFormat="1" ht="12">
      <c r="B22" s="450">
        <v>32</v>
      </c>
      <c r="C22" s="451" t="s">
        <v>731</v>
      </c>
      <c r="D22" s="460"/>
      <c r="E22" s="453">
        <f t="shared" si="0"/>
        <v>34</v>
      </c>
      <c r="F22" s="453">
        <f t="shared" si="1"/>
        <v>1439</v>
      </c>
      <c r="G22" s="453">
        <f t="shared" si="2"/>
        <v>1480943</v>
      </c>
      <c r="H22" s="453"/>
      <c r="I22" s="453">
        <v>19</v>
      </c>
      <c r="J22" s="453">
        <v>91</v>
      </c>
      <c r="K22" s="453">
        <v>59826</v>
      </c>
      <c r="L22" s="453"/>
      <c r="M22" s="453">
        <v>9</v>
      </c>
      <c r="N22" s="453">
        <v>152</v>
      </c>
      <c r="O22" s="453">
        <v>103552</v>
      </c>
      <c r="P22" s="458" t="s">
        <v>746</v>
      </c>
      <c r="Q22" s="453">
        <v>4</v>
      </c>
      <c r="R22" s="453">
        <v>1196</v>
      </c>
      <c r="S22" s="453">
        <v>1317565</v>
      </c>
      <c r="T22" s="453"/>
      <c r="U22" s="453">
        <v>2</v>
      </c>
      <c r="V22" s="453" t="s">
        <v>747</v>
      </c>
      <c r="W22" s="454" t="s">
        <v>723</v>
      </c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</row>
    <row r="23" spans="2:34" s="433" customFormat="1" ht="12">
      <c r="B23" s="450">
        <v>33</v>
      </c>
      <c r="C23" s="451" t="s">
        <v>732</v>
      </c>
      <c r="D23" s="452"/>
      <c r="E23" s="453">
        <f t="shared" si="0"/>
        <v>253</v>
      </c>
      <c r="F23" s="453">
        <f t="shared" si="1"/>
        <v>1731</v>
      </c>
      <c r="G23" s="453">
        <f t="shared" si="2"/>
        <v>699946</v>
      </c>
      <c r="H23" s="453"/>
      <c r="I23" s="453">
        <v>208</v>
      </c>
      <c r="J23" s="453">
        <v>656</v>
      </c>
      <c r="K23" s="453">
        <v>174740</v>
      </c>
      <c r="L23" s="453"/>
      <c r="M23" s="453">
        <v>36</v>
      </c>
      <c r="N23" s="453">
        <v>578</v>
      </c>
      <c r="O23" s="453">
        <v>250618</v>
      </c>
      <c r="P23" s="458" t="s">
        <v>746</v>
      </c>
      <c r="Q23" s="453">
        <v>7</v>
      </c>
      <c r="R23" s="453">
        <v>497</v>
      </c>
      <c r="S23" s="453">
        <v>274588</v>
      </c>
      <c r="T23" s="453"/>
      <c r="U23" s="453">
        <v>2</v>
      </c>
      <c r="V23" s="453" t="s">
        <v>747</v>
      </c>
      <c r="W23" s="454" t="s">
        <v>747</v>
      </c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</row>
    <row r="24" spans="2:34" s="433" customFormat="1" ht="12">
      <c r="B24" s="450">
        <v>34</v>
      </c>
      <c r="C24" s="451" t="s">
        <v>733</v>
      </c>
      <c r="D24" s="452"/>
      <c r="E24" s="453">
        <f t="shared" si="0"/>
        <v>157</v>
      </c>
      <c r="F24" s="453">
        <f t="shared" si="1"/>
        <v>4218</v>
      </c>
      <c r="G24" s="453">
        <f t="shared" si="2"/>
        <v>3187871</v>
      </c>
      <c r="H24" s="453"/>
      <c r="I24" s="453">
        <v>87</v>
      </c>
      <c r="J24" s="453">
        <v>401</v>
      </c>
      <c r="K24" s="453">
        <v>163456</v>
      </c>
      <c r="L24" s="453"/>
      <c r="M24" s="453">
        <v>42</v>
      </c>
      <c r="N24" s="453">
        <v>621</v>
      </c>
      <c r="O24" s="453">
        <v>316492</v>
      </c>
      <c r="P24" s="458"/>
      <c r="Q24" s="453">
        <v>20</v>
      </c>
      <c r="R24" s="453">
        <v>982</v>
      </c>
      <c r="S24" s="453">
        <v>589247</v>
      </c>
      <c r="T24" s="453"/>
      <c r="U24" s="453">
        <v>8</v>
      </c>
      <c r="V24" s="453">
        <v>2214</v>
      </c>
      <c r="W24" s="454">
        <v>2118676</v>
      </c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</row>
    <row r="25" spans="2:34" s="433" customFormat="1" ht="12">
      <c r="B25" s="450">
        <v>35</v>
      </c>
      <c r="C25" s="451" t="s">
        <v>734</v>
      </c>
      <c r="D25" s="452"/>
      <c r="E25" s="453">
        <f t="shared" si="0"/>
        <v>22</v>
      </c>
      <c r="F25" s="453">
        <f t="shared" si="1"/>
        <v>1620</v>
      </c>
      <c r="G25" s="453">
        <f t="shared" si="2"/>
        <v>1145578</v>
      </c>
      <c r="H25" s="453"/>
      <c r="I25" s="453">
        <v>9</v>
      </c>
      <c r="J25" s="453">
        <v>42</v>
      </c>
      <c r="K25" s="453">
        <v>11431</v>
      </c>
      <c r="L25" s="453"/>
      <c r="M25" s="453">
        <v>4</v>
      </c>
      <c r="N25" s="453">
        <v>79</v>
      </c>
      <c r="O25" s="453">
        <v>23623</v>
      </c>
      <c r="P25" s="458"/>
      <c r="Q25" s="453">
        <v>5</v>
      </c>
      <c r="R25" s="453">
        <v>257</v>
      </c>
      <c r="S25" s="453">
        <v>121935</v>
      </c>
      <c r="T25" s="453"/>
      <c r="U25" s="453">
        <v>4</v>
      </c>
      <c r="V25" s="453">
        <v>1242</v>
      </c>
      <c r="W25" s="454">
        <v>988589</v>
      </c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</row>
    <row r="26" spans="2:34" s="455" customFormat="1" ht="12">
      <c r="B26" s="450">
        <v>36</v>
      </c>
      <c r="C26" s="451" t="s">
        <v>735</v>
      </c>
      <c r="D26" s="456"/>
      <c r="E26" s="453">
        <f t="shared" si="0"/>
        <v>44</v>
      </c>
      <c r="F26" s="453">
        <f t="shared" si="1"/>
        <v>598</v>
      </c>
      <c r="G26" s="453">
        <f t="shared" si="2"/>
        <v>460513</v>
      </c>
      <c r="H26" s="453"/>
      <c r="I26" s="457">
        <v>35</v>
      </c>
      <c r="J26" s="453">
        <v>279</v>
      </c>
      <c r="K26" s="453">
        <v>284985</v>
      </c>
      <c r="L26" s="453"/>
      <c r="M26" s="453">
        <v>5</v>
      </c>
      <c r="N26" s="453">
        <v>78</v>
      </c>
      <c r="O26" s="453">
        <v>29930</v>
      </c>
      <c r="P26" s="458" t="s">
        <v>746</v>
      </c>
      <c r="Q26" s="453">
        <v>4</v>
      </c>
      <c r="R26" s="453">
        <v>241</v>
      </c>
      <c r="S26" s="453">
        <v>145598</v>
      </c>
      <c r="T26" s="453"/>
      <c r="U26" s="453">
        <v>0</v>
      </c>
      <c r="V26" s="453">
        <v>0</v>
      </c>
      <c r="W26" s="454">
        <v>0</v>
      </c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</row>
    <row r="27" spans="2:34" s="433" customFormat="1" ht="36">
      <c r="B27" s="450">
        <v>37</v>
      </c>
      <c r="C27" s="462" t="s">
        <v>750</v>
      </c>
      <c r="D27" s="452"/>
      <c r="E27" s="463">
        <f t="shared" si="0"/>
        <v>10</v>
      </c>
      <c r="F27" s="463">
        <f t="shared" si="1"/>
        <v>108</v>
      </c>
      <c r="G27" s="463">
        <f t="shared" si="2"/>
        <v>47982</v>
      </c>
      <c r="H27" s="463"/>
      <c r="I27" s="463">
        <v>6</v>
      </c>
      <c r="J27" s="463">
        <v>33</v>
      </c>
      <c r="K27" s="463">
        <v>9259</v>
      </c>
      <c r="L27" s="464" t="s">
        <v>751</v>
      </c>
      <c r="M27" s="463">
        <v>3</v>
      </c>
      <c r="N27" s="463">
        <v>75</v>
      </c>
      <c r="O27" s="463">
        <v>38723</v>
      </c>
      <c r="P27" s="465"/>
      <c r="Q27" s="463">
        <v>1</v>
      </c>
      <c r="R27" s="463" t="s">
        <v>752</v>
      </c>
      <c r="S27" s="463" t="s">
        <v>752</v>
      </c>
      <c r="T27" s="463"/>
      <c r="U27" s="463">
        <v>0</v>
      </c>
      <c r="V27" s="463">
        <v>0</v>
      </c>
      <c r="W27" s="466">
        <v>0</v>
      </c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</row>
    <row r="28" spans="2:34" s="433" customFormat="1" ht="12">
      <c r="B28" s="450">
        <v>39</v>
      </c>
      <c r="C28" s="451" t="s">
        <v>736</v>
      </c>
      <c r="D28" s="452"/>
      <c r="E28" s="453">
        <f t="shared" si="0"/>
        <v>403</v>
      </c>
      <c r="F28" s="463">
        <f t="shared" si="1"/>
        <v>2219</v>
      </c>
      <c r="G28" s="453">
        <f t="shared" si="2"/>
        <v>833442</v>
      </c>
      <c r="H28" s="459"/>
      <c r="I28" s="453">
        <v>360</v>
      </c>
      <c r="J28" s="463">
        <v>1145</v>
      </c>
      <c r="K28" s="453">
        <v>334081</v>
      </c>
      <c r="L28" s="453"/>
      <c r="M28" s="453">
        <v>34</v>
      </c>
      <c r="N28" s="453">
        <v>498</v>
      </c>
      <c r="O28" s="453">
        <v>162882</v>
      </c>
      <c r="P28" s="458" t="s">
        <v>751</v>
      </c>
      <c r="Q28" s="453">
        <v>8</v>
      </c>
      <c r="R28" s="453">
        <v>576</v>
      </c>
      <c r="S28" s="453">
        <v>336479</v>
      </c>
      <c r="T28" s="453"/>
      <c r="U28" s="453">
        <v>1</v>
      </c>
      <c r="V28" s="453" t="s">
        <v>752</v>
      </c>
      <c r="W28" s="454" t="s">
        <v>723</v>
      </c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</row>
    <row r="29" spans="2:34" s="433" customFormat="1" ht="16.5" customHeight="1">
      <c r="B29" s="467"/>
      <c r="C29" s="468"/>
      <c r="D29" s="469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1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</row>
    <row r="30" spans="2:34" ht="12">
      <c r="B30" s="101" t="s">
        <v>753</v>
      </c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</row>
    <row r="31" spans="2:34" ht="12">
      <c r="B31" s="101" t="s">
        <v>754</v>
      </c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</row>
    <row r="32" spans="2:34" ht="12.75" customHeight="1">
      <c r="B32" s="427" t="s">
        <v>755</v>
      </c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</row>
    <row r="33" spans="7:34" ht="12.75" customHeight="1"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</row>
    <row r="34" spans="7:34" ht="12.75" customHeight="1"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</row>
    <row r="35" spans="7:34" ht="12.75" customHeight="1"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</row>
    <row r="36" spans="7:34" ht="12.75" customHeight="1"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</row>
    <row r="37" spans="7:34" ht="12.75" customHeight="1"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</row>
    <row r="38" spans="7:34" ht="12.75" customHeight="1"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</row>
    <row r="39" spans="7:34" ht="12.75" customHeight="1"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</row>
    <row r="40" spans="7:34" ht="12"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</row>
    <row r="41" spans="7:34" ht="12"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</row>
    <row r="42" spans="7:34" ht="12"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</row>
    <row r="43" spans="7:34" ht="12"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</row>
    <row r="44" spans="7:34" ht="12"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</row>
    <row r="45" spans="7:34" ht="12"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</row>
    <row r="46" spans="7:34" ht="12"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</row>
    <row r="47" spans="7:34" ht="12"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3"/>
      <c r="AG47" s="453"/>
      <c r="AH47" s="453"/>
    </row>
    <row r="48" spans="7:34" ht="12"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</row>
    <row r="49" spans="7:34" ht="12"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</row>
    <row r="50" spans="7:34" ht="12"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</row>
    <row r="51" spans="7:34" ht="12"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</row>
    <row r="52" spans="7:34" ht="12"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3"/>
      <c r="AH52" s="453"/>
    </row>
    <row r="53" spans="7:34" ht="12"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</row>
    <row r="54" spans="7:34" ht="12"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</row>
    <row r="55" spans="7:34" ht="12"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</row>
    <row r="56" spans="7:34" ht="12"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453"/>
    </row>
    <row r="57" spans="7:34" ht="12"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453"/>
      <c r="AG57" s="453"/>
      <c r="AH57" s="453"/>
    </row>
    <row r="58" spans="7:34" ht="12"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53"/>
      <c r="AH58" s="453"/>
    </row>
    <row r="59" spans="7:34" ht="12"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3"/>
      <c r="AD59" s="453"/>
      <c r="AE59" s="453"/>
      <c r="AF59" s="453"/>
      <c r="AG59" s="453"/>
      <c r="AH59" s="453"/>
    </row>
    <row r="60" spans="7:34" ht="12"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</row>
    <row r="61" spans="7:34" ht="12"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453"/>
      <c r="AG61" s="453"/>
      <c r="AH61" s="453"/>
    </row>
    <row r="62" spans="7:34" ht="12">
      <c r="G62" s="453"/>
      <c r="H62" s="453"/>
      <c r="I62" s="453"/>
      <c r="J62" s="453"/>
      <c r="K62" s="453"/>
      <c r="L62" s="453"/>
      <c r="M62" s="453"/>
      <c r="N62" s="453"/>
      <c r="O62" s="453"/>
      <c r="P62" s="453"/>
      <c r="Q62" s="453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3"/>
      <c r="AC62" s="453"/>
      <c r="AD62" s="453"/>
      <c r="AE62" s="453"/>
      <c r="AF62" s="453"/>
      <c r="AG62" s="453"/>
      <c r="AH62" s="453"/>
    </row>
    <row r="63" spans="7:34" ht="12">
      <c r="G63" s="453"/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3"/>
      <c r="Y63" s="453"/>
      <c r="Z63" s="453"/>
      <c r="AA63" s="453"/>
      <c r="AB63" s="453"/>
      <c r="AC63" s="453"/>
      <c r="AD63" s="453"/>
      <c r="AE63" s="453"/>
      <c r="AF63" s="453"/>
      <c r="AG63" s="453"/>
      <c r="AH63" s="453"/>
    </row>
    <row r="64" spans="7:34" ht="12"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453"/>
      <c r="AG64" s="453"/>
      <c r="AH64" s="453"/>
    </row>
    <row r="65" spans="7:34" ht="12"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  <c r="W65" s="453"/>
      <c r="X65" s="453"/>
      <c r="Y65" s="453"/>
      <c r="Z65" s="453"/>
      <c r="AA65" s="453"/>
      <c r="AB65" s="453"/>
      <c r="AC65" s="453"/>
      <c r="AD65" s="453"/>
      <c r="AE65" s="453"/>
      <c r="AF65" s="453"/>
      <c r="AG65" s="453"/>
      <c r="AH65" s="453"/>
    </row>
  </sheetData>
  <mergeCells count="11">
    <mergeCell ref="P5:Q5"/>
    <mergeCell ref="H5:I5"/>
    <mergeCell ref="B4:C5"/>
    <mergeCell ref="L5:M5"/>
    <mergeCell ref="T5:U5"/>
    <mergeCell ref="D4:G4"/>
    <mergeCell ref="H4:K4"/>
    <mergeCell ref="L4:O4"/>
    <mergeCell ref="P4:S4"/>
    <mergeCell ref="T4:W4"/>
    <mergeCell ref="D5:E5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18"/>
  <sheetViews>
    <sheetView workbookViewId="0" topLeftCell="A1">
      <selection activeCell="A1" sqref="A1"/>
    </sheetView>
  </sheetViews>
  <sheetFormatPr defaultColWidth="9.00390625" defaultRowHeight="13.5"/>
  <cols>
    <col min="1" max="1" width="4.125" style="427" customWidth="1"/>
    <col min="2" max="3" width="14.625" style="479" customWidth="1"/>
    <col min="4" max="6" width="14.625" style="427" customWidth="1"/>
    <col min="7" max="7" width="9.625" style="427" customWidth="1"/>
    <col min="8" max="8" width="12.50390625" style="427" customWidth="1"/>
    <col min="9" max="10" width="10.875" style="427" customWidth="1"/>
    <col min="11" max="11" width="9.75390625" style="427" customWidth="1"/>
    <col min="12" max="12" width="15.25390625" style="427" customWidth="1"/>
    <col min="13" max="13" width="13.625" style="427" customWidth="1"/>
    <col min="14" max="14" width="12.875" style="427" customWidth="1"/>
    <col min="15" max="15" width="14.00390625" style="427" customWidth="1"/>
    <col min="16" max="16384" width="9.00390625" style="427" customWidth="1"/>
  </cols>
  <sheetData>
    <row r="2" spans="2:3" ht="14.25">
      <c r="B2" s="472" t="s">
        <v>767</v>
      </c>
      <c r="C2" s="472"/>
    </row>
    <row r="3" spans="2:15" ht="12.75" thickBot="1">
      <c r="B3" s="473"/>
      <c r="C3" s="473"/>
      <c r="D3" s="474"/>
      <c r="E3" s="474"/>
      <c r="F3" s="475" t="s">
        <v>757</v>
      </c>
      <c r="O3" s="476" t="s">
        <v>758</v>
      </c>
    </row>
    <row r="4" spans="2:15" ht="26.25" customHeight="1" thickTop="1">
      <c r="B4" s="477" t="s">
        <v>759</v>
      </c>
      <c r="C4" s="270" t="s">
        <v>760</v>
      </c>
      <c r="D4" s="270" t="s">
        <v>761</v>
      </c>
      <c r="E4" s="270" t="s">
        <v>762</v>
      </c>
      <c r="F4" s="478" t="s">
        <v>763</v>
      </c>
      <c r="G4" s="479"/>
      <c r="H4" s="479"/>
      <c r="I4" s="479"/>
      <c r="J4" s="479"/>
      <c r="K4" s="479"/>
      <c r="L4" s="479"/>
      <c r="M4" s="479"/>
      <c r="N4" s="479"/>
      <c r="O4" s="479"/>
    </row>
    <row r="5" spans="2:15" ht="6.75" customHeight="1">
      <c r="B5" s="480"/>
      <c r="C5" s="481"/>
      <c r="D5" s="482"/>
      <c r="E5" s="482"/>
      <c r="F5" s="483"/>
      <c r="G5" s="479"/>
      <c r="H5" s="479"/>
      <c r="I5" s="479"/>
      <c r="J5" s="479"/>
      <c r="K5" s="479"/>
      <c r="L5" s="479"/>
      <c r="M5" s="479"/>
      <c r="N5" s="479"/>
      <c r="O5" s="479"/>
    </row>
    <row r="6" spans="2:15" ht="15" customHeight="1">
      <c r="B6" s="39" t="s">
        <v>764</v>
      </c>
      <c r="C6" s="484">
        <v>714977</v>
      </c>
      <c r="D6" s="485">
        <v>556394</v>
      </c>
      <c r="E6" s="485">
        <v>101804</v>
      </c>
      <c r="F6" s="486">
        <v>56779</v>
      </c>
      <c r="G6" s="479"/>
      <c r="H6" s="479"/>
      <c r="I6" s="479"/>
      <c r="J6" s="479"/>
      <c r="K6" s="479"/>
      <c r="L6" s="479"/>
      <c r="M6" s="479"/>
      <c r="N6" s="479"/>
      <c r="O6" s="479"/>
    </row>
    <row r="7" spans="2:15" s="487" customFormat="1" ht="15" customHeight="1">
      <c r="B7" s="488" t="s">
        <v>765</v>
      </c>
      <c r="C7" s="489">
        <v>790806</v>
      </c>
      <c r="D7" s="490">
        <v>667199</v>
      </c>
      <c r="E7" s="490">
        <v>114107</v>
      </c>
      <c r="F7" s="491">
        <v>9500</v>
      </c>
      <c r="G7" s="492"/>
      <c r="H7" s="492"/>
      <c r="I7" s="492"/>
      <c r="J7" s="492"/>
      <c r="K7" s="492"/>
      <c r="L7" s="492"/>
      <c r="M7" s="492"/>
      <c r="N7" s="492"/>
      <c r="O7" s="492"/>
    </row>
    <row r="8" ht="15" customHeight="1">
      <c r="B8" s="479" t="s">
        <v>766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>
      <c r="B18" s="427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printOptions/>
  <pageMargins left="0.75" right="0.75" top="1" bottom="1" header="0.512" footer="0.512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N56"/>
  <sheetViews>
    <sheetView workbookViewId="0" topLeftCell="A1">
      <selection activeCell="A1" sqref="A1"/>
    </sheetView>
  </sheetViews>
  <sheetFormatPr defaultColWidth="9.00390625" defaultRowHeight="13.5"/>
  <cols>
    <col min="1" max="1" width="3.625" style="493" customWidth="1"/>
    <col min="2" max="2" width="8.50390625" style="493" customWidth="1"/>
    <col min="3" max="3" width="19.75390625" style="493" customWidth="1"/>
    <col min="4" max="5" width="10.125" style="493" customWidth="1"/>
    <col min="6" max="6" width="10.125" style="533" customWidth="1"/>
    <col min="7" max="7" width="12.625" style="493" customWidth="1"/>
    <col min="8" max="8" width="19.75390625" style="533" customWidth="1"/>
    <col min="9" max="9" width="10.125" style="497" customWidth="1"/>
    <col min="10" max="11" width="10.125" style="493" customWidth="1"/>
    <col min="12" max="12" width="10.875" style="493" customWidth="1"/>
    <col min="13" max="13" width="8.75390625" style="493" customWidth="1"/>
    <col min="14" max="14" width="10.875" style="493" customWidth="1"/>
    <col min="15" max="16384" width="9.00390625" style="493" customWidth="1"/>
  </cols>
  <sheetData>
    <row r="2" spans="2:8" ht="14.25">
      <c r="B2" s="494" t="s">
        <v>800</v>
      </c>
      <c r="D2" s="101"/>
      <c r="E2" s="101"/>
      <c r="F2" s="495"/>
      <c r="G2" s="123"/>
      <c r="H2" s="496"/>
    </row>
    <row r="3" spans="2:14" ht="12.75" thickBot="1">
      <c r="B3" s="498" t="s">
        <v>769</v>
      </c>
      <c r="C3" s="498"/>
      <c r="D3" s="498"/>
      <c r="E3" s="498"/>
      <c r="F3" s="499"/>
      <c r="G3" s="498"/>
      <c r="H3" s="499"/>
      <c r="I3" s="500"/>
      <c r="J3" s="498"/>
      <c r="K3" s="501" t="s">
        <v>770</v>
      </c>
      <c r="N3" s="502"/>
    </row>
    <row r="4" spans="2:14" ht="24.75" thickTop="1">
      <c r="B4" s="503" t="s">
        <v>771</v>
      </c>
      <c r="C4" s="504" t="s">
        <v>772</v>
      </c>
      <c r="D4" s="505" t="s">
        <v>773</v>
      </c>
      <c r="E4" s="505" t="s">
        <v>774</v>
      </c>
      <c r="F4" s="506" t="s">
        <v>775</v>
      </c>
      <c r="G4" s="507" t="s">
        <v>771</v>
      </c>
      <c r="H4" s="504" t="s">
        <v>772</v>
      </c>
      <c r="I4" s="505" t="s">
        <v>773</v>
      </c>
      <c r="J4" s="505" t="s">
        <v>774</v>
      </c>
      <c r="K4" s="508" t="s">
        <v>775</v>
      </c>
      <c r="N4" s="502"/>
    </row>
    <row r="5" spans="2:14" ht="8.25" customHeight="1">
      <c r="B5" s="509"/>
      <c r="C5" s="510"/>
      <c r="D5" s="511"/>
      <c r="E5" s="511"/>
      <c r="F5" s="512"/>
      <c r="G5" s="513"/>
      <c r="H5" s="510"/>
      <c r="I5" s="511"/>
      <c r="J5" s="511"/>
      <c r="K5" s="514"/>
      <c r="N5" s="502"/>
    </row>
    <row r="6" spans="2:14" ht="15" customHeight="1">
      <c r="B6" s="515" t="s">
        <v>1303</v>
      </c>
      <c r="C6" s="516" t="s">
        <v>776</v>
      </c>
      <c r="D6" s="517">
        <v>107598</v>
      </c>
      <c r="E6" s="517">
        <v>83621</v>
      </c>
      <c r="F6" s="518">
        <v>101000</v>
      </c>
      <c r="G6" s="519" t="s">
        <v>777</v>
      </c>
      <c r="H6" s="516" t="s">
        <v>778</v>
      </c>
      <c r="I6" s="517">
        <v>6620</v>
      </c>
      <c r="J6" s="517">
        <v>4180</v>
      </c>
      <c r="K6" s="520">
        <v>10000</v>
      </c>
      <c r="N6" s="502"/>
    </row>
    <row r="7" spans="2:14" ht="15" customHeight="1">
      <c r="B7" s="515" t="s">
        <v>1376</v>
      </c>
      <c r="C7" s="516" t="s">
        <v>779</v>
      </c>
      <c r="D7" s="517">
        <v>58265</v>
      </c>
      <c r="E7" s="517">
        <v>17500</v>
      </c>
      <c r="F7" s="518">
        <v>45000</v>
      </c>
      <c r="G7" s="519" t="s">
        <v>1402</v>
      </c>
      <c r="H7" s="516" t="s">
        <v>780</v>
      </c>
      <c r="I7" s="517">
        <v>13504</v>
      </c>
      <c r="J7" s="517">
        <v>6500</v>
      </c>
      <c r="K7" s="520">
        <v>8000</v>
      </c>
      <c r="N7" s="502"/>
    </row>
    <row r="8" spans="2:14" ht="15" customHeight="1">
      <c r="B8" s="515" t="s">
        <v>1305</v>
      </c>
      <c r="C8" s="516" t="s">
        <v>779</v>
      </c>
      <c r="D8" s="517">
        <v>51190</v>
      </c>
      <c r="E8" s="517">
        <v>44500</v>
      </c>
      <c r="F8" s="518">
        <v>45000</v>
      </c>
      <c r="G8" s="519" t="s">
        <v>592</v>
      </c>
      <c r="H8" s="516" t="s">
        <v>781</v>
      </c>
      <c r="I8" s="517">
        <v>26385</v>
      </c>
      <c r="J8" s="517">
        <v>10768</v>
      </c>
      <c r="K8" s="520">
        <v>26000</v>
      </c>
      <c r="N8" s="502"/>
    </row>
    <row r="9" spans="2:14" ht="15" customHeight="1">
      <c r="B9" s="515" t="s">
        <v>782</v>
      </c>
      <c r="C9" s="516" t="s">
        <v>783</v>
      </c>
      <c r="D9" s="517">
        <v>3151</v>
      </c>
      <c r="E9" s="517">
        <v>3000</v>
      </c>
      <c r="F9" s="518">
        <v>7000</v>
      </c>
      <c r="G9" s="519" t="s">
        <v>1333</v>
      </c>
      <c r="H9" s="516" t="s">
        <v>784</v>
      </c>
      <c r="I9" s="517">
        <v>9638</v>
      </c>
      <c r="J9" s="517">
        <v>6783</v>
      </c>
      <c r="K9" s="520">
        <v>11000</v>
      </c>
      <c r="N9" s="502"/>
    </row>
    <row r="10" spans="2:14" ht="15" customHeight="1">
      <c r="B10" s="515" t="s">
        <v>1306</v>
      </c>
      <c r="C10" s="516" t="s">
        <v>779</v>
      </c>
      <c r="D10" s="517">
        <v>58262</v>
      </c>
      <c r="E10" s="517">
        <v>41944</v>
      </c>
      <c r="F10" s="518">
        <v>56000</v>
      </c>
      <c r="G10" s="519" t="s">
        <v>553</v>
      </c>
      <c r="H10" s="516" t="s">
        <v>785</v>
      </c>
      <c r="I10" s="517">
        <v>22890</v>
      </c>
      <c r="J10" s="517">
        <v>12837</v>
      </c>
      <c r="K10" s="520">
        <v>27000</v>
      </c>
      <c r="N10" s="502"/>
    </row>
    <row r="11" spans="2:14" ht="15" customHeight="1">
      <c r="B11" s="521" t="s">
        <v>786</v>
      </c>
      <c r="C11" s="522" t="s">
        <v>787</v>
      </c>
      <c r="D11" s="517">
        <v>11877</v>
      </c>
      <c r="E11" s="517">
        <v>11169</v>
      </c>
      <c r="F11" s="518">
        <v>14600</v>
      </c>
      <c r="G11" s="519" t="s">
        <v>562</v>
      </c>
      <c r="H11" s="523" t="s">
        <v>788</v>
      </c>
      <c r="I11" s="517">
        <v>7060</v>
      </c>
      <c r="J11" s="517">
        <v>5800</v>
      </c>
      <c r="K11" s="520">
        <v>7700</v>
      </c>
      <c r="N11" s="502"/>
    </row>
    <row r="12" spans="2:14" ht="15" customHeight="1">
      <c r="B12" s="521" t="s">
        <v>461</v>
      </c>
      <c r="C12" s="522" t="s">
        <v>768</v>
      </c>
      <c r="D12" s="517"/>
      <c r="E12" s="517"/>
      <c r="F12" s="518"/>
      <c r="G12" s="519"/>
      <c r="H12" s="523"/>
      <c r="I12" s="517"/>
      <c r="J12" s="517"/>
      <c r="K12" s="520"/>
      <c r="N12" s="502"/>
    </row>
    <row r="13" spans="2:14" ht="15" customHeight="1">
      <c r="B13" s="515" t="s">
        <v>540</v>
      </c>
      <c r="C13" s="516" t="s">
        <v>779</v>
      </c>
      <c r="D13" s="517">
        <v>21934</v>
      </c>
      <c r="E13" s="517">
        <v>6144</v>
      </c>
      <c r="F13" s="518">
        <v>30000</v>
      </c>
      <c r="G13" s="519" t="s">
        <v>789</v>
      </c>
      <c r="H13" s="516" t="s">
        <v>790</v>
      </c>
      <c r="I13" s="517">
        <v>2472</v>
      </c>
      <c r="J13" s="517">
        <v>1978</v>
      </c>
      <c r="K13" s="520">
        <v>7000</v>
      </c>
      <c r="N13" s="502"/>
    </row>
    <row r="14" spans="2:14" ht="15" customHeight="1">
      <c r="B14" s="515" t="s">
        <v>1308</v>
      </c>
      <c r="C14" s="516" t="s">
        <v>791</v>
      </c>
      <c r="D14" s="517">
        <v>19884</v>
      </c>
      <c r="E14" s="517">
        <v>11600</v>
      </c>
      <c r="F14" s="518">
        <v>23000</v>
      </c>
      <c r="G14" s="519" t="s">
        <v>564</v>
      </c>
      <c r="H14" s="516" t="s">
        <v>792</v>
      </c>
      <c r="I14" s="517">
        <v>8807</v>
      </c>
      <c r="J14" s="517">
        <v>6819</v>
      </c>
      <c r="K14" s="520">
        <v>13000</v>
      </c>
      <c r="N14" s="502"/>
    </row>
    <row r="15" spans="2:14" ht="15" customHeight="1">
      <c r="B15" s="515" t="s">
        <v>793</v>
      </c>
      <c r="C15" s="516" t="s">
        <v>794</v>
      </c>
      <c r="D15" s="517">
        <v>18572</v>
      </c>
      <c r="E15" s="517">
        <v>6670</v>
      </c>
      <c r="F15" s="518">
        <v>27000</v>
      </c>
      <c r="G15" s="519"/>
      <c r="H15" s="516"/>
      <c r="I15" s="517"/>
      <c r="J15" s="517"/>
      <c r="K15" s="520"/>
      <c r="N15" s="502"/>
    </row>
    <row r="16" spans="2:14" ht="15" customHeight="1">
      <c r="B16" s="515" t="s">
        <v>1310</v>
      </c>
      <c r="C16" s="516" t="s">
        <v>795</v>
      </c>
      <c r="D16" s="517">
        <v>20860</v>
      </c>
      <c r="E16" s="517">
        <v>9980</v>
      </c>
      <c r="F16" s="518">
        <v>24000</v>
      </c>
      <c r="G16" s="524" t="s">
        <v>479</v>
      </c>
      <c r="H16" s="516" t="s">
        <v>796</v>
      </c>
      <c r="I16" s="525">
        <f>SUM(D6:D17,I6:I14)</f>
        <v>492729</v>
      </c>
      <c r="J16" s="525">
        <f>SUM(E6:E17,J6:J14)</f>
        <v>301258</v>
      </c>
      <c r="K16" s="526">
        <f>SUM(F6:F17,K6:K14)</f>
        <v>504900</v>
      </c>
      <c r="N16" s="502"/>
    </row>
    <row r="17" spans="2:14" ht="15" customHeight="1">
      <c r="B17" s="505" t="s">
        <v>797</v>
      </c>
      <c r="C17" s="527" t="s">
        <v>798</v>
      </c>
      <c r="D17" s="528">
        <v>23760</v>
      </c>
      <c r="E17" s="528">
        <v>9465</v>
      </c>
      <c r="F17" s="529">
        <v>22600</v>
      </c>
      <c r="G17" s="530"/>
      <c r="H17" s="527"/>
      <c r="I17" s="531"/>
      <c r="J17" s="531"/>
      <c r="K17" s="532"/>
      <c r="N17" s="502"/>
    </row>
    <row r="18" spans="3:14" ht="12">
      <c r="C18" s="493" t="s">
        <v>799</v>
      </c>
      <c r="N18" s="502"/>
    </row>
    <row r="19" ht="12">
      <c r="N19" s="502"/>
    </row>
    <row r="20" ht="12">
      <c r="N20" s="502"/>
    </row>
    <row r="21" ht="12">
      <c r="N21" s="502"/>
    </row>
    <row r="22" ht="12">
      <c r="N22" s="502"/>
    </row>
    <row r="23" ht="12">
      <c r="N23" s="502"/>
    </row>
    <row r="24" ht="12">
      <c r="N24" s="502"/>
    </row>
    <row r="25" ht="12">
      <c r="N25" s="502"/>
    </row>
    <row r="26" ht="12">
      <c r="N26" s="502"/>
    </row>
    <row r="27" ht="12">
      <c r="N27" s="502"/>
    </row>
    <row r="28" ht="12">
      <c r="N28" s="502"/>
    </row>
    <row r="29" ht="12">
      <c r="N29" s="502"/>
    </row>
    <row r="30" ht="12">
      <c r="N30" s="502"/>
    </row>
    <row r="31" ht="12">
      <c r="N31" s="502"/>
    </row>
    <row r="32" ht="12">
      <c r="N32" s="502"/>
    </row>
    <row r="33" ht="12">
      <c r="N33" s="502"/>
    </row>
    <row r="34" ht="12">
      <c r="N34" s="502"/>
    </row>
    <row r="35" ht="12">
      <c r="N35" s="502"/>
    </row>
    <row r="36" ht="12">
      <c r="N36" s="502"/>
    </row>
    <row r="37" ht="12">
      <c r="N37" s="502"/>
    </row>
    <row r="38" ht="12">
      <c r="N38" s="502"/>
    </row>
    <row r="39" ht="12">
      <c r="N39" s="502"/>
    </row>
    <row r="40" ht="12">
      <c r="N40" s="502"/>
    </row>
    <row r="41" ht="12">
      <c r="N41" s="502"/>
    </row>
    <row r="42" ht="12">
      <c r="N42" s="502"/>
    </row>
    <row r="43" ht="12">
      <c r="N43" s="502"/>
    </row>
    <row r="44" ht="12">
      <c r="N44" s="502"/>
    </row>
    <row r="45" ht="12">
      <c r="N45" s="502"/>
    </row>
    <row r="46" ht="12">
      <c r="N46" s="502"/>
    </row>
    <row r="47" ht="12">
      <c r="N47" s="502"/>
    </row>
    <row r="48" ht="12">
      <c r="N48" s="502"/>
    </row>
    <row r="49" ht="12">
      <c r="N49" s="502"/>
    </row>
    <row r="50" ht="12">
      <c r="N50" s="502"/>
    </row>
    <row r="51" ht="12">
      <c r="N51" s="502"/>
    </row>
    <row r="52" ht="12">
      <c r="N52" s="502"/>
    </row>
    <row r="53" ht="12">
      <c r="N53" s="502"/>
    </row>
    <row r="54" ht="12">
      <c r="N54" s="502"/>
    </row>
    <row r="55" ht="12">
      <c r="N55" s="502"/>
    </row>
    <row r="56" ht="12">
      <c r="N56" s="502"/>
    </row>
  </sheetData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107"/>
  <sheetViews>
    <sheetView workbookViewId="0" topLeftCell="A1">
      <selection activeCell="A1" sqref="A1"/>
    </sheetView>
  </sheetViews>
  <sheetFormatPr defaultColWidth="9.00390625" defaultRowHeight="13.5"/>
  <cols>
    <col min="1" max="1" width="3.625" style="493" customWidth="1"/>
    <col min="2" max="2" width="8.50390625" style="493" customWidth="1"/>
    <col min="3" max="3" width="23.125" style="493" customWidth="1"/>
    <col min="4" max="5" width="10.125" style="493" customWidth="1"/>
    <col min="6" max="6" width="10.125" style="533" customWidth="1"/>
    <col min="7" max="7" width="12.625" style="493" customWidth="1"/>
    <col min="8" max="8" width="29.125" style="533" customWidth="1"/>
    <col min="9" max="9" width="10.125" style="497" customWidth="1"/>
    <col min="10" max="11" width="10.125" style="493" customWidth="1"/>
    <col min="12" max="12" width="10.875" style="493" customWidth="1"/>
    <col min="13" max="13" width="8.75390625" style="493" customWidth="1"/>
    <col min="14" max="14" width="10.875" style="493" customWidth="1"/>
    <col min="15" max="16384" width="9.00390625" style="493" customWidth="1"/>
  </cols>
  <sheetData>
    <row r="2" spans="2:8" ht="14.25">
      <c r="B2" s="494" t="s">
        <v>1565</v>
      </c>
      <c r="D2" s="101"/>
      <c r="E2" s="101"/>
      <c r="F2" s="495"/>
      <c r="G2" s="123"/>
      <c r="H2" s="496"/>
    </row>
    <row r="3" spans="2:14" ht="12.75" thickBot="1">
      <c r="B3" s="498" t="s">
        <v>802</v>
      </c>
      <c r="C3" s="498"/>
      <c r="D3" s="498"/>
      <c r="E3" s="498"/>
      <c r="F3" s="499"/>
      <c r="G3" s="498"/>
      <c r="H3" s="499"/>
      <c r="I3" s="500"/>
      <c r="J3" s="498"/>
      <c r="K3" s="501"/>
      <c r="N3" s="502"/>
    </row>
    <row r="4" spans="2:14" ht="24.75" thickTop="1">
      <c r="B4" s="503" t="s">
        <v>771</v>
      </c>
      <c r="C4" s="504" t="s">
        <v>772</v>
      </c>
      <c r="D4" s="505" t="s">
        <v>773</v>
      </c>
      <c r="E4" s="505" t="s">
        <v>774</v>
      </c>
      <c r="F4" s="506" t="s">
        <v>775</v>
      </c>
      <c r="G4" s="507" t="s">
        <v>771</v>
      </c>
      <c r="H4" s="504" t="s">
        <v>772</v>
      </c>
      <c r="I4" s="505" t="s">
        <v>773</v>
      </c>
      <c r="J4" s="505" t="s">
        <v>774</v>
      </c>
      <c r="K4" s="508" t="s">
        <v>775</v>
      </c>
      <c r="N4" s="502"/>
    </row>
    <row r="5" spans="2:14" ht="8.25" customHeight="1">
      <c r="B5" s="509"/>
      <c r="C5" s="510"/>
      <c r="D5" s="511"/>
      <c r="E5" s="511"/>
      <c r="F5" s="512"/>
      <c r="G5" s="513"/>
      <c r="H5" s="510"/>
      <c r="I5" s="511"/>
      <c r="J5" s="511"/>
      <c r="K5" s="514"/>
      <c r="N5" s="502"/>
    </row>
    <row r="6" spans="2:14" ht="15" customHeight="1">
      <c r="B6" s="515" t="s">
        <v>1303</v>
      </c>
      <c r="C6" s="516"/>
      <c r="D6" s="502"/>
      <c r="E6" s="502"/>
      <c r="F6" s="534"/>
      <c r="G6" s="519"/>
      <c r="H6" s="516"/>
      <c r="I6" s="502"/>
      <c r="J6" s="502"/>
      <c r="K6" s="535"/>
      <c r="N6" s="502"/>
    </row>
    <row r="7" spans="2:14" ht="15" customHeight="1">
      <c r="B7" s="515"/>
      <c r="C7" s="516" t="s">
        <v>803</v>
      </c>
      <c r="D7" s="517">
        <v>4099</v>
      </c>
      <c r="E7" s="517">
        <v>2103</v>
      </c>
      <c r="F7" s="518">
        <v>4500</v>
      </c>
      <c r="G7" s="519" t="s">
        <v>1404</v>
      </c>
      <c r="H7" s="516" t="s">
        <v>804</v>
      </c>
      <c r="I7" s="517">
        <v>1137</v>
      </c>
      <c r="J7" s="517">
        <v>791</v>
      </c>
      <c r="K7" s="520">
        <v>1000</v>
      </c>
      <c r="N7" s="502"/>
    </row>
    <row r="8" spans="2:14" ht="15" customHeight="1">
      <c r="B8" s="515"/>
      <c r="C8" s="516" t="s">
        <v>805</v>
      </c>
      <c r="D8" s="517">
        <v>5338</v>
      </c>
      <c r="E8" s="517">
        <v>4315</v>
      </c>
      <c r="F8" s="518">
        <v>4800</v>
      </c>
      <c r="G8" s="519"/>
      <c r="H8" s="516" t="s">
        <v>806</v>
      </c>
      <c r="I8" s="517">
        <v>506</v>
      </c>
      <c r="J8" s="517">
        <v>360</v>
      </c>
      <c r="K8" s="520">
        <v>400</v>
      </c>
      <c r="N8" s="502"/>
    </row>
    <row r="9" spans="2:14" ht="15" customHeight="1">
      <c r="B9" s="515"/>
      <c r="C9" s="516" t="s">
        <v>807</v>
      </c>
      <c r="D9" s="517">
        <v>643</v>
      </c>
      <c r="E9" s="517">
        <v>556</v>
      </c>
      <c r="F9" s="518">
        <v>3600</v>
      </c>
      <c r="G9" s="519"/>
      <c r="H9" s="516"/>
      <c r="I9" s="517"/>
      <c r="J9" s="517"/>
      <c r="K9" s="520"/>
      <c r="N9" s="502"/>
    </row>
    <row r="10" spans="2:14" ht="15" customHeight="1">
      <c r="B10" s="515"/>
      <c r="C10" s="516" t="s">
        <v>808</v>
      </c>
      <c r="D10" s="517">
        <v>4202</v>
      </c>
      <c r="E10" s="517">
        <v>1847</v>
      </c>
      <c r="F10" s="518">
        <v>1000</v>
      </c>
      <c r="G10" s="519" t="s">
        <v>809</v>
      </c>
      <c r="H10" s="516" t="s">
        <v>810</v>
      </c>
      <c r="I10" s="517">
        <v>484</v>
      </c>
      <c r="J10" s="517">
        <v>323</v>
      </c>
      <c r="K10" s="520">
        <v>340</v>
      </c>
      <c r="N10" s="502"/>
    </row>
    <row r="11" spans="2:14" ht="15" customHeight="1">
      <c r="B11" s="521"/>
      <c r="C11" s="522" t="s">
        <v>811</v>
      </c>
      <c r="D11" s="517">
        <v>866</v>
      </c>
      <c r="E11" s="517">
        <v>671</v>
      </c>
      <c r="F11" s="518">
        <v>1000</v>
      </c>
      <c r="G11" s="519"/>
      <c r="H11" s="523"/>
      <c r="I11" s="517"/>
      <c r="J11" s="517"/>
      <c r="K11" s="520"/>
      <c r="N11" s="502"/>
    </row>
    <row r="12" spans="2:14" ht="15" customHeight="1">
      <c r="B12" s="521"/>
      <c r="C12" s="522" t="s">
        <v>812</v>
      </c>
      <c r="D12" s="517">
        <v>553</v>
      </c>
      <c r="E12" s="517">
        <v>553</v>
      </c>
      <c r="F12" s="518">
        <v>1800</v>
      </c>
      <c r="G12" s="519" t="s">
        <v>1319</v>
      </c>
      <c r="H12" s="523" t="s">
        <v>813</v>
      </c>
      <c r="I12" s="517">
        <v>370</v>
      </c>
      <c r="J12" s="517">
        <v>370</v>
      </c>
      <c r="K12" s="520">
        <v>400</v>
      </c>
      <c r="N12" s="502"/>
    </row>
    <row r="13" spans="2:14" ht="15" customHeight="1">
      <c r="B13" s="515"/>
      <c r="C13" s="516" t="s">
        <v>814</v>
      </c>
      <c r="D13" s="517">
        <v>1875</v>
      </c>
      <c r="E13" s="517">
        <v>1138</v>
      </c>
      <c r="F13" s="518">
        <v>1800</v>
      </c>
      <c r="G13" s="519"/>
      <c r="H13" s="516"/>
      <c r="I13" s="517"/>
      <c r="J13" s="517"/>
      <c r="K13" s="520"/>
      <c r="N13" s="502"/>
    </row>
    <row r="14" spans="2:14" ht="15" customHeight="1">
      <c r="B14" s="515"/>
      <c r="C14" s="516" t="s">
        <v>815</v>
      </c>
      <c r="D14" s="517">
        <v>804</v>
      </c>
      <c r="E14" s="517">
        <v>792</v>
      </c>
      <c r="F14" s="518">
        <v>850</v>
      </c>
      <c r="G14" s="519" t="s">
        <v>592</v>
      </c>
      <c r="H14" s="516" t="s">
        <v>816</v>
      </c>
      <c r="I14" s="517">
        <v>3662</v>
      </c>
      <c r="J14" s="517">
        <v>2545</v>
      </c>
      <c r="K14" s="520">
        <v>2730</v>
      </c>
      <c r="N14" s="502"/>
    </row>
    <row r="15" spans="2:14" ht="15" customHeight="1">
      <c r="B15" s="515"/>
      <c r="C15" s="516" t="s">
        <v>817</v>
      </c>
      <c r="D15" s="517">
        <v>654</v>
      </c>
      <c r="E15" s="517">
        <v>654</v>
      </c>
      <c r="F15" s="518">
        <v>680</v>
      </c>
      <c r="G15" s="519"/>
      <c r="H15" s="516"/>
      <c r="I15" s="517"/>
      <c r="J15" s="517"/>
      <c r="K15" s="520"/>
      <c r="N15" s="502"/>
    </row>
    <row r="16" spans="2:14" ht="15" customHeight="1">
      <c r="B16" s="515"/>
      <c r="C16" s="516" t="s">
        <v>818</v>
      </c>
      <c r="D16" s="517">
        <v>428</v>
      </c>
      <c r="E16" s="517">
        <v>428</v>
      </c>
      <c r="F16" s="518">
        <v>450</v>
      </c>
      <c r="G16" s="519" t="s">
        <v>550</v>
      </c>
      <c r="H16" s="516" t="s">
        <v>819</v>
      </c>
      <c r="I16" s="517">
        <v>437</v>
      </c>
      <c r="J16" s="517">
        <v>437</v>
      </c>
      <c r="K16" s="520">
        <v>450</v>
      </c>
      <c r="N16" s="502"/>
    </row>
    <row r="17" spans="2:14" ht="15" customHeight="1">
      <c r="B17" s="515"/>
      <c r="C17" s="516" t="s">
        <v>820</v>
      </c>
      <c r="D17" s="517">
        <v>500</v>
      </c>
      <c r="E17" s="517">
        <v>448</v>
      </c>
      <c r="F17" s="518">
        <v>460</v>
      </c>
      <c r="G17" s="519"/>
      <c r="H17" s="516"/>
      <c r="I17" s="517"/>
      <c r="J17" s="517"/>
      <c r="K17" s="520"/>
      <c r="N17" s="502"/>
    </row>
    <row r="18" spans="2:14" ht="15" customHeight="1">
      <c r="B18" s="515"/>
      <c r="C18" s="516"/>
      <c r="D18" s="517"/>
      <c r="E18" s="517"/>
      <c r="F18" s="518"/>
      <c r="G18" s="519" t="s">
        <v>1413</v>
      </c>
      <c r="H18" s="516" t="s">
        <v>821</v>
      </c>
      <c r="I18" s="517">
        <v>594</v>
      </c>
      <c r="J18" s="517">
        <v>594</v>
      </c>
      <c r="K18" s="520">
        <v>660</v>
      </c>
      <c r="N18" s="502"/>
    </row>
    <row r="19" spans="2:14" ht="15" customHeight="1">
      <c r="B19" s="536"/>
      <c r="D19" s="517"/>
      <c r="E19" s="517"/>
      <c r="F19" s="518"/>
      <c r="G19" s="519"/>
      <c r="H19" s="516"/>
      <c r="I19" s="517"/>
      <c r="J19" s="517"/>
      <c r="K19" s="520"/>
      <c r="N19" s="502"/>
    </row>
    <row r="20" spans="2:14" ht="15" customHeight="1">
      <c r="B20" s="515" t="s">
        <v>1376</v>
      </c>
      <c r="C20" s="516" t="s">
        <v>822</v>
      </c>
      <c r="D20" s="517">
        <v>3500</v>
      </c>
      <c r="E20" s="517">
        <v>1300</v>
      </c>
      <c r="F20" s="518">
        <v>3200</v>
      </c>
      <c r="G20" s="519" t="s">
        <v>553</v>
      </c>
      <c r="H20" s="516" t="s">
        <v>823</v>
      </c>
      <c r="I20" s="517">
        <v>982</v>
      </c>
      <c r="J20" s="517">
        <v>930</v>
      </c>
      <c r="K20" s="520">
        <v>1000</v>
      </c>
      <c r="N20" s="502"/>
    </row>
    <row r="21" spans="2:14" ht="15" customHeight="1">
      <c r="B21" s="515"/>
      <c r="C21" s="516" t="s">
        <v>824</v>
      </c>
      <c r="D21" s="517">
        <v>628</v>
      </c>
      <c r="E21" s="517">
        <v>628</v>
      </c>
      <c r="F21" s="518">
        <v>650</v>
      </c>
      <c r="G21" s="519"/>
      <c r="H21" s="516"/>
      <c r="I21" s="517"/>
      <c r="J21" s="517"/>
      <c r="K21" s="520"/>
      <c r="N21" s="502"/>
    </row>
    <row r="22" spans="2:14" ht="15" customHeight="1">
      <c r="B22" s="521"/>
      <c r="C22" s="516" t="s">
        <v>825</v>
      </c>
      <c r="D22" s="517">
        <v>1200</v>
      </c>
      <c r="E22" s="517">
        <v>600</v>
      </c>
      <c r="F22" s="518">
        <v>600</v>
      </c>
      <c r="G22" s="519" t="s">
        <v>1334</v>
      </c>
      <c r="H22" s="523" t="s">
        <v>826</v>
      </c>
      <c r="I22" s="517">
        <v>2078</v>
      </c>
      <c r="J22" s="517">
        <v>1170</v>
      </c>
      <c r="K22" s="520">
        <v>3000</v>
      </c>
      <c r="N22" s="502"/>
    </row>
    <row r="23" spans="2:14" ht="15" customHeight="1">
      <c r="B23" s="521"/>
      <c r="C23" s="522"/>
      <c r="D23" s="517"/>
      <c r="E23" s="517"/>
      <c r="F23" s="518"/>
      <c r="G23" s="519"/>
      <c r="H23" s="523" t="s">
        <v>827</v>
      </c>
      <c r="I23" s="517">
        <v>506</v>
      </c>
      <c r="J23" s="517">
        <v>473</v>
      </c>
      <c r="K23" s="520">
        <v>600</v>
      </c>
      <c r="N23" s="502"/>
    </row>
    <row r="24" spans="2:14" ht="15" customHeight="1">
      <c r="B24" s="515"/>
      <c r="C24" s="516"/>
      <c r="D24" s="517"/>
      <c r="E24" s="517"/>
      <c r="F24" s="518"/>
      <c r="G24" s="519"/>
      <c r="H24" s="516"/>
      <c r="I24" s="517"/>
      <c r="J24" s="517"/>
      <c r="K24" s="520"/>
      <c r="N24" s="502"/>
    </row>
    <row r="25" spans="2:14" ht="15" customHeight="1">
      <c r="B25" s="515" t="s">
        <v>1305</v>
      </c>
      <c r="C25" s="516" t="s">
        <v>828</v>
      </c>
      <c r="D25" s="517">
        <v>2269</v>
      </c>
      <c r="E25" s="517">
        <v>1109</v>
      </c>
      <c r="F25" s="518">
        <v>4000</v>
      </c>
      <c r="G25" s="519" t="s">
        <v>829</v>
      </c>
      <c r="H25" s="516" t="s">
        <v>830</v>
      </c>
      <c r="I25" s="517">
        <v>5500</v>
      </c>
      <c r="J25" s="517">
        <v>4540</v>
      </c>
      <c r="K25" s="520">
        <v>5000</v>
      </c>
      <c r="N25" s="502"/>
    </row>
    <row r="26" spans="2:14" ht="15" customHeight="1">
      <c r="B26" s="515"/>
      <c r="C26" s="516" t="s">
        <v>831</v>
      </c>
      <c r="D26" s="517">
        <v>2589</v>
      </c>
      <c r="E26" s="517">
        <v>2056</v>
      </c>
      <c r="F26" s="518">
        <v>3300</v>
      </c>
      <c r="G26" s="519"/>
      <c r="H26" s="516" t="s">
        <v>832</v>
      </c>
      <c r="I26" s="517">
        <v>325</v>
      </c>
      <c r="J26" s="517">
        <v>325</v>
      </c>
      <c r="K26" s="520">
        <v>350</v>
      </c>
      <c r="N26" s="502"/>
    </row>
    <row r="27" spans="2:14" ht="15" customHeight="1">
      <c r="B27" s="515"/>
      <c r="C27" s="516" t="s">
        <v>833</v>
      </c>
      <c r="D27" s="517">
        <v>410</v>
      </c>
      <c r="E27" s="517">
        <v>410</v>
      </c>
      <c r="F27" s="518">
        <v>500</v>
      </c>
      <c r="G27" s="519"/>
      <c r="H27" s="516"/>
      <c r="I27" s="517"/>
      <c r="J27" s="517"/>
      <c r="K27" s="520"/>
      <c r="N27" s="502"/>
    </row>
    <row r="28" spans="2:14" ht="15" customHeight="1">
      <c r="B28" s="515"/>
      <c r="C28" s="516" t="s">
        <v>834</v>
      </c>
      <c r="D28" s="517">
        <v>307</v>
      </c>
      <c r="E28" s="517">
        <v>307</v>
      </c>
      <c r="F28" s="518">
        <v>500</v>
      </c>
      <c r="G28" s="519" t="s">
        <v>835</v>
      </c>
      <c r="H28" s="516" t="s">
        <v>836</v>
      </c>
      <c r="I28" s="517">
        <v>2000</v>
      </c>
      <c r="J28" s="517">
        <v>1290</v>
      </c>
      <c r="K28" s="520">
        <v>1500</v>
      </c>
      <c r="N28" s="502"/>
    </row>
    <row r="29" spans="2:14" ht="15" customHeight="1">
      <c r="B29" s="515"/>
      <c r="C29" s="516" t="s">
        <v>837</v>
      </c>
      <c r="D29" s="517">
        <v>550</v>
      </c>
      <c r="E29" s="517">
        <v>550</v>
      </c>
      <c r="F29" s="518">
        <v>600</v>
      </c>
      <c r="G29" s="519"/>
      <c r="H29" s="516"/>
      <c r="I29" s="517"/>
      <c r="J29" s="517"/>
      <c r="K29" s="520"/>
      <c r="N29" s="502"/>
    </row>
    <row r="30" spans="2:14" ht="15" customHeight="1">
      <c r="B30" s="515"/>
      <c r="C30" s="516" t="s">
        <v>838</v>
      </c>
      <c r="D30" s="517">
        <v>338</v>
      </c>
      <c r="E30" s="517">
        <v>338</v>
      </c>
      <c r="F30" s="518">
        <v>500</v>
      </c>
      <c r="G30" s="519" t="s">
        <v>559</v>
      </c>
      <c r="H30" s="516" t="s">
        <v>839</v>
      </c>
      <c r="I30" s="517">
        <v>320</v>
      </c>
      <c r="J30" s="517">
        <v>320</v>
      </c>
      <c r="K30" s="520">
        <v>770</v>
      </c>
      <c r="N30" s="502"/>
    </row>
    <row r="31" spans="2:14" ht="15" customHeight="1">
      <c r="B31" s="515"/>
      <c r="C31" s="516" t="s">
        <v>840</v>
      </c>
      <c r="D31" s="517">
        <v>318</v>
      </c>
      <c r="E31" s="517">
        <v>318</v>
      </c>
      <c r="F31" s="518">
        <v>500</v>
      </c>
      <c r="G31" s="519"/>
      <c r="H31" s="516" t="s">
        <v>841</v>
      </c>
      <c r="I31" s="517">
        <v>439</v>
      </c>
      <c r="J31" s="517">
        <v>439</v>
      </c>
      <c r="K31" s="520">
        <v>600</v>
      </c>
      <c r="N31" s="502"/>
    </row>
    <row r="32" spans="2:14" ht="15" customHeight="1">
      <c r="B32" s="515"/>
      <c r="C32" s="516" t="s">
        <v>842</v>
      </c>
      <c r="D32" s="517">
        <v>385</v>
      </c>
      <c r="E32" s="517">
        <v>385</v>
      </c>
      <c r="F32" s="518">
        <v>900</v>
      </c>
      <c r="G32" s="519"/>
      <c r="H32" s="516"/>
      <c r="I32" s="517"/>
      <c r="J32" s="517"/>
      <c r="K32" s="520"/>
      <c r="N32" s="502"/>
    </row>
    <row r="33" spans="2:14" ht="15" customHeight="1">
      <c r="B33" s="515"/>
      <c r="C33" s="516"/>
      <c r="D33" s="517"/>
      <c r="E33" s="517"/>
      <c r="F33" s="518"/>
      <c r="G33" s="519" t="s">
        <v>451</v>
      </c>
      <c r="H33" s="516" t="s">
        <v>801</v>
      </c>
      <c r="I33" s="517">
        <v>575</v>
      </c>
      <c r="J33" s="517">
        <v>519</v>
      </c>
      <c r="K33" s="520">
        <v>650</v>
      </c>
      <c r="N33" s="502"/>
    </row>
    <row r="34" spans="2:14" ht="15" customHeight="1">
      <c r="B34" s="515" t="s">
        <v>1306</v>
      </c>
      <c r="C34" s="516" t="s">
        <v>843</v>
      </c>
      <c r="D34" s="517">
        <v>4440</v>
      </c>
      <c r="E34" s="517">
        <v>4215</v>
      </c>
      <c r="F34" s="518">
        <v>4900</v>
      </c>
      <c r="G34" s="519"/>
      <c r="H34" s="516"/>
      <c r="I34" s="517"/>
      <c r="J34" s="517"/>
      <c r="K34" s="520"/>
      <c r="N34" s="502"/>
    </row>
    <row r="35" spans="2:14" ht="15" customHeight="1">
      <c r="B35" s="515"/>
      <c r="C35" s="516" t="s">
        <v>844</v>
      </c>
      <c r="D35" s="517">
        <v>3324</v>
      </c>
      <c r="E35" s="517">
        <v>2897</v>
      </c>
      <c r="F35" s="518">
        <v>3000</v>
      </c>
      <c r="G35" s="519" t="s">
        <v>1424</v>
      </c>
      <c r="H35" s="516" t="s">
        <v>845</v>
      </c>
      <c r="I35" s="517">
        <v>628</v>
      </c>
      <c r="J35" s="517">
        <v>628</v>
      </c>
      <c r="K35" s="520">
        <v>850</v>
      </c>
      <c r="N35" s="502"/>
    </row>
    <row r="36" spans="2:14" ht="15" customHeight="1">
      <c r="B36" s="515"/>
      <c r="C36" s="516" t="s">
        <v>846</v>
      </c>
      <c r="D36" s="517">
        <v>3094</v>
      </c>
      <c r="E36" s="517">
        <v>2505</v>
      </c>
      <c r="F36" s="518">
        <v>3500</v>
      </c>
      <c r="G36" s="519"/>
      <c r="H36" s="516" t="s">
        <v>847</v>
      </c>
      <c r="I36" s="517">
        <v>2627</v>
      </c>
      <c r="J36" s="517">
        <v>2627</v>
      </c>
      <c r="K36" s="520">
        <v>3100</v>
      </c>
      <c r="N36" s="502"/>
    </row>
    <row r="37" spans="2:14" ht="15" customHeight="1">
      <c r="B37" s="515"/>
      <c r="C37" s="516" t="s">
        <v>848</v>
      </c>
      <c r="D37" s="517">
        <v>1284</v>
      </c>
      <c r="E37" s="517">
        <v>1228</v>
      </c>
      <c r="F37" s="518">
        <v>1300</v>
      </c>
      <c r="G37" s="519"/>
      <c r="H37" s="516"/>
      <c r="I37" s="517"/>
      <c r="J37" s="517"/>
      <c r="K37" s="520"/>
      <c r="N37" s="502"/>
    </row>
    <row r="38" spans="2:14" ht="15" customHeight="1">
      <c r="B38" s="515"/>
      <c r="C38" s="516" t="s">
        <v>849</v>
      </c>
      <c r="D38" s="517">
        <v>328</v>
      </c>
      <c r="E38" s="517">
        <v>328</v>
      </c>
      <c r="F38" s="518">
        <v>600</v>
      </c>
      <c r="G38" s="519" t="s">
        <v>1344</v>
      </c>
      <c r="H38" s="516" t="s">
        <v>850</v>
      </c>
      <c r="I38" s="517">
        <v>2700</v>
      </c>
      <c r="J38" s="517">
        <v>2400</v>
      </c>
      <c r="K38" s="520">
        <v>3000</v>
      </c>
      <c r="N38" s="502"/>
    </row>
    <row r="39" spans="2:14" ht="15" customHeight="1">
      <c r="B39" s="515"/>
      <c r="C39" s="516" t="s">
        <v>851</v>
      </c>
      <c r="D39" s="517">
        <v>514</v>
      </c>
      <c r="E39" s="517">
        <v>430</v>
      </c>
      <c r="F39" s="518">
        <v>450</v>
      </c>
      <c r="G39" s="519"/>
      <c r="H39" s="516" t="s">
        <v>852</v>
      </c>
      <c r="I39" s="517">
        <v>400</v>
      </c>
      <c r="J39" s="517">
        <v>360</v>
      </c>
      <c r="K39" s="520">
        <v>450</v>
      </c>
      <c r="N39" s="502"/>
    </row>
    <row r="40" spans="2:14" ht="15" customHeight="1">
      <c r="B40" s="515"/>
      <c r="C40" s="516" t="s">
        <v>853</v>
      </c>
      <c r="D40" s="517">
        <v>400</v>
      </c>
      <c r="E40" s="517">
        <v>340</v>
      </c>
      <c r="F40" s="518">
        <v>400</v>
      </c>
      <c r="G40" s="519"/>
      <c r="H40" s="516"/>
      <c r="I40" s="517"/>
      <c r="J40" s="517"/>
      <c r="K40" s="520"/>
      <c r="N40" s="502"/>
    </row>
    <row r="41" spans="2:14" ht="15" customHeight="1">
      <c r="B41" s="515"/>
      <c r="C41" s="516"/>
      <c r="D41" s="517"/>
      <c r="E41" s="517"/>
      <c r="F41" s="518"/>
      <c r="G41" s="519" t="s">
        <v>1426</v>
      </c>
      <c r="H41" s="516" t="s">
        <v>854</v>
      </c>
      <c r="I41" s="517">
        <v>4212</v>
      </c>
      <c r="J41" s="517">
        <v>3300</v>
      </c>
      <c r="K41" s="520">
        <v>5000</v>
      </c>
      <c r="N41" s="502"/>
    </row>
    <row r="42" spans="2:14" ht="15" customHeight="1">
      <c r="B42" s="515"/>
      <c r="C42" s="516"/>
      <c r="D42" s="517"/>
      <c r="E42" s="517"/>
      <c r="F42" s="518"/>
      <c r="G42" s="519"/>
      <c r="H42" s="516" t="s">
        <v>855</v>
      </c>
      <c r="I42" s="517">
        <v>800</v>
      </c>
      <c r="J42" s="517">
        <v>800</v>
      </c>
      <c r="K42" s="520">
        <v>1000</v>
      </c>
      <c r="N42" s="502"/>
    </row>
    <row r="43" spans="2:14" ht="15" customHeight="1">
      <c r="B43" s="515" t="s">
        <v>1308</v>
      </c>
      <c r="C43" s="516" t="s">
        <v>856</v>
      </c>
      <c r="D43" s="517">
        <v>655</v>
      </c>
      <c r="E43" s="517">
        <v>498</v>
      </c>
      <c r="F43" s="518">
        <v>500</v>
      </c>
      <c r="G43" s="519"/>
      <c r="H43" s="516" t="s">
        <v>857</v>
      </c>
      <c r="I43" s="517">
        <v>304</v>
      </c>
      <c r="J43" s="517">
        <v>300</v>
      </c>
      <c r="K43" s="520">
        <v>450</v>
      </c>
      <c r="N43" s="502"/>
    </row>
    <row r="44" spans="2:14" ht="15" customHeight="1">
      <c r="B44" s="515"/>
      <c r="C44" s="516"/>
      <c r="D44" s="517"/>
      <c r="E44" s="517"/>
      <c r="F44" s="518"/>
      <c r="G44" s="519"/>
      <c r="H44" s="516"/>
      <c r="I44" s="517"/>
      <c r="J44" s="517"/>
      <c r="K44" s="520"/>
      <c r="N44" s="502"/>
    </row>
    <row r="45" spans="2:14" ht="15" customHeight="1">
      <c r="B45" s="515"/>
      <c r="C45" s="516"/>
      <c r="D45" s="517"/>
      <c r="E45" s="517"/>
      <c r="F45" s="518"/>
      <c r="G45" s="519" t="s">
        <v>1347</v>
      </c>
      <c r="H45" s="516" t="s">
        <v>858</v>
      </c>
      <c r="I45" s="517">
        <v>3469</v>
      </c>
      <c r="J45" s="517">
        <v>2570</v>
      </c>
      <c r="K45" s="520">
        <v>4500</v>
      </c>
      <c r="N45" s="502"/>
    </row>
    <row r="46" spans="2:14" ht="15" customHeight="1">
      <c r="B46" s="515" t="s">
        <v>859</v>
      </c>
      <c r="C46" s="516" t="s">
        <v>860</v>
      </c>
      <c r="D46" s="517">
        <v>1500</v>
      </c>
      <c r="E46" s="517">
        <v>1200</v>
      </c>
      <c r="F46" s="518">
        <v>1500</v>
      </c>
      <c r="G46" s="519"/>
      <c r="H46" s="516" t="s">
        <v>861</v>
      </c>
      <c r="I46" s="517">
        <v>503</v>
      </c>
      <c r="J46" s="517">
        <v>360</v>
      </c>
      <c r="K46" s="520">
        <v>500</v>
      </c>
      <c r="N46" s="502"/>
    </row>
    <row r="47" spans="2:14" ht="15" customHeight="1">
      <c r="B47" s="515"/>
      <c r="C47" s="516" t="s">
        <v>862</v>
      </c>
      <c r="D47" s="517">
        <v>1300</v>
      </c>
      <c r="E47" s="517">
        <v>957</v>
      </c>
      <c r="F47" s="518">
        <v>1000</v>
      </c>
      <c r="G47" s="519"/>
      <c r="H47" s="516" t="s">
        <v>863</v>
      </c>
      <c r="I47" s="517">
        <v>362</v>
      </c>
      <c r="J47" s="517">
        <v>300</v>
      </c>
      <c r="K47" s="520">
        <v>500</v>
      </c>
      <c r="N47" s="502"/>
    </row>
    <row r="48" spans="2:14" ht="15" customHeight="1">
      <c r="B48" s="515"/>
      <c r="C48" s="516" t="s">
        <v>864</v>
      </c>
      <c r="D48" s="517">
        <v>410</v>
      </c>
      <c r="E48" s="517">
        <v>410</v>
      </c>
      <c r="F48" s="518">
        <v>450</v>
      </c>
      <c r="G48" s="519"/>
      <c r="H48" s="516" t="s">
        <v>865</v>
      </c>
      <c r="I48" s="517">
        <v>3750</v>
      </c>
      <c r="J48" s="517">
        <v>3071</v>
      </c>
      <c r="K48" s="520">
        <v>4000</v>
      </c>
      <c r="N48" s="502"/>
    </row>
    <row r="49" spans="2:14" ht="15" customHeight="1">
      <c r="B49" s="515"/>
      <c r="C49" s="516"/>
      <c r="D49" s="517"/>
      <c r="E49" s="517"/>
      <c r="F49" s="518"/>
      <c r="G49" s="519"/>
      <c r="H49" s="516"/>
      <c r="I49" s="517"/>
      <c r="J49" s="517"/>
      <c r="K49" s="520"/>
      <c r="N49" s="502"/>
    </row>
    <row r="50" spans="2:14" ht="15" customHeight="1">
      <c r="B50" s="515"/>
      <c r="C50" s="516"/>
      <c r="D50" s="517"/>
      <c r="E50" s="517"/>
      <c r="F50" s="518"/>
      <c r="G50" s="519" t="s">
        <v>1348</v>
      </c>
      <c r="H50" s="516" t="s">
        <v>866</v>
      </c>
      <c r="I50" s="517">
        <v>755</v>
      </c>
      <c r="J50" s="517">
        <v>755</v>
      </c>
      <c r="K50" s="520">
        <v>900</v>
      </c>
      <c r="N50" s="502"/>
    </row>
    <row r="51" spans="2:14" ht="15" customHeight="1">
      <c r="B51" s="515"/>
      <c r="C51" s="516"/>
      <c r="D51" s="517"/>
      <c r="E51" s="517"/>
      <c r="F51" s="518"/>
      <c r="G51" s="519"/>
      <c r="H51" s="516" t="s">
        <v>867</v>
      </c>
      <c r="I51" s="517">
        <v>676</v>
      </c>
      <c r="J51" s="517">
        <v>545</v>
      </c>
      <c r="K51" s="520">
        <v>650</v>
      </c>
      <c r="N51" s="502"/>
    </row>
    <row r="52" spans="2:14" ht="15" customHeight="1">
      <c r="B52" s="515" t="s">
        <v>1310</v>
      </c>
      <c r="C52" s="516" t="s">
        <v>868</v>
      </c>
      <c r="D52" s="517">
        <v>690</v>
      </c>
      <c r="E52" s="517">
        <v>575</v>
      </c>
      <c r="F52" s="518">
        <v>700</v>
      </c>
      <c r="G52" s="519"/>
      <c r="H52" s="516" t="s">
        <v>869</v>
      </c>
      <c r="I52" s="517">
        <v>609</v>
      </c>
      <c r="J52" s="517">
        <v>470</v>
      </c>
      <c r="K52" s="520">
        <v>600</v>
      </c>
      <c r="N52" s="502"/>
    </row>
    <row r="53" spans="2:14" ht="15" customHeight="1">
      <c r="B53" s="515"/>
      <c r="C53" s="516" t="s">
        <v>870</v>
      </c>
      <c r="D53" s="517">
        <v>796</v>
      </c>
      <c r="E53" s="517">
        <v>780</v>
      </c>
      <c r="F53" s="518">
        <v>2000</v>
      </c>
      <c r="G53" s="519"/>
      <c r="H53" s="516" t="s">
        <v>871</v>
      </c>
      <c r="I53" s="517">
        <v>340</v>
      </c>
      <c r="J53" s="517">
        <v>300</v>
      </c>
      <c r="K53" s="520">
        <v>350</v>
      </c>
      <c r="N53" s="502"/>
    </row>
    <row r="54" spans="2:14" ht="15" customHeight="1">
      <c r="B54" s="515"/>
      <c r="C54" s="516"/>
      <c r="D54" s="517"/>
      <c r="E54" s="517"/>
      <c r="F54" s="518"/>
      <c r="G54" s="519"/>
      <c r="H54" s="516" t="s">
        <v>872</v>
      </c>
      <c r="I54" s="517">
        <v>520</v>
      </c>
      <c r="J54" s="517">
        <v>420</v>
      </c>
      <c r="K54" s="520">
        <v>700</v>
      </c>
      <c r="N54" s="502"/>
    </row>
    <row r="55" spans="2:14" ht="15" customHeight="1">
      <c r="B55" s="515"/>
      <c r="C55" s="516"/>
      <c r="D55" s="517"/>
      <c r="E55" s="517"/>
      <c r="F55" s="518"/>
      <c r="G55" s="519"/>
      <c r="H55" s="516"/>
      <c r="I55" s="517"/>
      <c r="J55" s="517"/>
      <c r="K55" s="520"/>
      <c r="N55" s="502"/>
    </row>
    <row r="56" spans="2:14" ht="15" customHeight="1">
      <c r="B56" s="515"/>
      <c r="C56" s="516"/>
      <c r="D56" s="517"/>
      <c r="E56" s="517"/>
      <c r="F56" s="518"/>
      <c r="G56" s="519" t="s">
        <v>564</v>
      </c>
      <c r="H56" s="516" t="s">
        <v>873</v>
      </c>
      <c r="I56" s="517">
        <v>1029</v>
      </c>
      <c r="J56" s="517">
        <v>1029</v>
      </c>
      <c r="K56" s="520">
        <v>1100</v>
      </c>
      <c r="N56" s="502"/>
    </row>
    <row r="57" spans="2:14" ht="15" customHeight="1">
      <c r="B57" s="515" t="s">
        <v>1311</v>
      </c>
      <c r="C57" s="516" t="s">
        <v>874</v>
      </c>
      <c r="D57" s="517">
        <v>474</v>
      </c>
      <c r="E57" s="517">
        <v>378</v>
      </c>
      <c r="F57" s="518">
        <v>650</v>
      </c>
      <c r="G57" s="519"/>
      <c r="H57" s="516" t="s">
        <v>875</v>
      </c>
      <c r="I57" s="517">
        <v>325</v>
      </c>
      <c r="J57" s="517">
        <v>318</v>
      </c>
      <c r="K57" s="520">
        <v>350</v>
      </c>
      <c r="N57" s="502"/>
    </row>
    <row r="58" spans="2:14" ht="15" customHeight="1">
      <c r="B58" s="515"/>
      <c r="C58" s="516"/>
      <c r="D58" s="517"/>
      <c r="E58" s="517"/>
      <c r="F58" s="518"/>
      <c r="G58" s="519"/>
      <c r="H58" s="516"/>
      <c r="I58" s="517"/>
      <c r="J58" s="517"/>
      <c r="K58" s="520"/>
      <c r="N58" s="502"/>
    </row>
    <row r="59" spans="2:14" ht="15" customHeight="1">
      <c r="B59" s="515"/>
      <c r="C59" s="516"/>
      <c r="D59" s="517"/>
      <c r="E59" s="517"/>
      <c r="F59" s="518"/>
      <c r="G59" s="519" t="s">
        <v>565</v>
      </c>
      <c r="H59" s="516" t="s">
        <v>876</v>
      </c>
      <c r="I59" s="517">
        <v>4276</v>
      </c>
      <c r="J59" s="517">
        <v>2307</v>
      </c>
      <c r="K59" s="520">
        <v>3000</v>
      </c>
      <c r="N59" s="502"/>
    </row>
    <row r="60" spans="2:14" ht="15" customHeight="1">
      <c r="B60" s="515" t="s">
        <v>777</v>
      </c>
      <c r="C60" s="516" t="s">
        <v>877</v>
      </c>
      <c r="D60" s="517">
        <v>2400</v>
      </c>
      <c r="E60" s="517">
        <v>2130</v>
      </c>
      <c r="F60" s="518">
        <v>3000</v>
      </c>
      <c r="G60" s="519"/>
      <c r="H60" s="516" t="s">
        <v>878</v>
      </c>
      <c r="I60" s="517">
        <v>2393</v>
      </c>
      <c r="J60" s="517">
        <v>1468</v>
      </c>
      <c r="K60" s="520">
        <v>2500</v>
      </c>
      <c r="N60" s="502"/>
    </row>
    <row r="61" spans="2:14" ht="15" customHeight="1">
      <c r="B61" s="515"/>
      <c r="C61" s="516" t="s">
        <v>879</v>
      </c>
      <c r="D61" s="517">
        <v>4351</v>
      </c>
      <c r="E61" s="517">
        <v>2221</v>
      </c>
      <c r="F61" s="518">
        <v>4500</v>
      </c>
      <c r="G61" s="519"/>
      <c r="H61" s="516" t="s">
        <v>880</v>
      </c>
      <c r="I61" s="517">
        <v>304</v>
      </c>
      <c r="J61" s="517">
        <v>300</v>
      </c>
      <c r="K61" s="520">
        <v>720</v>
      </c>
      <c r="N61" s="502"/>
    </row>
    <row r="62" spans="2:14" ht="15" customHeight="1">
      <c r="B62" s="515"/>
      <c r="C62" s="516" t="s">
        <v>881</v>
      </c>
      <c r="D62" s="517">
        <v>342</v>
      </c>
      <c r="E62" s="517">
        <v>306</v>
      </c>
      <c r="F62" s="518">
        <v>320</v>
      </c>
      <c r="G62" s="519"/>
      <c r="H62" s="516" t="s">
        <v>882</v>
      </c>
      <c r="I62" s="517">
        <v>513</v>
      </c>
      <c r="J62" s="517">
        <v>513</v>
      </c>
      <c r="K62" s="520">
        <v>600</v>
      </c>
      <c r="N62" s="502"/>
    </row>
    <row r="63" spans="2:14" ht="15" customHeight="1">
      <c r="B63" s="515"/>
      <c r="C63" s="516"/>
      <c r="D63" s="517"/>
      <c r="E63" s="517"/>
      <c r="F63" s="518"/>
      <c r="G63" s="519"/>
      <c r="H63" s="516"/>
      <c r="I63" s="517"/>
      <c r="J63" s="517"/>
      <c r="K63" s="520"/>
      <c r="N63" s="502"/>
    </row>
    <row r="64" spans="2:14" ht="15" customHeight="1">
      <c r="B64" s="515"/>
      <c r="C64" s="516"/>
      <c r="D64" s="517"/>
      <c r="E64" s="517"/>
      <c r="F64" s="518"/>
      <c r="G64" s="519" t="s">
        <v>883</v>
      </c>
      <c r="H64" s="516" t="s">
        <v>884</v>
      </c>
      <c r="I64" s="517">
        <v>5009</v>
      </c>
      <c r="J64" s="517">
        <v>3939</v>
      </c>
      <c r="K64" s="520">
        <v>5000</v>
      </c>
      <c r="N64" s="502"/>
    </row>
    <row r="65" spans="2:14" ht="15" customHeight="1">
      <c r="B65" s="515"/>
      <c r="C65" s="516"/>
      <c r="D65" s="517"/>
      <c r="E65" s="517"/>
      <c r="F65" s="518"/>
      <c r="G65" s="519"/>
      <c r="H65" s="516" t="s">
        <v>885</v>
      </c>
      <c r="I65" s="517">
        <v>476</v>
      </c>
      <c r="J65" s="517">
        <v>476</v>
      </c>
      <c r="K65" s="520">
        <v>560</v>
      </c>
      <c r="N65" s="502"/>
    </row>
    <row r="66" spans="2:14" ht="15" customHeight="1">
      <c r="B66" s="515" t="s">
        <v>1314</v>
      </c>
      <c r="C66" s="516" t="s">
        <v>886</v>
      </c>
      <c r="D66" s="517">
        <v>4080</v>
      </c>
      <c r="E66" s="517">
        <v>4080</v>
      </c>
      <c r="F66" s="518">
        <v>4200</v>
      </c>
      <c r="G66" s="519"/>
      <c r="H66" s="516"/>
      <c r="I66" s="517"/>
      <c r="J66" s="517"/>
      <c r="K66" s="520"/>
      <c r="N66" s="502"/>
    </row>
    <row r="67" spans="2:14" ht="15" customHeight="1">
      <c r="B67" s="515"/>
      <c r="C67" s="516"/>
      <c r="D67" s="517"/>
      <c r="E67" s="517"/>
      <c r="F67" s="518"/>
      <c r="G67" s="519" t="s">
        <v>714</v>
      </c>
      <c r="H67" s="516" t="s">
        <v>887</v>
      </c>
      <c r="I67" s="517">
        <v>1176</v>
      </c>
      <c r="J67" s="517">
        <v>910</v>
      </c>
      <c r="K67" s="520">
        <v>1200</v>
      </c>
      <c r="N67" s="502"/>
    </row>
    <row r="68" spans="2:14" ht="15" customHeight="1">
      <c r="B68" s="515"/>
      <c r="C68" s="516"/>
      <c r="D68" s="517"/>
      <c r="E68" s="517"/>
      <c r="F68" s="518"/>
      <c r="G68" s="519"/>
      <c r="H68" s="516"/>
      <c r="I68" s="517"/>
      <c r="J68" s="517"/>
      <c r="K68" s="520"/>
      <c r="N68" s="502"/>
    </row>
    <row r="69" spans="2:14" ht="12">
      <c r="B69" s="515" t="s">
        <v>1315</v>
      </c>
      <c r="C69" s="516" t="s">
        <v>888</v>
      </c>
      <c r="D69" s="517">
        <v>1800</v>
      </c>
      <c r="E69" s="517">
        <v>1366</v>
      </c>
      <c r="F69" s="518">
        <v>1380</v>
      </c>
      <c r="G69" s="519" t="s">
        <v>1433</v>
      </c>
      <c r="H69" s="516" t="s">
        <v>889</v>
      </c>
      <c r="I69" s="517">
        <v>450</v>
      </c>
      <c r="J69" s="517">
        <v>450</v>
      </c>
      <c r="K69" s="520">
        <v>550</v>
      </c>
      <c r="N69" s="502"/>
    </row>
    <row r="70" spans="2:14" ht="12">
      <c r="B70" s="515"/>
      <c r="C70" s="516" t="s">
        <v>834</v>
      </c>
      <c r="D70" s="517">
        <v>1162</v>
      </c>
      <c r="E70" s="517">
        <v>1162</v>
      </c>
      <c r="F70" s="518">
        <v>1200</v>
      </c>
      <c r="G70" s="519"/>
      <c r="H70" s="516" t="s">
        <v>890</v>
      </c>
      <c r="I70" s="517">
        <v>2180</v>
      </c>
      <c r="J70" s="517">
        <v>1758</v>
      </c>
      <c r="K70" s="520">
        <v>3300</v>
      </c>
      <c r="N70" s="502"/>
    </row>
    <row r="71" spans="2:14" ht="12">
      <c r="B71" s="515"/>
      <c r="C71" s="516" t="s">
        <v>891</v>
      </c>
      <c r="D71" s="517">
        <v>1250</v>
      </c>
      <c r="E71" s="517">
        <v>1100</v>
      </c>
      <c r="F71" s="518">
        <v>1200</v>
      </c>
      <c r="G71" s="519"/>
      <c r="H71" s="516" t="s">
        <v>892</v>
      </c>
      <c r="I71" s="517">
        <v>1152</v>
      </c>
      <c r="J71" s="517">
        <v>865</v>
      </c>
      <c r="K71" s="520">
        <v>2000</v>
      </c>
      <c r="N71" s="502"/>
    </row>
    <row r="72" spans="2:14" ht="12">
      <c r="B72" s="515"/>
      <c r="C72" s="516" t="s">
        <v>893</v>
      </c>
      <c r="D72" s="517">
        <v>850</v>
      </c>
      <c r="E72" s="517">
        <v>850</v>
      </c>
      <c r="F72" s="518">
        <v>950</v>
      </c>
      <c r="G72" s="519"/>
      <c r="H72" s="516" t="s">
        <v>894</v>
      </c>
      <c r="I72" s="517">
        <v>250</v>
      </c>
      <c r="J72" s="517">
        <v>350</v>
      </c>
      <c r="K72" s="520">
        <v>350</v>
      </c>
      <c r="N72" s="502"/>
    </row>
    <row r="73" spans="2:14" ht="12">
      <c r="B73" s="505"/>
      <c r="C73" s="527"/>
      <c r="D73" s="531"/>
      <c r="E73" s="531"/>
      <c r="F73" s="537"/>
      <c r="G73" s="530"/>
      <c r="H73" s="527"/>
      <c r="I73" s="531"/>
      <c r="J73" s="531"/>
      <c r="K73" s="532"/>
      <c r="N73" s="502"/>
    </row>
    <row r="74" spans="3:14" ht="12">
      <c r="C74" s="493" t="s">
        <v>1564</v>
      </c>
      <c r="N74" s="502"/>
    </row>
    <row r="75" ht="12">
      <c r="N75" s="502"/>
    </row>
    <row r="76" ht="12">
      <c r="N76" s="502"/>
    </row>
    <row r="77" ht="12">
      <c r="N77" s="502"/>
    </row>
    <row r="78" ht="12">
      <c r="N78" s="502"/>
    </row>
    <row r="79" ht="12">
      <c r="N79" s="502"/>
    </row>
    <row r="80" ht="12">
      <c r="N80" s="502"/>
    </row>
    <row r="81" ht="12">
      <c r="N81" s="502"/>
    </row>
    <row r="82" ht="12">
      <c r="N82" s="502"/>
    </row>
    <row r="83" ht="12">
      <c r="N83" s="502"/>
    </row>
    <row r="84" ht="12">
      <c r="N84" s="502"/>
    </row>
    <row r="85" ht="12">
      <c r="N85" s="502"/>
    </row>
    <row r="86" ht="12">
      <c r="N86" s="502"/>
    </row>
    <row r="87" ht="12">
      <c r="N87" s="502"/>
    </row>
    <row r="88" ht="12">
      <c r="N88" s="502"/>
    </row>
    <row r="89" ht="12">
      <c r="N89" s="502"/>
    </row>
    <row r="90" ht="12">
      <c r="N90" s="502"/>
    </row>
    <row r="91" ht="12">
      <c r="N91" s="502"/>
    </row>
    <row r="92" ht="12">
      <c r="N92" s="502"/>
    </row>
    <row r="93" ht="12">
      <c r="N93" s="502"/>
    </row>
    <row r="94" ht="12">
      <c r="N94" s="502"/>
    </row>
    <row r="95" ht="12">
      <c r="N95" s="502"/>
    </row>
    <row r="96" ht="12">
      <c r="N96" s="502"/>
    </row>
    <row r="97" ht="12">
      <c r="N97" s="502"/>
    </row>
    <row r="98" ht="12">
      <c r="N98" s="502"/>
    </row>
    <row r="99" ht="12">
      <c r="N99" s="502"/>
    </row>
    <row r="100" ht="12">
      <c r="N100" s="502"/>
    </row>
    <row r="101" ht="12">
      <c r="N101" s="502"/>
    </row>
    <row r="102" ht="12">
      <c r="N102" s="502"/>
    </row>
    <row r="103" ht="12">
      <c r="N103" s="502"/>
    </row>
    <row r="104" ht="12">
      <c r="N104" s="502"/>
    </row>
    <row r="105" ht="12">
      <c r="N105" s="502"/>
    </row>
    <row r="106" ht="12">
      <c r="N106" s="502"/>
    </row>
    <row r="107" ht="12">
      <c r="N107" s="502"/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18"/>
  <sheetViews>
    <sheetView workbookViewId="0" topLeftCell="A1">
      <selection activeCell="A1" sqref="A1"/>
    </sheetView>
  </sheetViews>
  <sheetFormatPr defaultColWidth="9.00390625" defaultRowHeight="13.5"/>
  <cols>
    <col min="1" max="1" width="2.625" style="540" customWidth="1"/>
    <col min="2" max="2" width="14.375" style="567" customWidth="1"/>
    <col min="3" max="3" width="13.875" style="540" bestFit="1" customWidth="1"/>
    <col min="4" max="5" width="12.75390625" style="540" bestFit="1" customWidth="1"/>
    <col min="6" max="6" width="13.875" style="540" bestFit="1" customWidth="1"/>
    <col min="7" max="7" width="8.50390625" style="540" bestFit="1" customWidth="1"/>
    <col min="8" max="8" width="9.50390625" style="540" bestFit="1" customWidth="1"/>
    <col min="9" max="9" width="7.625" style="540" bestFit="1" customWidth="1"/>
    <col min="10" max="10" width="9.50390625" style="540" bestFit="1" customWidth="1"/>
    <col min="11" max="12" width="4.625" style="540" customWidth="1"/>
    <col min="13" max="13" width="9.00390625" style="540" customWidth="1"/>
    <col min="14" max="14" width="9.50390625" style="540" bestFit="1" customWidth="1"/>
    <col min="15" max="15" width="10.75390625" style="540" customWidth="1"/>
    <col min="16" max="16" width="10.25390625" style="540" customWidth="1"/>
    <col min="17" max="17" width="9.875" style="540" customWidth="1"/>
    <col min="18" max="18" width="11.75390625" style="540" customWidth="1"/>
    <col min="19" max="19" width="12.25390625" style="540" customWidth="1"/>
    <col min="20" max="21" width="11.875" style="540" customWidth="1"/>
    <col min="22" max="22" width="10.75390625" style="540" bestFit="1" customWidth="1"/>
    <col min="23" max="16384" width="9.00390625" style="540" customWidth="1"/>
  </cols>
  <sheetData>
    <row r="2" s="538" customFormat="1" ht="14.25">
      <c r="B2" s="539" t="s">
        <v>1603</v>
      </c>
    </row>
    <row r="3" spans="2:21" ht="20.25" customHeight="1" thickBot="1">
      <c r="B3" s="541"/>
      <c r="C3" s="542"/>
      <c r="D3" s="543"/>
      <c r="E3" s="543"/>
      <c r="F3" s="543"/>
      <c r="G3" s="543"/>
      <c r="H3" s="543"/>
      <c r="I3" s="543"/>
      <c r="J3" s="543"/>
      <c r="K3" s="544"/>
      <c r="L3" s="544"/>
      <c r="M3" s="543"/>
      <c r="N3" s="543"/>
      <c r="U3" s="540" t="s">
        <v>1566</v>
      </c>
    </row>
    <row r="4" spans="2:22" ht="22.5" customHeight="1" thickTop="1">
      <c r="B4" s="1137" t="s">
        <v>1567</v>
      </c>
      <c r="C4" s="1140" t="s">
        <v>1568</v>
      </c>
      <c r="D4" s="1127" t="s">
        <v>1569</v>
      </c>
      <c r="E4" s="1129"/>
      <c r="F4" s="1127" t="s">
        <v>1570</v>
      </c>
      <c r="G4" s="1128"/>
      <c r="H4" s="1128"/>
      <c r="I4" s="1128"/>
      <c r="J4" s="1128"/>
      <c r="K4" s="1128"/>
      <c r="L4" s="1128"/>
      <c r="M4" s="1128"/>
      <c r="N4" s="1128"/>
      <c r="O4" s="1129"/>
      <c r="P4" s="1124" t="s">
        <v>1571</v>
      </c>
      <c r="Q4" s="1125"/>
      <c r="R4" s="1125"/>
      <c r="S4" s="1125"/>
      <c r="T4" s="1125"/>
      <c r="U4" s="1125"/>
      <c r="V4" s="1126"/>
    </row>
    <row r="5" spans="2:22" ht="22.5" customHeight="1">
      <c r="B5" s="1138"/>
      <c r="C5" s="1141"/>
      <c r="D5" s="1150" t="s">
        <v>1572</v>
      </c>
      <c r="E5" s="1153" t="s">
        <v>1573</v>
      </c>
      <c r="F5" s="1147" t="s">
        <v>920</v>
      </c>
      <c r="G5" s="1123" t="s">
        <v>1574</v>
      </c>
      <c r="H5" s="1133"/>
      <c r="I5" s="1122" t="s">
        <v>1575</v>
      </c>
      <c r="J5" s="1133"/>
      <c r="K5" s="1122" t="s">
        <v>1576</v>
      </c>
      <c r="L5" s="1123"/>
      <c r="M5" s="1123"/>
      <c r="N5" s="1122" t="s">
        <v>1577</v>
      </c>
      <c r="O5" s="1133"/>
      <c r="P5" s="1134" t="s">
        <v>1578</v>
      </c>
      <c r="Q5" s="1134"/>
      <c r="R5" s="1134"/>
      <c r="S5" s="1134" t="s">
        <v>1579</v>
      </c>
      <c r="T5" s="1134"/>
      <c r="U5" s="1134"/>
      <c r="V5" s="1130" t="s">
        <v>1580</v>
      </c>
    </row>
    <row r="6" spans="2:22" ht="22.5" customHeight="1">
      <c r="B6" s="1138"/>
      <c r="C6" s="1141"/>
      <c r="D6" s="1151"/>
      <c r="E6" s="1154"/>
      <c r="F6" s="1148"/>
      <c r="G6" s="1143" t="s">
        <v>1581</v>
      </c>
      <c r="H6" s="1145" t="s">
        <v>1582</v>
      </c>
      <c r="I6" s="1143" t="s">
        <v>1581</v>
      </c>
      <c r="J6" s="1145" t="s">
        <v>1582</v>
      </c>
      <c r="K6" s="1156" t="s">
        <v>1581</v>
      </c>
      <c r="L6" s="1157"/>
      <c r="M6" s="1145" t="s">
        <v>1582</v>
      </c>
      <c r="N6" s="1143" t="s">
        <v>1581</v>
      </c>
      <c r="O6" s="1145" t="s">
        <v>1582</v>
      </c>
      <c r="P6" s="1160" t="s">
        <v>1583</v>
      </c>
      <c r="Q6" s="1135" t="s">
        <v>1584</v>
      </c>
      <c r="R6" s="1135" t="s">
        <v>1585</v>
      </c>
      <c r="S6" s="1135" t="s">
        <v>1585</v>
      </c>
      <c r="T6" s="1135" t="s">
        <v>1586</v>
      </c>
      <c r="U6" s="1135" t="s">
        <v>1587</v>
      </c>
      <c r="V6" s="1131"/>
    </row>
    <row r="7" spans="2:22" ht="23.25" customHeight="1">
      <c r="B7" s="1139"/>
      <c r="C7" s="1142"/>
      <c r="D7" s="1152"/>
      <c r="E7" s="1155"/>
      <c r="F7" s="1149"/>
      <c r="G7" s="1144"/>
      <c r="H7" s="1146"/>
      <c r="I7" s="1144"/>
      <c r="J7" s="1146"/>
      <c r="K7" s="1158"/>
      <c r="L7" s="1159"/>
      <c r="M7" s="1146"/>
      <c r="N7" s="1144"/>
      <c r="O7" s="1146"/>
      <c r="P7" s="1160"/>
      <c r="Q7" s="1136"/>
      <c r="R7" s="1136"/>
      <c r="S7" s="1136"/>
      <c r="T7" s="1136"/>
      <c r="U7" s="1136"/>
      <c r="V7" s="1132"/>
    </row>
    <row r="8" spans="2:22" ht="9.75" customHeight="1">
      <c r="B8" s="545"/>
      <c r="C8" s="546" t="s">
        <v>1588</v>
      </c>
      <c r="D8" s="547" t="s">
        <v>1588</v>
      </c>
      <c r="E8" s="547" t="s">
        <v>1588</v>
      </c>
      <c r="F8" s="547" t="s">
        <v>1588</v>
      </c>
      <c r="G8" s="547"/>
      <c r="H8" s="547" t="s">
        <v>1588</v>
      </c>
      <c r="I8" s="547"/>
      <c r="J8" s="547" t="s">
        <v>1588</v>
      </c>
      <c r="K8" s="1121"/>
      <c r="L8" s="1121"/>
      <c r="M8" s="547" t="s">
        <v>1588</v>
      </c>
      <c r="N8" s="547"/>
      <c r="O8" s="547" t="s">
        <v>1588</v>
      </c>
      <c r="P8" s="547" t="s">
        <v>1588</v>
      </c>
      <c r="Q8" s="547" t="s">
        <v>1588</v>
      </c>
      <c r="R8" s="547" t="s">
        <v>1588</v>
      </c>
      <c r="S8" s="547" t="s">
        <v>1588</v>
      </c>
      <c r="T8" s="547" t="s">
        <v>1588</v>
      </c>
      <c r="U8" s="547" t="s">
        <v>1588</v>
      </c>
      <c r="V8" s="548" t="s">
        <v>1588</v>
      </c>
    </row>
    <row r="9" spans="2:22" s="549" customFormat="1" ht="19.5" customHeight="1">
      <c r="B9" s="550" t="s">
        <v>1589</v>
      </c>
      <c r="C9" s="551">
        <v>261783</v>
      </c>
      <c r="D9" s="552">
        <v>96587</v>
      </c>
      <c r="E9" s="553">
        <v>165196</v>
      </c>
      <c r="F9" s="552">
        <v>256014</v>
      </c>
      <c r="G9" s="552">
        <v>147</v>
      </c>
      <c r="H9" s="552">
        <v>4112</v>
      </c>
      <c r="I9" s="553">
        <v>56</v>
      </c>
      <c r="J9" s="552">
        <v>576</v>
      </c>
      <c r="K9" s="554">
        <v>5</v>
      </c>
      <c r="L9" s="555" t="s">
        <v>1590</v>
      </c>
      <c r="M9" s="554">
        <v>1083</v>
      </c>
      <c r="N9" s="554" t="s">
        <v>1591</v>
      </c>
      <c r="O9" s="556" t="s">
        <v>1591</v>
      </c>
      <c r="P9" s="552">
        <v>48274</v>
      </c>
      <c r="Q9" s="552">
        <v>48313</v>
      </c>
      <c r="R9" s="556" t="s">
        <v>1591</v>
      </c>
      <c r="S9" s="552">
        <v>151446</v>
      </c>
      <c r="T9" s="552">
        <v>6350</v>
      </c>
      <c r="U9" s="552">
        <v>7400</v>
      </c>
      <c r="V9" s="557" t="s">
        <v>1591</v>
      </c>
    </row>
    <row r="10" spans="2:22" s="549" customFormat="1" ht="19.5" customHeight="1">
      <c r="B10" s="550" t="s">
        <v>1592</v>
      </c>
      <c r="C10" s="551">
        <v>306770</v>
      </c>
      <c r="D10" s="552">
        <v>48878</v>
      </c>
      <c r="E10" s="553">
        <v>257892</v>
      </c>
      <c r="F10" s="552">
        <v>302506</v>
      </c>
      <c r="G10" s="552">
        <v>195</v>
      </c>
      <c r="H10" s="552">
        <v>3307</v>
      </c>
      <c r="I10" s="553">
        <v>62</v>
      </c>
      <c r="J10" s="552">
        <v>712</v>
      </c>
      <c r="K10" s="554">
        <v>1</v>
      </c>
      <c r="L10" s="555" t="s">
        <v>1593</v>
      </c>
      <c r="M10" s="554">
        <v>245</v>
      </c>
      <c r="N10" s="554" t="s">
        <v>1594</v>
      </c>
      <c r="O10" s="556" t="s">
        <v>1594</v>
      </c>
      <c r="P10" s="552">
        <v>5212</v>
      </c>
      <c r="Q10" s="552">
        <v>43666</v>
      </c>
      <c r="R10" s="556" t="s">
        <v>1594</v>
      </c>
      <c r="S10" s="552">
        <v>131019</v>
      </c>
      <c r="T10" s="552">
        <v>64957</v>
      </c>
      <c r="U10" s="552">
        <v>61916</v>
      </c>
      <c r="V10" s="557" t="s">
        <v>1594</v>
      </c>
    </row>
    <row r="11" spans="2:22" s="549" customFormat="1" ht="19.5" customHeight="1">
      <c r="B11" s="550" t="s">
        <v>1595</v>
      </c>
      <c r="C11" s="558">
        <v>591281</v>
      </c>
      <c r="D11" s="559">
        <v>159751</v>
      </c>
      <c r="E11" s="559">
        <v>431530</v>
      </c>
      <c r="F11" s="559">
        <v>581902</v>
      </c>
      <c r="G11" s="559">
        <v>321</v>
      </c>
      <c r="H11" s="559">
        <v>6316</v>
      </c>
      <c r="I11" s="559">
        <v>113</v>
      </c>
      <c r="J11" s="559">
        <v>2550</v>
      </c>
      <c r="K11" s="556">
        <v>5</v>
      </c>
      <c r="L11" s="556"/>
      <c r="M11" s="556">
        <v>513</v>
      </c>
      <c r="N11" s="559">
        <v>2</v>
      </c>
      <c r="O11" s="559">
        <v>561</v>
      </c>
      <c r="P11" s="552">
        <v>20603</v>
      </c>
      <c r="Q11" s="552">
        <v>65332</v>
      </c>
      <c r="R11" s="552">
        <v>73816</v>
      </c>
      <c r="S11" s="552">
        <v>113193</v>
      </c>
      <c r="T11" s="552">
        <v>205474</v>
      </c>
      <c r="U11" s="552">
        <v>112863</v>
      </c>
      <c r="V11" s="560">
        <v>20709</v>
      </c>
    </row>
    <row r="12" spans="2:22" s="549" customFormat="1" ht="19.5" customHeight="1">
      <c r="B12" s="550" t="s">
        <v>1596</v>
      </c>
      <c r="C12" s="558">
        <v>1700284</v>
      </c>
      <c r="D12" s="559">
        <v>163329</v>
      </c>
      <c r="E12" s="559">
        <v>1536955</v>
      </c>
      <c r="F12" s="559">
        <v>1677321</v>
      </c>
      <c r="G12" s="556">
        <v>713</v>
      </c>
      <c r="H12" s="559">
        <v>9227</v>
      </c>
      <c r="I12" s="556">
        <v>589</v>
      </c>
      <c r="J12" s="559">
        <v>11605</v>
      </c>
      <c r="K12" s="556">
        <v>9</v>
      </c>
      <c r="L12" s="556"/>
      <c r="M12" s="556">
        <v>2131</v>
      </c>
      <c r="N12" s="556">
        <v>6</v>
      </c>
      <c r="O12" s="559">
        <v>1485</v>
      </c>
      <c r="P12" s="552">
        <v>19619</v>
      </c>
      <c r="Q12" s="552">
        <v>60575</v>
      </c>
      <c r="R12" s="552">
        <v>83135</v>
      </c>
      <c r="S12" s="552">
        <v>165923</v>
      </c>
      <c r="T12" s="552">
        <v>490242</v>
      </c>
      <c r="U12" s="552">
        <v>880790</v>
      </c>
      <c r="V12" s="560">
        <v>103736</v>
      </c>
    </row>
    <row r="13" spans="2:22" s="549" customFormat="1" ht="19.5" customHeight="1">
      <c r="B13" s="550" t="s">
        <v>1597</v>
      </c>
      <c r="C13" s="558">
        <v>2508876</v>
      </c>
      <c r="D13" s="559">
        <v>276645</v>
      </c>
      <c r="E13" s="559">
        <v>2232231</v>
      </c>
      <c r="F13" s="559">
        <v>2498064</v>
      </c>
      <c r="G13" s="559">
        <v>917</v>
      </c>
      <c r="H13" s="559">
        <v>3436</v>
      </c>
      <c r="I13" s="559">
        <v>697</v>
      </c>
      <c r="J13" s="559">
        <v>7376</v>
      </c>
      <c r="K13" s="554" t="s">
        <v>1598</v>
      </c>
      <c r="L13" s="555"/>
      <c r="M13" s="556" t="s">
        <v>1598</v>
      </c>
      <c r="N13" s="559">
        <v>4</v>
      </c>
      <c r="O13" s="559">
        <v>883</v>
      </c>
      <c r="P13" s="552">
        <v>75318</v>
      </c>
      <c r="Q13" s="552">
        <v>94262</v>
      </c>
      <c r="R13" s="552">
        <v>125002</v>
      </c>
      <c r="S13" s="552">
        <v>145581</v>
      </c>
      <c r="T13" s="552">
        <v>420965</v>
      </c>
      <c r="U13" s="552">
        <v>1665685</v>
      </c>
      <c r="V13" s="560">
        <v>762417</v>
      </c>
    </row>
    <row r="14" spans="2:22" s="549" customFormat="1" ht="19.5" customHeight="1">
      <c r="B14" s="550" t="s">
        <v>1599</v>
      </c>
      <c r="C14" s="558">
        <v>4810599</v>
      </c>
      <c r="D14" s="559">
        <v>199641</v>
      </c>
      <c r="E14" s="559">
        <v>4610958</v>
      </c>
      <c r="F14" s="559">
        <v>4782225</v>
      </c>
      <c r="G14" s="559">
        <v>1330</v>
      </c>
      <c r="H14" s="559">
        <v>5363</v>
      </c>
      <c r="I14" s="559">
        <v>1851</v>
      </c>
      <c r="J14" s="559">
        <v>22315</v>
      </c>
      <c r="K14" s="556">
        <v>10</v>
      </c>
      <c r="L14" s="556"/>
      <c r="M14" s="556">
        <v>696</v>
      </c>
      <c r="N14" s="559">
        <v>36</v>
      </c>
      <c r="O14" s="559">
        <v>4957</v>
      </c>
      <c r="P14" s="552">
        <v>10627</v>
      </c>
      <c r="Q14" s="552">
        <v>48702</v>
      </c>
      <c r="R14" s="552">
        <v>140312</v>
      </c>
      <c r="S14" s="552">
        <v>764389</v>
      </c>
      <c r="T14" s="552">
        <v>2447425</v>
      </c>
      <c r="U14" s="552">
        <v>1399144</v>
      </c>
      <c r="V14" s="560">
        <v>1502220</v>
      </c>
    </row>
    <row r="15" spans="2:22" s="561" customFormat="1" ht="19.5" customHeight="1">
      <c r="B15" s="562" t="s">
        <v>1600</v>
      </c>
      <c r="C15" s="563">
        <f aca="true" t="shared" si="0" ref="C15:I15">SUM(C9:C14)</f>
        <v>10179593</v>
      </c>
      <c r="D15" s="564">
        <f t="shared" si="0"/>
        <v>944831</v>
      </c>
      <c r="E15" s="564">
        <f t="shared" si="0"/>
        <v>9234762</v>
      </c>
      <c r="F15" s="564">
        <f t="shared" si="0"/>
        <v>10098032</v>
      </c>
      <c r="G15" s="564">
        <f t="shared" si="0"/>
        <v>3623</v>
      </c>
      <c r="H15" s="564">
        <f t="shared" si="0"/>
        <v>31761</v>
      </c>
      <c r="I15" s="564">
        <f t="shared" si="0"/>
        <v>3368</v>
      </c>
      <c r="J15" s="564">
        <v>45132</v>
      </c>
      <c r="K15" s="564">
        <f>SUM(K9:K14)</f>
        <v>30</v>
      </c>
      <c r="L15" s="565" t="s">
        <v>1601</v>
      </c>
      <c r="M15" s="564">
        <f>SUM(M9:M14)</f>
        <v>4668</v>
      </c>
      <c r="N15" s="564">
        <f>SUM(N9:N14)</f>
        <v>48</v>
      </c>
      <c r="O15" s="564">
        <f>SUM(O9:O14)</f>
        <v>7886</v>
      </c>
      <c r="P15" s="564">
        <v>161716</v>
      </c>
      <c r="Q15" s="564">
        <f aca="true" t="shared" si="1" ref="Q15:V15">SUM(Q9:Q14)</f>
        <v>360850</v>
      </c>
      <c r="R15" s="564">
        <f t="shared" si="1"/>
        <v>422265</v>
      </c>
      <c r="S15" s="564">
        <f t="shared" si="1"/>
        <v>1471551</v>
      </c>
      <c r="T15" s="564">
        <f t="shared" si="1"/>
        <v>3635413</v>
      </c>
      <c r="U15" s="564">
        <f t="shared" si="1"/>
        <v>4127798</v>
      </c>
      <c r="V15" s="566">
        <f t="shared" si="1"/>
        <v>2389082</v>
      </c>
    </row>
    <row r="16" ht="12">
      <c r="B16" s="567" t="s">
        <v>1602</v>
      </c>
    </row>
    <row r="17" ht="12">
      <c r="B17" s="540"/>
    </row>
    <row r="18" ht="12">
      <c r="K18" s="568"/>
    </row>
  </sheetData>
  <mergeCells count="30">
    <mergeCell ref="D5:D7"/>
    <mergeCell ref="E5:E7"/>
    <mergeCell ref="K6:L7"/>
    <mergeCell ref="P5:R5"/>
    <mergeCell ref="I6:I7"/>
    <mergeCell ref="J6:J7"/>
    <mergeCell ref="M6:M7"/>
    <mergeCell ref="P6:P7"/>
    <mergeCell ref="Q6:Q7"/>
    <mergeCell ref="R6:R7"/>
    <mergeCell ref="B4:B7"/>
    <mergeCell ref="C4:C7"/>
    <mergeCell ref="N5:O5"/>
    <mergeCell ref="N6:N7"/>
    <mergeCell ref="O6:O7"/>
    <mergeCell ref="F5:F7"/>
    <mergeCell ref="G6:G7"/>
    <mergeCell ref="H6:H7"/>
    <mergeCell ref="D4:E4"/>
    <mergeCell ref="G5:H5"/>
    <mergeCell ref="K8:L8"/>
    <mergeCell ref="K5:M5"/>
    <mergeCell ref="P4:V4"/>
    <mergeCell ref="F4:O4"/>
    <mergeCell ref="V5:V7"/>
    <mergeCell ref="I5:J5"/>
    <mergeCell ref="S5:U5"/>
    <mergeCell ref="S6:S7"/>
    <mergeCell ref="T6:T7"/>
    <mergeCell ref="U6:U7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S84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570" customWidth="1"/>
    <col min="2" max="2" width="12.375" style="570" customWidth="1"/>
    <col min="3" max="3" width="9.00390625" style="570" customWidth="1"/>
    <col min="4" max="4" width="9.50390625" style="570" bestFit="1" customWidth="1"/>
    <col min="5" max="18" width="9.00390625" style="570" customWidth="1"/>
    <col min="19" max="19" width="9.50390625" style="570" bestFit="1" customWidth="1"/>
    <col min="20" max="16384" width="9.00390625" style="570" customWidth="1"/>
  </cols>
  <sheetData>
    <row r="2" s="569" customFormat="1" ht="14.25">
      <c r="B2" s="569" t="s">
        <v>1634</v>
      </c>
    </row>
    <row r="4" spans="7:19" ht="12.75" thickBot="1">
      <c r="G4" s="571"/>
      <c r="H4" s="572"/>
      <c r="I4" s="572"/>
      <c r="S4" s="573" t="s">
        <v>1604</v>
      </c>
    </row>
    <row r="5" spans="2:19" ht="18" customHeight="1" thickTop="1">
      <c r="B5" s="1168" t="s">
        <v>1294</v>
      </c>
      <c r="C5" s="1165" t="s">
        <v>1605</v>
      </c>
      <c r="D5" s="1166"/>
      <c r="E5" s="1166"/>
      <c r="F5" s="1166"/>
      <c r="G5" s="1167"/>
      <c r="H5" s="1165" t="s">
        <v>1606</v>
      </c>
      <c r="I5" s="1166"/>
      <c r="J5" s="1167"/>
      <c r="K5" s="1166" t="s">
        <v>1607</v>
      </c>
      <c r="L5" s="1166"/>
      <c r="M5" s="1167"/>
      <c r="N5" s="1175" t="s">
        <v>1608</v>
      </c>
      <c r="O5" s="1176"/>
      <c r="P5" s="1177"/>
      <c r="Q5" s="1174" t="s">
        <v>1609</v>
      </c>
      <c r="R5" s="1174" t="s">
        <v>1610</v>
      </c>
      <c r="S5" s="1174" t="s">
        <v>1611</v>
      </c>
    </row>
    <row r="6" spans="2:19" ht="18" customHeight="1">
      <c r="B6" s="1169"/>
      <c r="C6" s="1171" t="s">
        <v>1612</v>
      </c>
      <c r="D6" s="1172" t="s">
        <v>1613</v>
      </c>
      <c r="E6" s="1173"/>
      <c r="F6" s="1163" t="s">
        <v>1614</v>
      </c>
      <c r="G6" s="1163" t="s">
        <v>1615</v>
      </c>
      <c r="H6" s="1163" t="s">
        <v>1612</v>
      </c>
      <c r="I6" s="1163" t="s">
        <v>1614</v>
      </c>
      <c r="J6" s="1163" t="s">
        <v>1615</v>
      </c>
      <c r="K6" s="1178" t="s">
        <v>1612</v>
      </c>
      <c r="L6" s="1161" t="s">
        <v>1616</v>
      </c>
      <c r="M6" s="1162"/>
      <c r="N6" s="1163" t="s">
        <v>1612</v>
      </c>
      <c r="O6" s="1163" t="s">
        <v>1617</v>
      </c>
      <c r="P6" s="1163" t="s">
        <v>1618</v>
      </c>
      <c r="Q6" s="1163"/>
      <c r="R6" s="1163"/>
      <c r="S6" s="1163"/>
    </row>
    <row r="7" spans="2:19" ht="45" customHeight="1">
      <c r="B7" s="1170"/>
      <c r="C7" s="1164"/>
      <c r="D7" s="574" t="s">
        <v>1619</v>
      </c>
      <c r="E7" s="574" t="s">
        <v>1620</v>
      </c>
      <c r="F7" s="1164"/>
      <c r="G7" s="1164"/>
      <c r="H7" s="1164"/>
      <c r="I7" s="1164"/>
      <c r="J7" s="1164"/>
      <c r="K7" s="1179"/>
      <c r="L7" s="575" t="s">
        <v>1621</v>
      </c>
      <c r="M7" s="576" t="s">
        <v>1622</v>
      </c>
      <c r="N7" s="1164"/>
      <c r="O7" s="1164"/>
      <c r="P7" s="1164"/>
      <c r="Q7" s="1164"/>
      <c r="R7" s="1164"/>
      <c r="S7" s="1164"/>
    </row>
    <row r="8" spans="2:19" s="577" customFormat="1" ht="10.5" customHeight="1">
      <c r="B8" s="578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80"/>
    </row>
    <row r="9" spans="2:19" s="577" customFormat="1" ht="12">
      <c r="B9" s="581" t="s">
        <v>1295</v>
      </c>
      <c r="C9" s="582">
        <f>SUM(C11:C72)</f>
        <v>1897</v>
      </c>
      <c r="D9" s="582">
        <f>SUM(D11:D72)</f>
        <v>2208</v>
      </c>
      <c r="E9" s="582">
        <f>SUM(E11:E72)</f>
        <v>5419</v>
      </c>
      <c r="F9" s="582">
        <f>SUM(F11:F72)</f>
        <v>10</v>
      </c>
      <c r="G9" s="582">
        <v>77</v>
      </c>
      <c r="H9" s="582">
        <f aca="true" t="shared" si="0" ref="H9:R9">SUM(H11:H72)</f>
        <v>593</v>
      </c>
      <c r="I9" s="582">
        <f t="shared" si="0"/>
        <v>2</v>
      </c>
      <c r="J9" s="582">
        <f t="shared" si="0"/>
        <v>2</v>
      </c>
      <c r="K9" s="582">
        <f t="shared" si="0"/>
        <v>263</v>
      </c>
      <c r="L9" s="582">
        <f t="shared" si="0"/>
        <v>795</v>
      </c>
      <c r="M9" s="582">
        <f t="shared" si="0"/>
        <v>3</v>
      </c>
      <c r="N9" s="582">
        <f t="shared" si="0"/>
        <v>440</v>
      </c>
      <c r="O9" s="582">
        <f t="shared" si="0"/>
        <v>133</v>
      </c>
      <c r="P9" s="582">
        <f t="shared" si="0"/>
        <v>77</v>
      </c>
      <c r="Q9" s="582">
        <f t="shared" si="0"/>
        <v>582</v>
      </c>
      <c r="R9" s="582">
        <f t="shared" si="0"/>
        <v>5932</v>
      </c>
      <c r="S9" s="583">
        <f>SUM(C9:R9)</f>
        <v>18433</v>
      </c>
    </row>
    <row r="10" spans="2:19" s="577" customFormat="1" ht="12">
      <c r="B10" s="578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3"/>
    </row>
    <row r="11" spans="2:19" ht="12">
      <c r="B11" s="584" t="s">
        <v>1303</v>
      </c>
      <c r="C11" s="585">
        <v>249</v>
      </c>
      <c r="D11" s="585">
        <v>587</v>
      </c>
      <c r="E11" s="585">
        <v>1317</v>
      </c>
      <c r="F11" s="585">
        <v>3</v>
      </c>
      <c r="G11" s="585">
        <v>21</v>
      </c>
      <c r="H11" s="585">
        <v>100</v>
      </c>
      <c r="I11" s="585" t="s">
        <v>1623</v>
      </c>
      <c r="J11" s="585" t="s">
        <v>1623</v>
      </c>
      <c r="K11" s="585">
        <v>121</v>
      </c>
      <c r="L11" s="585">
        <v>200</v>
      </c>
      <c r="M11" s="585" t="s">
        <v>1623</v>
      </c>
      <c r="N11" s="585">
        <v>108</v>
      </c>
      <c r="O11" s="585">
        <v>48</v>
      </c>
      <c r="P11" s="585">
        <v>20</v>
      </c>
      <c r="Q11" s="585">
        <v>185</v>
      </c>
      <c r="R11" s="585">
        <v>1360</v>
      </c>
      <c r="S11" s="586">
        <f aca="true" t="shared" si="1" ref="S11:S19">SUM(C11:R11)</f>
        <v>4319</v>
      </c>
    </row>
    <row r="12" spans="2:19" ht="12">
      <c r="B12" s="584" t="s">
        <v>1376</v>
      </c>
      <c r="C12" s="585">
        <v>145</v>
      </c>
      <c r="D12" s="585">
        <v>182</v>
      </c>
      <c r="E12" s="585">
        <v>334</v>
      </c>
      <c r="F12" s="585">
        <v>1</v>
      </c>
      <c r="G12" s="585">
        <v>5</v>
      </c>
      <c r="H12" s="585">
        <v>39</v>
      </c>
      <c r="I12" s="585" t="s">
        <v>1623</v>
      </c>
      <c r="J12" s="585" t="s">
        <v>1623</v>
      </c>
      <c r="K12" s="585">
        <v>13</v>
      </c>
      <c r="L12" s="585">
        <v>59</v>
      </c>
      <c r="M12" s="585" t="s">
        <v>1623</v>
      </c>
      <c r="N12" s="585">
        <v>26</v>
      </c>
      <c r="O12" s="585">
        <v>8</v>
      </c>
      <c r="P12" s="585">
        <v>9</v>
      </c>
      <c r="Q12" s="585">
        <v>39</v>
      </c>
      <c r="R12" s="585">
        <v>416</v>
      </c>
      <c r="S12" s="586">
        <f t="shared" si="1"/>
        <v>1276</v>
      </c>
    </row>
    <row r="13" spans="2:19" ht="12">
      <c r="B13" s="584" t="s">
        <v>1305</v>
      </c>
      <c r="C13" s="585">
        <v>210</v>
      </c>
      <c r="D13" s="585">
        <v>211</v>
      </c>
      <c r="E13" s="585">
        <v>240</v>
      </c>
      <c r="F13" s="585">
        <v>1</v>
      </c>
      <c r="G13" s="585">
        <v>15</v>
      </c>
      <c r="H13" s="585">
        <v>97</v>
      </c>
      <c r="I13" s="585" t="s">
        <v>1623</v>
      </c>
      <c r="J13" s="585" t="s">
        <v>1623</v>
      </c>
      <c r="K13" s="585">
        <v>16</v>
      </c>
      <c r="L13" s="585">
        <v>107</v>
      </c>
      <c r="M13" s="585">
        <v>1</v>
      </c>
      <c r="N13" s="585">
        <v>35</v>
      </c>
      <c r="O13" s="585">
        <v>13</v>
      </c>
      <c r="P13" s="585">
        <v>7</v>
      </c>
      <c r="Q13" s="585">
        <v>33</v>
      </c>
      <c r="R13" s="585">
        <v>338</v>
      </c>
      <c r="S13" s="586">
        <f t="shared" si="1"/>
        <v>1324</v>
      </c>
    </row>
    <row r="14" spans="2:19" ht="12">
      <c r="B14" s="584" t="s">
        <v>1306</v>
      </c>
      <c r="C14" s="585">
        <v>274</v>
      </c>
      <c r="D14" s="585">
        <v>251</v>
      </c>
      <c r="E14" s="585">
        <v>569</v>
      </c>
      <c r="F14" s="585">
        <v>3</v>
      </c>
      <c r="G14" s="585">
        <v>13</v>
      </c>
      <c r="H14" s="585">
        <v>63</v>
      </c>
      <c r="I14" s="585" t="s">
        <v>1623</v>
      </c>
      <c r="J14" s="585" t="s">
        <v>1623</v>
      </c>
      <c r="K14" s="585">
        <v>22</v>
      </c>
      <c r="L14" s="585">
        <v>79</v>
      </c>
      <c r="M14" s="585">
        <v>1</v>
      </c>
      <c r="N14" s="585">
        <v>43</v>
      </c>
      <c r="O14" s="585">
        <v>28</v>
      </c>
      <c r="P14" s="585">
        <v>13</v>
      </c>
      <c r="Q14" s="585">
        <v>30</v>
      </c>
      <c r="R14" s="585">
        <v>395</v>
      </c>
      <c r="S14" s="586">
        <f t="shared" si="1"/>
        <v>1784</v>
      </c>
    </row>
    <row r="15" spans="2:19" ht="12">
      <c r="B15" s="584" t="s">
        <v>540</v>
      </c>
      <c r="C15" s="585">
        <v>132</v>
      </c>
      <c r="D15" s="585">
        <v>77</v>
      </c>
      <c r="E15" s="585">
        <v>157</v>
      </c>
      <c r="F15" s="585" t="s">
        <v>1624</v>
      </c>
      <c r="G15" s="585">
        <v>5</v>
      </c>
      <c r="H15" s="585">
        <v>23</v>
      </c>
      <c r="I15" s="585" t="s">
        <v>1624</v>
      </c>
      <c r="J15" s="585" t="s">
        <v>1624</v>
      </c>
      <c r="K15" s="585">
        <v>8</v>
      </c>
      <c r="L15" s="585">
        <v>23</v>
      </c>
      <c r="M15" s="585">
        <v>1</v>
      </c>
      <c r="N15" s="585">
        <v>14</v>
      </c>
      <c r="O15" s="585" t="s">
        <v>1624</v>
      </c>
      <c r="P15" s="585">
        <v>5</v>
      </c>
      <c r="Q15" s="585">
        <v>9</v>
      </c>
      <c r="R15" s="585">
        <v>116</v>
      </c>
      <c r="S15" s="586">
        <f t="shared" si="1"/>
        <v>570</v>
      </c>
    </row>
    <row r="16" spans="2:19" ht="12">
      <c r="B16" s="584" t="s">
        <v>1308</v>
      </c>
      <c r="C16" s="585">
        <v>62</v>
      </c>
      <c r="D16" s="585">
        <v>65</v>
      </c>
      <c r="E16" s="585">
        <v>185</v>
      </c>
      <c r="F16" s="585">
        <v>1</v>
      </c>
      <c r="G16" s="585">
        <v>3</v>
      </c>
      <c r="H16" s="585">
        <v>15</v>
      </c>
      <c r="I16" s="585" t="s">
        <v>1623</v>
      </c>
      <c r="J16" s="585" t="s">
        <v>1623</v>
      </c>
      <c r="K16" s="585">
        <v>9</v>
      </c>
      <c r="L16" s="585">
        <v>16</v>
      </c>
      <c r="M16" s="585" t="s">
        <v>1623</v>
      </c>
      <c r="N16" s="585">
        <v>9</v>
      </c>
      <c r="O16" s="585">
        <v>3</v>
      </c>
      <c r="P16" s="585">
        <v>3</v>
      </c>
      <c r="Q16" s="585">
        <v>34</v>
      </c>
      <c r="R16" s="585">
        <v>215</v>
      </c>
      <c r="S16" s="586">
        <f t="shared" si="1"/>
        <v>620</v>
      </c>
    </row>
    <row r="17" spans="2:19" ht="12">
      <c r="B17" s="584" t="s">
        <v>793</v>
      </c>
      <c r="C17" s="585">
        <v>44</v>
      </c>
      <c r="D17" s="585">
        <v>59</v>
      </c>
      <c r="E17" s="585">
        <v>124</v>
      </c>
      <c r="F17" s="585" t="s">
        <v>1624</v>
      </c>
      <c r="G17" s="585" t="s">
        <v>1624</v>
      </c>
      <c r="H17" s="585">
        <v>31</v>
      </c>
      <c r="I17" s="585">
        <v>2</v>
      </c>
      <c r="J17" s="585">
        <v>2</v>
      </c>
      <c r="K17" s="585">
        <v>11</v>
      </c>
      <c r="L17" s="585">
        <v>34</v>
      </c>
      <c r="M17" s="585" t="s">
        <v>1624</v>
      </c>
      <c r="N17" s="585">
        <v>19</v>
      </c>
      <c r="O17" s="585">
        <v>2</v>
      </c>
      <c r="P17" s="585">
        <v>1</v>
      </c>
      <c r="Q17" s="585">
        <v>27</v>
      </c>
      <c r="R17" s="585">
        <v>108</v>
      </c>
      <c r="S17" s="586">
        <f t="shared" si="1"/>
        <v>464</v>
      </c>
    </row>
    <row r="18" spans="2:19" ht="12">
      <c r="B18" s="584" t="s">
        <v>1310</v>
      </c>
      <c r="C18" s="585">
        <v>45</v>
      </c>
      <c r="D18" s="585">
        <v>38</v>
      </c>
      <c r="E18" s="585">
        <v>174</v>
      </c>
      <c r="F18" s="585">
        <v>1</v>
      </c>
      <c r="G18" s="585">
        <v>4</v>
      </c>
      <c r="H18" s="585">
        <v>24</v>
      </c>
      <c r="I18" s="585" t="s">
        <v>1623</v>
      </c>
      <c r="J18" s="585" t="s">
        <v>1623</v>
      </c>
      <c r="K18" s="585">
        <v>5</v>
      </c>
      <c r="L18" s="585">
        <v>9</v>
      </c>
      <c r="M18" s="585" t="s">
        <v>1623</v>
      </c>
      <c r="N18" s="585">
        <v>12</v>
      </c>
      <c r="O18" s="585">
        <v>4</v>
      </c>
      <c r="P18" s="585" t="s">
        <v>1623</v>
      </c>
      <c r="Q18" s="585">
        <v>15</v>
      </c>
      <c r="R18" s="585">
        <v>262</v>
      </c>
      <c r="S18" s="586">
        <f t="shared" si="1"/>
        <v>593</v>
      </c>
    </row>
    <row r="19" spans="2:19" ht="12">
      <c r="B19" s="584" t="s">
        <v>1311</v>
      </c>
      <c r="C19" s="585">
        <v>73</v>
      </c>
      <c r="D19" s="585">
        <v>59</v>
      </c>
      <c r="E19" s="585">
        <v>129</v>
      </c>
      <c r="F19" s="585" t="s">
        <v>1623</v>
      </c>
      <c r="G19" s="585" t="s">
        <v>1623</v>
      </c>
      <c r="H19" s="585">
        <v>28</v>
      </c>
      <c r="I19" s="585" t="s">
        <v>1623</v>
      </c>
      <c r="J19" s="585" t="s">
        <v>1623</v>
      </c>
      <c r="K19" s="585">
        <v>5</v>
      </c>
      <c r="L19" s="585">
        <v>27</v>
      </c>
      <c r="M19" s="585" t="s">
        <v>1623</v>
      </c>
      <c r="N19" s="585">
        <v>11</v>
      </c>
      <c r="O19" s="585">
        <v>1</v>
      </c>
      <c r="P19" s="585">
        <v>2</v>
      </c>
      <c r="Q19" s="585">
        <v>6</v>
      </c>
      <c r="R19" s="585">
        <v>138</v>
      </c>
      <c r="S19" s="586">
        <f t="shared" si="1"/>
        <v>479</v>
      </c>
    </row>
    <row r="20" spans="2:19" ht="12">
      <c r="B20" s="584"/>
      <c r="C20" s="585"/>
      <c r="D20" s="585"/>
      <c r="E20" s="585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585"/>
      <c r="R20" s="585"/>
      <c r="S20" s="586"/>
    </row>
    <row r="21" spans="2:19" ht="12">
      <c r="B21" s="584" t="s">
        <v>542</v>
      </c>
      <c r="C21" s="585">
        <v>26</v>
      </c>
      <c r="D21" s="585">
        <v>43</v>
      </c>
      <c r="E21" s="585">
        <v>189</v>
      </c>
      <c r="F21" s="585" t="s">
        <v>1625</v>
      </c>
      <c r="G21" s="585" t="s">
        <v>1625</v>
      </c>
      <c r="H21" s="585">
        <v>21</v>
      </c>
      <c r="I21" s="585" t="s">
        <v>1625</v>
      </c>
      <c r="J21" s="585" t="s">
        <v>1625</v>
      </c>
      <c r="K21" s="585">
        <v>3</v>
      </c>
      <c r="L21" s="585">
        <v>22</v>
      </c>
      <c r="M21" s="585" t="s">
        <v>1625</v>
      </c>
      <c r="N21" s="585">
        <v>8</v>
      </c>
      <c r="O21" s="585">
        <v>6</v>
      </c>
      <c r="P21" s="585" t="s">
        <v>1625</v>
      </c>
      <c r="Q21" s="585">
        <v>18</v>
      </c>
      <c r="R21" s="585">
        <v>124</v>
      </c>
      <c r="S21" s="586">
        <f>SUM(C21:R21)</f>
        <v>460</v>
      </c>
    </row>
    <row r="22" spans="2:19" ht="12">
      <c r="B22" s="584" t="s">
        <v>1402</v>
      </c>
      <c r="C22" s="585">
        <v>8</v>
      </c>
      <c r="D22" s="585">
        <v>13</v>
      </c>
      <c r="E22" s="585">
        <v>57</v>
      </c>
      <c r="F22" s="585" t="s">
        <v>1625</v>
      </c>
      <c r="G22" s="585" t="s">
        <v>1625</v>
      </c>
      <c r="H22" s="585" t="s">
        <v>1625</v>
      </c>
      <c r="I22" s="585" t="s">
        <v>1625</v>
      </c>
      <c r="J22" s="585" t="s">
        <v>1625</v>
      </c>
      <c r="K22" s="585" t="s">
        <v>1625</v>
      </c>
      <c r="L22" s="585" t="s">
        <v>1625</v>
      </c>
      <c r="M22" s="585" t="s">
        <v>1625</v>
      </c>
      <c r="N22" s="585">
        <v>1</v>
      </c>
      <c r="O22" s="585">
        <v>1</v>
      </c>
      <c r="P22" s="585">
        <v>4</v>
      </c>
      <c r="Q22" s="585">
        <v>3</v>
      </c>
      <c r="R22" s="585">
        <v>36</v>
      </c>
      <c r="S22" s="586">
        <f>SUM(C22:R22)</f>
        <v>123</v>
      </c>
    </row>
    <row r="23" spans="2:19" ht="12">
      <c r="B23" s="584" t="s">
        <v>1404</v>
      </c>
      <c r="C23" s="585">
        <v>10</v>
      </c>
      <c r="D23" s="585">
        <v>11</v>
      </c>
      <c r="E23" s="585">
        <v>76</v>
      </c>
      <c r="F23" s="585" t="s">
        <v>1625</v>
      </c>
      <c r="G23" s="585" t="s">
        <v>1625</v>
      </c>
      <c r="H23" s="585" t="s">
        <v>1625</v>
      </c>
      <c r="I23" s="585" t="s">
        <v>1625</v>
      </c>
      <c r="J23" s="585" t="s">
        <v>1625</v>
      </c>
      <c r="K23" s="585" t="s">
        <v>1625</v>
      </c>
      <c r="L23" s="585">
        <v>6</v>
      </c>
      <c r="M23" s="585" t="s">
        <v>1625</v>
      </c>
      <c r="N23" s="585">
        <v>2</v>
      </c>
      <c r="O23" s="585">
        <v>1</v>
      </c>
      <c r="P23" s="585" t="s">
        <v>1625</v>
      </c>
      <c r="Q23" s="585">
        <v>13</v>
      </c>
      <c r="R23" s="585">
        <v>75</v>
      </c>
      <c r="S23" s="586">
        <f>SUM(C23:R23)</f>
        <v>194</v>
      </c>
    </row>
    <row r="24" spans="2:19" ht="12">
      <c r="B24" s="584" t="s">
        <v>1401</v>
      </c>
      <c r="C24" s="585">
        <v>16</v>
      </c>
      <c r="D24" s="585">
        <v>6</v>
      </c>
      <c r="E24" s="585">
        <v>78</v>
      </c>
      <c r="F24" s="585" t="s">
        <v>1624</v>
      </c>
      <c r="G24" s="585" t="s">
        <v>1624</v>
      </c>
      <c r="H24" s="585" t="s">
        <v>1624</v>
      </c>
      <c r="I24" s="585" t="s">
        <v>1624</v>
      </c>
      <c r="J24" s="585" t="s">
        <v>1624</v>
      </c>
      <c r="K24" s="585" t="s">
        <v>1624</v>
      </c>
      <c r="L24" s="585" t="s">
        <v>1624</v>
      </c>
      <c r="M24" s="585" t="s">
        <v>1624</v>
      </c>
      <c r="N24" s="585">
        <v>5</v>
      </c>
      <c r="O24" s="585" t="s">
        <v>1624</v>
      </c>
      <c r="P24" s="585" t="s">
        <v>1624</v>
      </c>
      <c r="Q24" s="585">
        <v>2</v>
      </c>
      <c r="R24" s="585">
        <v>107</v>
      </c>
      <c r="S24" s="586">
        <f>SUM(C24:R24)</f>
        <v>214</v>
      </c>
    </row>
    <row r="25" spans="2:19" ht="12">
      <c r="B25" s="584"/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5"/>
      <c r="N25" s="573"/>
      <c r="O25" s="585"/>
      <c r="P25" s="585"/>
      <c r="Q25" s="585"/>
      <c r="R25" s="585"/>
      <c r="S25" s="586"/>
    </row>
    <row r="26" spans="2:19" ht="12">
      <c r="B26" s="584" t="s">
        <v>1406</v>
      </c>
      <c r="C26" s="585">
        <v>17</v>
      </c>
      <c r="D26" s="585">
        <v>23</v>
      </c>
      <c r="E26" s="585">
        <v>26</v>
      </c>
      <c r="F26" s="585" t="s">
        <v>1624</v>
      </c>
      <c r="G26" s="585" t="s">
        <v>1624</v>
      </c>
      <c r="H26" s="585">
        <v>12</v>
      </c>
      <c r="I26" s="585" t="s">
        <v>1624</v>
      </c>
      <c r="J26" s="585" t="s">
        <v>1624</v>
      </c>
      <c r="K26" s="585">
        <v>2</v>
      </c>
      <c r="L26" s="585">
        <v>5</v>
      </c>
      <c r="M26" s="585" t="s">
        <v>1624</v>
      </c>
      <c r="N26" s="585">
        <v>3</v>
      </c>
      <c r="O26" s="585" t="s">
        <v>1624</v>
      </c>
      <c r="P26" s="585" t="s">
        <v>1624</v>
      </c>
      <c r="Q26" s="585">
        <v>6</v>
      </c>
      <c r="R26" s="585">
        <v>209</v>
      </c>
      <c r="S26" s="586">
        <f>SUM(C26:R26)</f>
        <v>303</v>
      </c>
    </row>
    <row r="27" spans="2:19" ht="12">
      <c r="B27" s="584" t="s">
        <v>1317</v>
      </c>
      <c r="C27" s="585">
        <v>11</v>
      </c>
      <c r="D27" s="585">
        <v>14</v>
      </c>
      <c r="E27" s="585">
        <v>35</v>
      </c>
      <c r="F27" s="585" t="s">
        <v>1625</v>
      </c>
      <c r="G27" s="585" t="s">
        <v>1625</v>
      </c>
      <c r="H27" s="585">
        <v>3</v>
      </c>
      <c r="I27" s="585" t="s">
        <v>1625</v>
      </c>
      <c r="J27" s="585" t="s">
        <v>1625</v>
      </c>
      <c r="K27" s="585">
        <v>1</v>
      </c>
      <c r="L27" s="585">
        <v>7</v>
      </c>
      <c r="M27" s="585" t="s">
        <v>1625</v>
      </c>
      <c r="N27" s="585">
        <v>4</v>
      </c>
      <c r="O27" s="585" t="s">
        <v>1625</v>
      </c>
      <c r="P27" s="585" t="s">
        <v>1625</v>
      </c>
      <c r="Q27" s="585">
        <v>5</v>
      </c>
      <c r="R27" s="585">
        <v>79</v>
      </c>
      <c r="S27" s="586">
        <f>SUM(C27:R27)</f>
        <v>159</v>
      </c>
    </row>
    <row r="28" spans="2:19" ht="12">
      <c r="B28" s="584" t="s">
        <v>1407</v>
      </c>
      <c r="C28" s="585">
        <v>23</v>
      </c>
      <c r="D28" s="585">
        <v>12</v>
      </c>
      <c r="E28" s="585">
        <v>48</v>
      </c>
      <c r="F28" s="585" t="s">
        <v>1626</v>
      </c>
      <c r="G28" s="585" t="s">
        <v>1626</v>
      </c>
      <c r="H28" s="585">
        <v>14</v>
      </c>
      <c r="I28" s="585" t="s">
        <v>1626</v>
      </c>
      <c r="J28" s="585" t="s">
        <v>1626</v>
      </c>
      <c r="K28" s="585">
        <v>2</v>
      </c>
      <c r="L28" s="585">
        <v>3</v>
      </c>
      <c r="M28" s="585" t="s">
        <v>1626</v>
      </c>
      <c r="N28" s="585">
        <v>1</v>
      </c>
      <c r="O28" s="585" t="s">
        <v>1626</v>
      </c>
      <c r="P28" s="585">
        <v>1</v>
      </c>
      <c r="Q28" s="585">
        <v>4</v>
      </c>
      <c r="R28" s="585">
        <v>41</v>
      </c>
      <c r="S28" s="586">
        <f>SUM(C28:R28)</f>
        <v>149</v>
      </c>
    </row>
    <row r="29" spans="2:19" ht="12">
      <c r="B29" s="584" t="s">
        <v>1321</v>
      </c>
      <c r="C29" s="585">
        <v>9</v>
      </c>
      <c r="D29" s="585">
        <v>26</v>
      </c>
      <c r="E29" s="585">
        <v>79</v>
      </c>
      <c r="F29" s="585" t="s">
        <v>1626</v>
      </c>
      <c r="G29" s="585" t="s">
        <v>1626</v>
      </c>
      <c r="H29" s="585">
        <v>27</v>
      </c>
      <c r="I29" s="585" t="s">
        <v>1626</v>
      </c>
      <c r="J29" s="585" t="s">
        <v>1626</v>
      </c>
      <c r="K29" s="585">
        <v>1</v>
      </c>
      <c r="L29" s="585">
        <v>10</v>
      </c>
      <c r="M29" s="585" t="s">
        <v>1626</v>
      </c>
      <c r="N29" s="585">
        <v>3</v>
      </c>
      <c r="O29" s="585">
        <v>2</v>
      </c>
      <c r="P29" s="585" t="s">
        <v>1626</v>
      </c>
      <c r="Q29" s="585">
        <v>9</v>
      </c>
      <c r="R29" s="585">
        <v>98</v>
      </c>
      <c r="S29" s="586">
        <f>SUM(C29:R29)</f>
        <v>264</v>
      </c>
    </row>
    <row r="30" spans="2:19" ht="12">
      <c r="B30" s="584" t="s">
        <v>1384</v>
      </c>
      <c r="C30" s="585" t="s">
        <v>1627</v>
      </c>
      <c r="D30" s="585">
        <v>2</v>
      </c>
      <c r="E30" s="585">
        <v>12</v>
      </c>
      <c r="F30" s="585" t="s">
        <v>1627</v>
      </c>
      <c r="G30" s="585" t="s">
        <v>1627</v>
      </c>
      <c r="H30" s="585">
        <v>1</v>
      </c>
      <c r="I30" s="585" t="s">
        <v>1627</v>
      </c>
      <c r="J30" s="585" t="s">
        <v>1627</v>
      </c>
      <c r="K30" s="585" t="s">
        <v>1627</v>
      </c>
      <c r="L30" s="585" t="s">
        <v>1627</v>
      </c>
      <c r="M30" s="585" t="s">
        <v>1627</v>
      </c>
      <c r="N30" s="585" t="s">
        <v>1627</v>
      </c>
      <c r="O30" s="585" t="s">
        <v>1627</v>
      </c>
      <c r="P30" s="585" t="s">
        <v>1627</v>
      </c>
      <c r="Q30" s="585" t="s">
        <v>1627</v>
      </c>
      <c r="R30" s="585">
        <v>90</v>
      </c>
      <c r="S30" s="586">
        <f>SUM(C30:R30)</f>
        <v>105</v>
      </c>
    </row>
    <row r="31" spans="2:19" ht="12">
      <c r="B31" s="584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585"/>
      <c r="Q31" s="585"/>
      <c r="R31" s="585"/>
      <c r="S31" s="586"/>
    </row>
    <row r="32" spans="2:19" ht="12">
      <c r="B32" s="584" t="s">
        <v>1628</v>
      </c>
      <c r="C32" s="585">
        <v>33</v>
      </c>
      <c r="D32" s="585">
        <v>49</v>
      </c>
      <c r="E32" s="585">
        <v>261</v>
      </c>
      <c r="F32" s="585" t="s">
        <v>1624</v>
      </c>
      <c r="G32" s="585" t="s">
        <v>1624</v>
      </c>
      <c r="H32" s="585">
        <v>1</v>
      </c>
      <c r="I32" s="585" t="s">
        <v>1624</v>
      </c>
      <c r="J32" s="585" t="s">
        <v>1624</v>
      </c>
      <c r="K32" s="585">
        <v>4</v>
      </c>
      <c r="L32" s="585">
        <v>15</v>
      </c>
      <c r="M32" s="585" t="s">
        <v>1624</v>
      </c>
      <c r="N32" s="585">
        <v>6</v>
      </c>
      <c r="O32" s="585">
        <v>1</v>
      </c>
      <c r="P32" s="585">
        <v>2</v>
      </c>
      <c r="Q32" s="585">
        <v>11</v>
      </c>
      <c r="R32" s="585">
        <v>422</v>
      </c>
      <c r="S32" s="586">
        <f>SUM(C32:R32)</f>
        <v>805</v>
      </c>
    </row>
    <row r="33" spans="2:19" ht="12">
      <c r="B33" s="584" t="s">
        <v>1410</v>
      </c>
      <c r="C33" s="585">
        <v>11</v>
      </c>
      <c r="D33" s="585">
        <v>16</v>
      </c>
      <c r="E33" s="585">
        <v>55</v>
      </c>
      <c r="F33" s="585" t="s">
        <v>1625</v>
      </c>
      <c r="G33" s="585" t="s">
        <v>1625</v>
      </c>
      <c r="H33" s="585" t="s">
        <v>1625</v>
      </c>
      <c r="I33" s="585" t="s">
        <v>1625</v>
      </c>
      <c r="J33" s="585" t="s">
        <v>1625</v>
      </c>
      <c r="K33" s="585" t="s">
        <v>1625</v>
      </c>
      <c r="L33" s="585">
        <v>7</v>
      </c>
      <c r="M33" s="585" t="s">
        <v>1625</v>
      </c>
      <c r="N33" s="585">
        <v>5</v>
      </c>
      <c r="O33" s="585" t="s">
        <v>1625</v>
      </c>
      <c r="P33" s="585" t="s">
        <v>1625</v>
      </c>
      <c r="Q33" s="585">
        <v>2</v>
      </c>
      <c r="R33" s="585">
        <v>28</v>
      </c>
      <c r="S33" s="586">
        <f>SUM(C33:R33)</f>
        <v>124</v>
      </c>
    </row>
    <row r="34" spans="2:19" ht="12">
      <c r="B34" s="584" t="s">
        <v>1324</v>
      </c>
      <c r="C34" s="585">
        <v>22</v>
      </c>
      <c r="D34" s="585">
        <v>16</v>
      </c>
      <c r="E34" s="585">
        <v>110</v>
      </c>
      <c r="F34" s="585" t="s">
        <v>1625</v>
      </c>
      <c r="G34" s="585" t="s">
        <v>1625</v>
      </c>
      <c r="H34" s="585">
        <v>18</v>
      </c>
      <c r="I34" s="585" t="s">
        <v>1625</v>
      </c>
      <c r="J34" s="585" t="s">
        <v>1625</v>
      </c>
      <c r="K34" s="585">
        <v>2</v>
      </c>
      <c r="L34" s="585">
        <v>6</v>
      </c>
      <c r="M34" s="585" t="s">
        <v>1625</v>
      </c>
      <c r="N34" s="585">
        <v>6</v>
      </c>
      <c r="O34" s="585" t="s">
        <v>1625</v>
      </c>
      <c r="P34" s="585" t="s">
        <v>1625</v>
      </c>
      <c r="Q34" s="585">
        <v>16</v>
      </c>
      <c r="R34" s="585">
        <v>101</v>
      </c>
      <c r="S34" s="586">
        <f>SUM(C34:R34)</f>
        <v>297</v>
      </c>
    </row>
    <row r="35" spans="2:19" ht="12">
      <c r="B35" s="584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586"/>
    </row>
    <row r="36" spans="2:19" ht="12">
      <c r="B36" s="584" t="s">
        <v>1411</v>
      </c>
      <c r="C36" s="585">
        <v>27</v>
      </c>
      <c r="D36" s="585">
        <v>11</v>
      </c>
      <c r="E36" s="585">
        <v>24</v>
      </c>
      <c r="F36" s="585" t="s">
        <v>1625</v>
      </c>
      <c r="G36" s="585" t="s">
        <v>1625</v>
      </c>
      <c r="H36" s="585">
        <v>2</v>
      </c>
      <c r="I36" s="585" t="s">
        <v>1625</v>
      </c>
      <c r="J36" s="585" t="s">
        <v>1625</v>
      </c>
      <c r="K36" s="585" t="s">
        <v>1625</v>
      </c>
      <c r="L36" s="585" t="s">
        <v>1625</v>
      </c>
      <c r="M36" s="585" t="s">
        <v>1625</v>
      </c>
      <c r="N36" s="585">
        <v>2</v>
      </c>
      <c r="O36" s="585" t="s">
        <v>1625</v>
      </c>
      <c r="P36" s="585" t="s">
        <v>1625</v>
      </c>
      <c r="Q36" s="585">
        <v>5</v>
      </c>
      <c r="R36" s="585">
        <v>17</v>
      </c>
      <c r="S36" s="586">
        <f>SUM(C36:R36)</f>
        <v>88</v>
      </c>
    </row>
    <row r="37" spans="2:19" ht="12">
      <c r="B37" s="584" t="s">
        <v>1329</v>
      </c>
      <c r="C37" s="585">
        <v>15</v>
      </c>
      <c r="D37" s="585">
        <v>13</v>
      </c>
      <c r="E37" s="585">
        <v>26</v>
      </c>
      <c r="F37" s="585" t="s">
        <v>1625</v>
      </c>
      <c r="G37" s="585">
        <v>2</v>
      </c>
      <c r="H37" s="585">
        <v>6</v>
      </c>
      <c r="I37" s="585" t="s">
        <v>1625</v>
      </c>
      <c r="J37" s="585" t="s">
        <v>1625</v>
      </c>
      <c r="K37" s="585" t="s">
        <v>1625</v>
      </c>
      <c r="L37" s="585">
        <v>5</v>
      </c>
      <c r="M37" s="585" t="s">
        <v>1625</v>
      </c>
      <c r="N37" s="585">
        <v>4</v>
      </c>
      <c r="O37" s="585" t="s">
        <v>1625</v>
      </c>
      <c r="P37" s="585" t="s">
        <v>1625</v>
      </c>
      <c r="Q37" s="585">
        <v>3</v>
      </c>
      <c r="R37" s="585">
        <v>9</v>
      </c>
      <c r="S37" s="586">
        <f>SUM(C37:R37)</f>
        <v>83</v>
      </c>
    </row>
    <row r="38" spans="2:19" ht="12">
      <c r="B38" s="584" t="s">
        <v>1416</v>
      </c>
      <c r="C38" s="585">
        <v>16</v>
      </c>
      <c r="D38" s="585">
        <v>5</v>
      </c>
      <c r="E38" s="585">
        <v>22</v>
      </c>
      <c r="F38" s="585" t="s">
        <v>1623</v>
      </c>
      <c r="G38" s="585" t="s">
        <v>1623</v>
      </c>
      <c r="H38" s="585">
        <v>4</v>
      </c>
      <c r="I38" s="585" t="s">
        <v>1623</v>
      </c>
      <c r="J38" s="585" t="s">
        <v>1623</v>
      </c>
      <c r="K38" s="585">
        <v>3</v>
      </c>
      <c r="L38" s="585">
        <v>3</v>
      </c>
      <c r="M38" s="585" t="s">
        <v>1623</v>
      </c>
      <c r="N38" s="585">
        <v>2</v>
      </c>
      <c r="O38" s="585" t="s">
        <v>1623</v>
      </c>
      <c r="P38" s="585" t="s">
        <v>1623</v>
      </c>
      <c r="Q38" s="585">
        <v>2</v>
      </c>
      <c r="R38" s="585">
        <v>5</v>
      </c>
      <c r="S38" s="586">
        <f>SUM(C38:R38)</f>
        <v>62</v>
      </c>
    </row>
    <row r="39" spans="2:19" ht="12">
      <c r="B39" s="584" t="s">
        <v>1629</v>
      </c>
      <c r="C39" s="585">
        <v>17</v>
      </c>
      <c r="D39" s="585">
        <v>2</v>
      </c>
      <c r="E39" s="585">
        <v>30</v>
      </c>
      <c r="F39" s="585" t="s">
        <v>1624</v>
      </c>
      <c r="G39" s="585" t="s">
        <v>1624</v>
      </c>
      <c r="H39" s="585">
        <v>3</v>
      </c>
      <c r="I39" s="585" t="s">
        <v>1624</v>
      </c>
      <c r="J39" s="585" t="s">
        <v>1624</v>
      </c>
      <c r="K39" s="585">
        <v>1</v>
      </c>
      <c r="L39" s="585">
        <v>3</v>
      </c>
      <c r="M39" s="585" t="s">
        <v>1624</v>
      </c>
      <c r="N39" s="585">
        <v>2</v>
      </c>
      <c r="O39" s="585">
        <v>3</v>
      </c>
      <c r="P39" s="585" t="s">
        <v>1624</v>
      </c>
      <c r="Q39" s="585" t="s">
        <v>1624</v>
      </c>
      <c r="R39" s="585">
        <v>16</v>
      </c>
      <c r="S39" s="586">
        <f>SUM(C39:R39)</f>
        <v>77</v>
      </c>
    </row>
    <row r="40" spans="2:19" ht="12">
      <c r="B40" s="584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585"/>
      <c r="Q40" s="585"/>
      <c r="R40" s="585"/>
      <c r="S40" s="586"/>
    </row>
    <row r="41" spans="2:19" ht="12">
      <c r="B41" s="584" t="s">
        <v>550</v>
      </c>
      <c r="C41" s="585">
        <v>26</v>
      </c>
      <c r="D41" s="585">
        <v>9</v>
      </c>
      <c r="E41" s="585">
        <v>14</v>
      </c>
      <c r="F41" s="585" t="s">
        <v>1624</v>
      </c>
      <c r="G41" s="585" t="s">
        <v>1624</v>
      </c>
      <c r="H41" s="585">
        <v>3</v>
      </c>
      <c r="I41" s="585" t="s">
        <v>1624</v>
      </c>
      <c r="J41" s="585" t="s">
        <v>1624</v>
      </c>
      <c r="K41" s="585" t="s">
        <v>1624</v>
      </c>
      <c r="L41" s="585" t="s">
        <v>1624</v>
      </c>
      <c r="M41" s="585" t="s">
        <v>1624</v>
      </c>
      <c r="N41" s="585">
        <v>1</v>
      </c>
      <c r="O41" s="585" t="s">
        <v>1624</v>
      </c>
      <c r="P41" s="585" t="s">
        <v>1624</v>
      </c>
      <c r="Q41" s="585" t="s">
        <v>1624</v>
      </c>
      <c r="R41" s="585">
        <v>5</v>
      </c>
      <c r="S41" s="586">
        <f>SUM(C41:R41)</f>
        <v>58</v>
      </c>
    </row>
    <row r="42" spans="2:19" ht="12">
      <c r="B42" s="584" t="s">
        <v>1412</v>
      </c>
      <c r="C42" s="585">
        <v>8</v>
      </c>
      <c r="D42" s="585">
        <v>2</v>
      </c>
      <c r="E42" s="585">
        <v>13</v>
      </c>
      <c r="F42" s="585" t="s">
        <v>1623</v>
      </c>
      <c r="G42" s="585">
        <v>1</v>
      </c>
      <c r="H42" s="585">
        <v>1</v>
      </c>
      <c r="I42" s="585" t="s">
        <v>1623</v>
      </c>
      <c r="J42" s="585" t="s">
        <v>1623</v>
      </c>
      <c r="K42" s="585" t="s">
        <v>1623</v>
      </c>
      <c r="L42" s="585" t="s">
        <v>1623</v>
      </c>
      <c r="M42" s="585" t="s">
        <v>1623</v>
      </c>
      <c r="N42" s="585">
        <v>2</v>
      </c>
      <c r="O42" s="585" t="s">
        <v>1623</v>
      </c>
      <c r="P42" s="585" t="s">
        <v>1623</v>
      </c>
      <c r="Q42" s="585" t="s">
        <v>1623</v>
      </c>
      <c r="R42" s="585">
        <v>9</v>
      </c>
      <c r="S42" s="586">
        <f>SUM(C42:R42)</f>
        <v>36</v>
      </c>
    </row>
    <row r="43" spans="2:19" ht="12">
      <c r="B43" s="584" t="s">
        <v>1413</v>
      </c>
      <c r="C43" s="585">
        <v>6</v>
      </c>
      <c r="D43" s="585">
        <v>2</v>
      </c>
      <c r="E43" s="585">
        <v>23</v>
      </c>
      <c r="F43" s="585" t="s">
        <v>1623</v>
      </c>
      <c r="G43" s="585" t="s">
        <v>1623</v>
      </c>
      <c r="H43" s="585" t="s">
        <v>1623</v>
      </c>
      <c r="I43" s="585" t="s">
        <v>1623</v>
      </c>
      <c r="J43" s="585" t="s">
        <v>1623</v>
      </c>
      <c r="K43" s="585">
        <v>1</v>
      </c>
      <c r="L43" s="585" t="s">
        <v>1623</v>
      </c>
      <c r="M43" s="585" t="s">
        <v>1623</v>
      </c>
      <c r="N43" s="585">
        <v>1</v>
      </c>
      <c r="O43" s="585" t="s">
        <v>1623</v>
      </c>
      <c r="P43" s="585" t="s">
        <v>1623</v>
      </c>
      <c r="Q43" s="585" t="s">
        <v>1623</v>
      </c>
      <c r="R43" s="585">
        <v>5</v>
      </c>
      <c r="S43" s="586">
        <f>SUM(C43:R43)</f>
        <v>38</v>
      </c>
    </row>
    <row r="44" spans="2:19" ht="12">
      <c r="B44" s="584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6"/>
    </row>
    <row r="45" spans="2:19" ht="12">
      <c r="B45" s="584" t="s">
        <v>553</v>
      </c>
      <c r="C45" s="585">
        <v>36</v>
      </c>
      <c r="D45" s="585">
        <v>52</v>
      </c>
      <c r="E45" s="585">
        <v>142</v>
      </c>
      <c r="F45" s="585" t="s">
        <v>1623</v>
      </c>
      <c r="G45" s="585" t="s">
        <v>1623</v>
      </c>
      <c r="H45" s="585" t="s">
        <v>1623</v>
      </c>
      <c r="I45" s="585" t="s">
        <v>1623</v>
      </c>
      <c r="J45" s="585" t="s">
        <v>1623</v>
      </c>
      <c r="K45" s="585">
        <v>8</v>
      </c>
      <c r="L45" s="585">
        <v>9</v>
      </c>
      <c r="M45" s="585" t="s">
        <v>1623</v>
      </c>
      <c r="N45" s="585">
        <v>6</v>
      </c>
      <c r="O45" s="585">
        <v>2</v>
      </c>
      <c r="P45" s="585">
        <v>2</v>
      </c>
      <c r="Q45" s="585">
        <v>20</v>
      </c>
      <c r="R45" s="585">
        <v>143</v>
      </c>
      <c r="S45" s="586">
        <f>SUM(C45:R45)</f>
        <v>420</v>
      </c>
    </row>
    <row r="46" spans="2:19" ht="12">
      <c r="B46" s="584" t="s">
        <v>1333</v>
      </c>
      <c r="C46" s="585">
        <v>11</v>
      </c>
      <c r="D46" s="585">
        <v>20</v>
      </c>
      <c r="E46" s="585">
        <v>42</v>
      </c>
      <c r="F46" s="585" t="s">
        <v>1624</v>
      </c>
      <c r="G46" s="585" t="s">
        <v>1624</v>
      </c>
      <c r="H46" s="585">
        <v>12</v>
      </c>
      <c r="I46" s="585" t="s">
        <v>1624</v>
      </c>
      <c r="J46" s="585" t="s">
        <v>1624</v>
      </c>
      <c r="K46" s="585">
        <v>2</v>
      </c>
      <c r="L46" s="585">
        <v>4</v>
      </c>
      <c r="M46" s="585" t="s">
        <v>1624</v>
      </c>
      <c r="N46" s="585">
        <v>3</v>
      </c>
      <c r="O46" s="585" t="s">
        <v>1624</v>
      </c>
      <c r="P46" s="585" t="s">
        <v>1624</v>
      </c>
      <c r="Q46" s="585">
        <v>6</v>
      </c>
      <c r="R46" s="585">
        <v>58</v>
      </c>
      <c r="S46" s="586">
        <v>168</v>
      </c>
    </row>
    <row r="47" spans="2:19" ht="12">
      <c r="B47" s="584" t="s">
        <v>555</v>
      </c>
      <c r="C47" s="585">
        <v>23</v>
      </c>
      <c r="D47" s="585">
        <v>35</v>
      </c>
      <c r="E47" s="585">
        <v>65</v>
      </c>
      <c r="F47" s="585" t="s">
        <v>1624</v>
      </c>
      <c r="G47" s="585" t="s">
        <v>1624</v>
      </c>
      <c r="H47" s="585">
        <v>1</v>
      </c>
      <c r="I47" s="585" t="s">
        <v>1624</v>
      </c>
      <c r="J47" s="585" t="s">
        <v>1624</v>
      </c>
      <c r="K47" s="585">
        <v>2</v>
      </c>
      <c r="L47" s="585">
        <v>19</v>
      </c>
      <c r="M47" s="585" t="s">
        <v>1624</v>
      </c>
      <c r="N47" s="585">
        <v>2</v>
      </c>
      <c r="O47" s="585" t="s">
        <v>1624</v>
      </c>
      <c r="P47" s="585">
        <v>1</v>
      </c>
      <c r="Q47" s="585">
        <v>6</v>
      </c>
      <c r="R47" s="585">
        <v>64</v>
      </c>
      <c r="S47" s="586">
        <v>208</v>
      </c>
    </row>
    <row r="48" spans="2:19" ht="12">
      <c r="B48" s="584" t="s">
        <v>1630</v>
      </c>
      <c r="C48" s="585">
        <v>23</v>
      </c>
      <c r="D48" s="585">
        <v>21</v>
      </c>
      <c r="E48" s="585">
        <v>88</v>
      </c>
      <c r="F48" s="585" t="s">
        <v>1626</v>
      </c>
      <c r="G48" s="585" t="s">
        <v>1626</v>
      </c>
      <c r="H48" s="585">
        <v>5</v>
      </c>
      <c r="I48" s="585" t="s">
        <v>1626</v>
      </c>
      <c r="J48" s="585" t="s">
        <v>1626</v>
      </c>
      <c r="K48" s="585">
        <v>2</v>
      </c>
      <c r="L48" s="585">
        <v>5</v>
      </c>
      <c r="M48" s="585" t="s">
        <v>1626</v>
      </c>
      <c r="N48" s="585">
        <v>5</v>
      </c>
      <c r="O48" s="585">
        <v>1</v>
      </c>
      <c r="P48" s="585" t="s">
        <v>1626</v>
      </c>
      <c r="Q48" s="585">
        <v>12</v>
      </c>
      <c r="R48" s="585">
        <v>119</v>
      </c>
      <c r="S48" s="586">
        <f>SUM(C48:R48)</f>
        <v>281</v>
      </c>
    </row>
    <row r="49" spans="2:19" ht="12">
      <c r="B49" s="584" t="s">
        <v>1335</v>
      </c>
      <c r="C49" s="585">
        <v>5</v>
      </c>
      <c r="D49" s="585">
        <v>5</v>
      </c>
      <c r="E49" s="585">
        <v>46</v>
      </c>
      <c r="F49" s="585" t="s">
        <v>1624</v>
      </c>
      <c r="G49" s="585" t="s">
        <v>1624</v>
      </c>
      <c r="H49" s="585" t="s">
        <v>1624</v>
      </c>
      <c r="I49" s="585" t="s">
        <v>1624</v>
      </c>
      <c r="J49" s="585" t="s">
        <v>1624</v>
      </c>
      <c r="K49" s="585">
        <v>1</v>
      </c>
      <c r="L49" s="585">
        <v>3</v>
      </c>
      <c r="M49" s="585" t="s">
        <v>1624</v>
      </c>
      <c r="N49" s="585">
        <v>2</v>
      </c>
      <c r="O49" s="585" t="s">
        <v>1624</v>
      </c>
      <c r="P49" s="585" t="s">
        <v>1624</v>
      </c>
      <c r="Q49" s="585" t="s">
        <v>1624</v>
      </c>
      <c r="R49" s="585">
        <v>23</v>
      </c>
      <c r="S49" s="586">
        <f>SUM(C49:R49)</f>
        <v>85</v>
      </c>
    </row>
    <row r="50" spans="2:19" ht="12">
      <c r="B50" s="584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6"/>
    </row>
    <row r="51" spans="2:19" ht="12">
      <c r="B51" s="584" t="s">
        <v>1417</v>
      </c>
      <c r="C51" s="585">
        <v>5</v>
      </c>
      <c r="D51" s="585">
        <v>2</v>
      </c>
      <c r="E51" s="585">
        <v>1</v>
      </c>
      <c r="F51" s="585" t="s">
        <v>1627</v>
      </c>
      <c r="G51" s="585" t="s">
        <v>1627</v>
      </c>
      <c r="H51" s="585">
        <v>1</v>
      </c>
      <c r="I51" s="585" t="s">
        <v>1627</v>
      </c>
      <c r="J51" s="585" t="s">
        <v>1627</v>
      </c>
      <c r="K51" s="585" t="s">
        <v>1627</v>
      </c>
      <c r="L51" s="585" t="s">
        <v>1627</v>
      </c>
      <c r="M51" s="585" t="s">
        <v>1627</v>
      </c>
      <c r="N51" s="585" t="s">
        <v>1627</v>
      </c>
      <c r="O51" s="585" t="s">
        <v>1627</v>
      </c>
      <c r="P51" s="585" t="s">
        <v>1627</v>
      </c>
      <c r="Q51" s="585" t="s">
        <v>1627</v>
      </c>
      <c r="R51" s="585" t="s">
        <v>1627</v>
      </c>
      <c r="S51" s="586">
        <f>SUM(C51:R51)</f>
        <v>9</v>
      </c>
    </row>
    <row r="52" spans="2:19" ht="12">
      <c r="B52" s="584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6"/>
    </row>
    <row r="53" spans="2:19" ht="12">
      <c r="B53" s="584" t="s">
        <v>1337</v>
      </c>
      <c r="C53" s="585">
        <v>22</v>
      </c>
      <c r="D53" s="585">
        <v>22</v>
      </c>
      <c r="E53" s="585">
        <v>44</v>
      </c>
      <c r="F53" s="585" t="s">
        <v>1624</v>
      </c>
      <c r="G53" s="585" t="s">
        <v>1624</v>
      </c>
      <c r="H53" s="585">
        <v>1</v>
      </c>
      <c r="I53" s="585" t="s">
        <v>1624</v>
      </c>
      <c r="J53" s="585" t="s">
        <v>1624</v>
      </c>
      <c r="K53" s="585" t="s">
        <v>1624</v>
      </c>
      <c r="L53" s="585">
        <v>6</v>
      </c>
      <c r="M53" s="585" t="s">
        <v>1624</v>
      </c>
      <c r="N53" s="585">
        <v>9</v>
      </c>
      <c r="O53" s="585" t="s">
        <v>1624</v>
      </c>
      <c r="P53" s="585">
        <v>1</v>
      </c>
      <c r="Q53" s="585">
        <v>12</v>
      </c>
      <c r="R53" s="585">
        <v>91</v>
      </c>
      <c r="S53" s="586">
        <f>SUM(C53:R53)</f>
        <v>208</v>
      </c>
    </row>
    <row r="54" spans="2:19" ht="12">
      <c r="B54" s="584" t="s">
        <v>1340</v>
      </c>
      <c r="C54" s="585">
        <v>28</v>
      </c>
      <c r="D54" s="585">
        <v>7</v>
      </c>
      <c r="E54" s="585">
        <v>30</v>
      </c>
      <c r="F54" s="585" t="s">
        <v>1624</v>
      </c>
      <c r="G54" s="585">
        <v>1</v>
      </c>
      <c r="H54" s="585">
        <v>5</v>
      </c>
      <c r="I54" s="585" t="s">
        <v>1624</v>
      </c>
      <c r="J54" s="585" t="s">
        <v>1624</v>
      </c>
      <c r="K54" s="585">
        <v>2</v>
      </c>
      <c r="L54" s="585">
        <v>2</v>
      </c>
      <c r="M54" s="585" t="s">
        <v>1624</v>
      </c>
      <c r="N54" s="585">
        <v>3</v>
      </c>
      <c r="O54" s="585" t="s">
        <v>1624</v>
      </c>
      <c r="P54" s="585" t="s">
        <v>1624</v>
      </c>
      <c r="Q54" s="585" t="s">
        <v>1624</v>
      </c>
      <c r="R54" s="585">
        <v>25</v>
      </c>
      <c r="S54" s="586">
        <f>SUM(C54:R54)</f>
        <v>103</v>
      </c>
    </row>
    <row r="55" spans="2:19" ht="12">
      <c r="B55" s="584" t="s">
        <v>557</v>
      </c>
      <c r="C55" s="585">
        <v>4</v>
      </c>
      <c r="D55" s="585">
        <v>9</v>
      </c>
      <c r="E55" s="585">
        <v>42</v>
      </c>
      <c r="F55" s="585" t="s">
        <v>1624</v>
      </c>
      <c r="G55" s="585" t="s">
        <v>1624</v>
      </c>
      <c r="H55" s="585" t="s">
        <v>1624</v>
      </c>
      <c r="I55" s="585" t="s">
        <v>1624</v>
      </c>
      <c r="J55" s="585" t="s">
        <v>1624</v>
      </c>
      <c r="K55" s="585" t="s">
        <v>1624</v>
      </c>
      <c r="L55" s="585" t="s">
        <v>1624</v>
      </c>
      <c r="M55" s="585" t="s">
        <v>1624</v>
      </c>
      <c r="N55" s="585">
        <v>5</v>
      </c>
      <c r="O55" s="585">
        <v>1</v>
      </c>
      <c r="P55" s="585" t="s">
        <v>1624</v>
      </c>
      <c r="Q55" s="585">
        <v>3</v>
      </c>
      <c r="R55" s="585">
        <v>54</v>
      </c>
      <c r="S55" s="586">
        <f>SUM(C55:R55)</f>
        <v>118</v>
      </c>
    </row>
    <row r="56" spans="2:19" ht="12">
      <c r="B56" s="584" t="s">
        <v>1422</v>
      </c>
      <c r="C56" s="585">
        <v>11</v>
      </c>
      <c r="D56" s="585">
        <v>1</v>
      </c>
      <c r="E56" s="585">
        <v>3</v>
      </c>
      <c r="F56" s="585" t="s">
        <v>1624</v>
      </c>
      <c r="G56" s="585" t="s">
        <v>1624</v>
      </c>
      <c r="H56" s="585" t="s">
        <v>1624</v>
      </c>
      <c r="I56" s="585" t="s">
        <v>1624</v>
      </c>
      <c r="J56" s="585" t="s">
        <v>1624</v>
      </c>
      <c r="K56" s="585" t="s">
        <v>1624</v>
      </c>
      <c r="L56" s="585" t="s">
        <v>1624</v>
      </c>
      <c r="M56" s="585" t="s">
        <v>1624</v>
      </c>
      <c r="N56" s="585" t="s">
        <v>1624</v>
      </c>
      <c r="O56" s="585" t="s">
        <v>1624</v>
      </c>
      <c r="P56" s="585" t="s">
        <v>1624</v>
      </c>
      <c r="Q56" s="585">
        <v>3</v>
      </c>
      <c r="R56" s="585">
        <v>5</v>
      </c>
      <c r="S56" s="586">
        <f>SUM(C56:R56)</f>
        <v>23</v>
      </c>
    </row>
    <row r="57" spans="2:19" ht="12">
      <c r="B57" s="584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585"/>
      <c r="Q57" s="585"/>
      <c r="R57" s="585"/>
      <c r="S57" s="586"/>
    </row>
    <row r="58" spans="2:19" ht="12">
      <c r="B58" s="584" t="s">
        <v>1424</v>
      </c>
      <c r="C58" s="585">
        <v>4</v>
      </c>
      <c r="D58" s="585">
        <v>11</v>
      </c>
      <c r="E58" s="585">
        <v>29</v>
      </c>
      <c r="F58" s="585" t="s">
        <v>1623</v>
      </c>
      <c r="G58" s="585" t="s">
        <v>1623</v>
      </c>
      <c r="H58" s="585">
        <v>2</v>
      </c>
      <c r="I58" s="585" t="s">
        <v>1623</v>
      </c>
      <c r="J58" s="585" t="s">
        <v>1623</v>
      </c>
      <c r="K58" s="585">
        <v>2</v>
      </c>
      <c r="L58" s="585">
        <v>8</v>
      </c>
      <c r="M58" s="585" t="s">
        <v>1623</v>
      </c>
      <c r="N58" s="585">
        <v>3</v>
      </c>
      <c r="O58" s="585">
        <v>1</v>
      </c>
      <c r="P58" s="585" t="s">
        <v>1623</v>
      </c>
      <c r="Q58" s="585">
        <v>2</v>
      </c>
      <c r="R58" s="585">
        <v>22</v>
      </c>
      <c r="S58" s="586">
        <f>SUM(C58:R58)</f>
        <v>84</v>
      </c>
    </row>
    <row r="59" spans="2:19" ht="12">
      <c r="B59" s="584" t="s">
        <v>1345</v>
      </c>
      <c r="C59" s="585">
        <v>9</v>
      </c>
      <c r="D59" s="585">
        <v>21</v>
      </c>
      <c r="E59" s="585">
        <v>25</v>
      </c>
      <c r="F59" s="585" t="s">
        <v>1624</v>
      </c>
      <c r="G59" s="585" t="s">
        <v>1624</v>
      </c>
      <c r="H59" s="585" t="s">
        <v>1624</v>
      </c>
      <c r="I59" s="585" t="s">
        <v>1624</v>
      </c>
      <c r="J59" s="585" t="s">
        <v>1624</v>
      </c>
      <c r="K59" s="585" t="s">
        <v>1624</v>
      </c>
      <c r="L59" s="585">
        <v>7</v>
      </c>
      <c r="M59" s="585" t="s">
        <v>1624</v>
      </c>
      <c r="N59" s="585">
        <v>7</v>
      </c>
      <c r="O59" s="585" t="s">
        <v>1624</v>
      </c>
      <c r="P59" s="585" t="s">
        <v>1624</v>
      </c>
      <c r="Q59" s="585">
        <v>5</v>
      </c>
      <c r="R59" s="585">
        <v>71</v>
      </c>
      <c r="S59" s="586">
        <f>SUM(C59:R59)</f>
        <v>145</v>
      </c>
    </row>
    <row r="60" spans="2:19" ht="12">
      <c r="B60" s="584" t="s">
        <v>1429</v>
      </c>
      <c r="C60" s="585">
        <v>12</v>
      </c>
      <c r="D60" s="585">
        <v>33</v>
      </c>
      <c r="E60" s="585">
        <v>64</v>
      </c>
      <c r="F60" s="585" t="s">
        <v>1626</v>
      </c>
      <c r="G60" s="585" t="s">
        <v>1626</v>
      </c>
      <c r="H60" s="585" t="s">
        <v>1626</v>
      </c>
      <c r="I60" s="585" t="s">
        <v>1626</v>
      </c>
      <c r="J60" s="585" t="s">
        <v>1626</v>
      </c>
      <c r="K60" s="585" t="s">
        <v>1626</v>
      </c>
      <c r="L60" s="585">
        <v>14</v>
      </c>
      <c r="M60" s="585" t="s">
        <v>1626</v>
      </c>
      <c r="N60" s="585">
        <v>19</v>
      </c>
      <c r="O60" s="585">
        <v>4</v>
      </c>
      <c r="P60" s="585">
        <v>1</v>
      </c>
      <c r="Q60" s="585">
        <v>5</v>
      </c>
      <c r="R60" s="585">
        <v>71</v>
      </c>
      <c r="S60" s="586">
        <f>SUM(C60:R60)</f>
        <v>223</v>
      </c>
    </row>
    <row r="61" spans="2:19" ht="12">
      <c r="B61" s="584" t="s">
        <v>1346</v>
      </c>
      <c r="C61" s="585">
        <v>24</v>
      </c>
      <c r="D61" s="585">
        <v>14</v>
      </c>
      <c r="E61" s="585">
        <v>24</v>
      </c>
      <c r="F61" s="585" t="s">
        <v>1624</v>
      </c>
      <c r="G61" s="585" t="s">
        <v>1624</v>
      </c>
      <c r="H61" s="585">
        <v>2</v>
      </c>
      <c r="I61" s="585" t="s">
        <v>1624</v>
      </c>
      <c r="J61" s="585" t="s">
        <v>1624</v>
      </c>
      <c r="K61" s="585">
        <v>3</v>
      </c>
      <c r="L61" s="585">
        <v>4</v>
      </c>
      <c r="M61" s="585" t="s">
        <v>1624</v>
      </c>
      <c r="N61" s="585">
        <v>3</v>
      </c>
      <c r="O61" s="585" t="s">
        <v>1624</v>
      </c>
      <c r="P61" s="585" t="s">
        <v>1624</v>
      </c>
      <c r="Q61" s="585">
        <v>9</v>
      </c>
      <c r="R61" s="585">
        <v>25</v>
      </c>
      <c r="S61" s="586">
        <f>SUM(C61:R61)</f>
        <v>108</v>
      </c>
    </row>
    <row r="62" spans="2:19" ht="12">
      <c r="B62" s="584" t="s">
        <v>1341</v>
      </c>
      <c r="C62" s="585">
        <v>52</v>
      </c>
      <c r="D62" s="585">
        <v>27</v>
      </c>
      <c r="E62" s="585">
        <v>4</v>
      </c>
      <c r="F62" s="585" t="s">
        <v>1624</v>
      </c>
      <c r="G62" s="585" t="s">
        <v>1624</v>
      </c>
      <c r="H62" s="585">
        <v>4</v>
      </c>
      <c r="I62" s="585" t="s">
        <v>1624</v>
      </c>
      <c r="J62" s="585" t="s">
        <v>1624</v>
      </c>
      <c r="K62" s="585">
        <v>1</v>
      </c>
      <c r="L62" s="585">
        <v>6</v>
      </c>
      <c r="M62" s="585" t="s">
        <v>1624</v>
      </c>
      <c r="N62" s="585">
        <v>3</v>
      </c>
      <c r="O62" s="585" t="s">
        <v>1624</v>
      </c>
      <c r="P62" s="585">
        <v>4</v>
      </c>
      <c r="Q62" s="585">
        <v>1</v>
      </c>
      <c r="R62" s="585">
        <v>24</v>
      </c>
      <c r="S62" s="586">
        <v>132</v>
      </c>
    </row>
    <row r="63" spans="2:19" ht="12">
      <c r="B63" s="584" t="s">
        <v>1342</v>
      </c>
      <c r="C63" s="585">
        <v>7</v>
      </c>
      <c r="D63" s="585">
        <v>14</v>
      </c>
      <c r="E63" s="585">
        <v>29</v>
      </c>
      <c r="F63" s="585" t="s">
        <v>1624</v>
      </c>
      <c r="G63" s="585" t="s">
        <v>1624</v>
      </c>
      <c r="H63" s="585" t="s">
        <v>1624</v>
      </c>
      <c r="I63" s="585" t="s">
        <v>1624</v>
      </c>
      <c r="J63" s="585" t="s">
        <v>1624</v>
      </c>
      <c r="K63" s="585" t="s">
        <v>1624</v>
      </c>
      <c r="L63" s="585" t="s">
        <v>1624</v>
      </c>
      <c r="M63" s="585" t="s">
        <v>1624</v>
      </c>
      <c r="N63" s="585">
        <v>4</v>
      </c>
      <c r="O63" s="585" t="s">
        <v>1624</v>
      </c>
      <c r="P63" s="585" t="s">
        <v>1624</v>
      </c>
      <c r="Q63" s="585" t="s">
        <v>1624</v>
      </c>
      <c r="R63" s="585">
        <v>37</v>
      </c>
      <c r="S63" s="586">
        <f>SUM(C63:R63)</f>
        <v>91</v>
      </c>
    </row>
    <row r="64" spans="2:19" ht="12">
      <c r="B64" s="584" t="s">
        <v>1344</v>
      </c>
      <c r="C64" s="585">
        <v>7</v>
      </c>
      <c r="D64" s="585">
        <v>13</v>
      </c>
      <c r="E64" s="585">
        <v>46</v>
      </c>
      <c r="F64" s="585" t="s">
        <v>1624</v>
      </c>
      <c r="G64" s="585" t="s">
        <v>1624</v>
      </c>
      <c r="H64" s="585" t="s">
        <v>1624</v>
      </c>
      <c r="I64" s="585" t="s">
        <v>1624</v>
      </c>
      <c r="J64" s="585" t="s">
        <v>1624</v>
      </c>
      <c r="K64" s="585" t="s">
        <v>1624</v>
      </c>
      <c r="L64" s="585">
        <v>3</v>
      </c>
      <c r="M64" s="585" t="s">
        <v>1624</v>
      </c>
      <c r="N64" s="587">
        <v>6</v>
      </c>
      <c r="O64" s="585" t="s">
        <v>1624</v>
      </c>
      <c r="P64" s="585" t="s">
        <v>1624</v>
      </c>
      <c r="Q64" s="585" t="s">
        <v>1624</v>
      </c>
      <c r="R64" s="585">
        <v>34</v>
      </c>
      <c r="S64" s="586">
        <f>SUM(C64:R64)</f>
        <v>109</v>
      </c>
    </row>
    <row r="65" spans="2:19" ht="12">
      <c r="B65" s="584"/>
      <c r="C65" s="588"/>
      <c r="D65" s="587"/>
      <c r="E65" s="587"/>
      <c r="F65" s="587"/>
      <c r="G65" s="587"/>
      <c r="H65" s="587"/>
      <c r="I65" s="585"/>
      <c r="J65" s="585"/>
      <c r="K65" s="587"/>
      <c r="L65" s="587"/>
      <c r="M65" s="587"/>
      <c r="N65" s="573"/>
      <c r="O65" s="587"/>
      <c r="P65" s="587"/>
      <c r="Q65" s="587"/>
      <c r="R65" s="587"/>
      <c r="S65" s="586"/>
    </row>
    <row r="66" spans="2:19" ht="12">
      <c r="B66" s="584" t="s">
        <v>1631</v>
      </c>
      <c r="C66" s="588">
        <v>24</v>
      </c>
      <c r="D66" s="587">
        <v>41</v>
      </c>
      <c r="E66" s="587">
        <v>22</v>
      </c>
      <c r="F66" s="587" t="s">
        <v>1624</v>
      </c>
      <c r="G66" s="587" t="s">
        <v>1624</v>
      </c>
      <c r="H66" s="587">
        <v>18</v>
      </c>
      <c r="I66" s="585" t="s">
        <v>1624</v>
      </c>
      <c r="J66" s="585" t="s">
        <v>1624</v>
      </c>
      <c r="K66" s="587">
        <v>6</v>
      </c>
      <c r="L66" s="587">
        <v>21</v>
      </c>
      <c r="M66" s="587" t="s">
        <v>1624</v>
      </c>
      <c r="N66" s="587">
        <v>5</v>
      </c>
      <c r="O66" s="587" t="s">
        <v>1624</v>
      </c>
      <c r="P66" s="587" t="s">
        <v>1624</v>
      </c>
      <c r="Q66" s="587">
        <v>4</v>
      </c>
      <c r="R66" s="587">
        <v>35</v>
      </c>
      <c r="S66" s="586">
        <f>SUM(C66:R66)</f>
        <v>176</v>
      </c>
    </row>
    <row r="67" spans="2:19" ht="12">
      <c r="B67" s="584" t="s">
        <v>1349</v>
      </c>
      <c r="C67" s="588">
        <v>4</v>
      </c>
      <c r="D67" s="587">
        <v>21</v>
      </c>
      <c r="E67" s="587">
        <v>24</v>
      </c>
      <c r="F67" s="587" t="s">
        <v>1624</v>
      </c>
      <c r="G67" s="587" t="s">
        <v>1624</v>
      </c>
      <c r="H67" s="587" t="s">
        <v>1624</v>
      </c>
      <c r="I67" s="585" t="s">
        <v>1624</v>
      </c>
      <c r="J67" s="585" t="s">
        <v>1624</v>
      </c>
      <c r="K67" s="587">
        <v>1</v>
      </c>
      <c r="L67" s="587">
        <v>8</v>
      </c>
      <c r="M67" s="587" t="s">
        <v>1624</v>
      </c>
      <c r="N67" s="587">
        <v>5</v>
      </c>
      <c r="O67" s="587">
        <v>2</v>
      </c>
      <c r="P67" s="587" t="s">
        <v>1624</v>
      </c>
      <c r="Q67" s="587">
        <v>5</v>
      </c>
      <c r="R67" s="587">
        <v>62</v>
      </c>
      <c r="S67" s="586">
        <f>SUM(C67:R67)</f>
        <v>132</v>
      </c>
    </row>
    <row r="68" spans="2:19" ht="12">
      <c r="B68" s="584"/>
      <c r="C68" s="588"/>
      <c r="D68" s="587"/>
      <c r="E68" s="587"/>
      <c r="F68" s="587"/>
      <c r="G68" s="587"/>
      <c r="H68" s="587"/>
      <c r="I68" s="585"/>
      <c r="J68" s="585"/>
      <c r="K68" s="587"/>
      <c r="L68" s="587"/>
      <c r="M68" s="587"/>
      <c r="N68" s="587"/>
      <c r="O68" s="587"/>
      <c r="P68" s="587"/>
      <c r="Q68" s="587"/>
      <c r="R68" s="587"/>
      <c r="S68" s="586"/>
    </row>
    <row r="69" spans="2:19" ht="12">
      <c r="B69" s="584" t="s">
        <v>1632</v>
      </c>
      <c r="C69" s="588">
        <v>4</v>
      </c>
      <c r="D69" s="587">
        <v>4</v>
      </c>
      <c r="E69" s="587">
        <v>34</v>
      </c>
      <c r="F69" s="587" t="s">
        <v>1626</v>
      </c>
      <c r="G69" s="587" t="s">
        <v>1626</v>
      </c>
      <c r="H69" s="587">
        <v>1</v>
      </c>
      <c r="I69" s="585" t="s">
        <v>1626</v>
      </c>
      <c r="J69" s="585" t="s">
        <v>1626</v>
      </c>
      <c r="K69" s="587" t="s">
        <v>1626</v>
      </c>
      <c r="L69" s="587">
        <v>4</v>
      </c>
      <c r="M69" s="587" t="s">
        <v>1626</v>
      </c>
      <c r="N69" s="587">
        <v>3</v>
      </c>
      <c r="O69" s="587" t="s">
        <v>1626</v>
      </c>
      <c r="P69" s="587" t="s">
        <v>1626</v>
      </c>
      <c r="Q69" s="587" t="s">
        <v>1626</v>
      </c>
      <c r="R69" s="587">
        <v>21</v>
      </c>
      <c r="S69" s="586">
        <f>SUM(C69:R69)</f>
        <v>71</v>
      </c>
    </row>
    <row r="70" spans="2:19" ht="12">
      <c r="B70" s="584" t="s">
        <v>1432</v>
      </c>
      <c r="C70" s="588">
        <v>17</v>
      </c>
      <c r="D70" s="587">
        <v>6</v>
      </c>
      <c r="E70" s="587">
        <v>41</v>
      </c>
      <c r="F70" s="587" t="s">
        <v>1623</v>
      </c>
      <c r="G70" s="587" t="s">
        <v>1623</v>
      </c>
      <c r="H70" s="587">
        <v>2</v>
      </c>
      <c r="I70" s="585" t="s">
        <v>1623</v>
      </c>
      <c r="J70" s="585" t="s">
        <v>1623</v>
      </c>
      <c r="K70" s="587" t="s">
        <v>1623</v>
      </c>
      <c r="L70" s="587">
        <v>3</v>
      </c>
      <c r="M70" s="587" t="s">
        <v>1623</v>
      </c>
      <c r="N70" s="587">
        <v>4</v>
      </c>
      <c r="O70" s="587" t="s">
        <v>1623</v>
      </c>
      <c r="P70" s="587" t="s">
        <v>1623</v>
      </c>
      <c r="Q70" s="587">
        <v>3</v>
      </c>
      <c r="R70" s="587">
        <v>41</v>
      </c>
      <c r="S70" s="586">
        <f>SUM(C70:R70)</f>
        <v>117</v>
      </c>
    </row>
    <row r="71" spans="2:19" ht="12">
      <c r="B71" s="584" t="s">
        <v>1433</v>
      </c>
      <c r="C71" s="588">
        <v>21</v>
      </c>
      <c r="D71" s="587">
        <v>15</v>
      </c>
      <c r="E71" s="587">
        <v>88</v>
      </c>
      <c r="F71" s="587" t="s">
        <v>1623</v>
      </c>
      <c r="G71" s="587" t="s">
        <v>1623</v>
      </c>
      <c r="H71" s="587">
        <v>3</v>
      </c>
      <c r="I71" s="585" t="s">
        <v>1623</v>
      </c>
      <c r="J71" s="585" t="s">
        <v>1623</v>
      </c>
      <c r="K71" s="587">
        <v>3</v>
      </c>
      <c r="L71" s="587">
        <v>17</v>
      </c>
      <c r="M71" s="587" t="s">
        <v>1623</v>
      </c>
      <c r="N71" s="587">
        <v>7</v>
      </c>
      <c r="O71" s="587">
        <v>1</v>
      </c>
      <c r="P71" s="587" t="s">
        <v>1623</v>
      </c>
      <c r="Q71" s="587">
        <v>7</v>
      </c>
      <c r="R71" s="587">
        <v>59</v>
      </c>
      <c r="S71" s="586">
        <f>SUM(C71:R71)</f>
        <v>221</v>
      </c>
    </row>
    <row r="72" spans="2:19" ht="12">
      <c r="B72" s="589" t="s">
        <v>596</v>
      </c>
      <c r="C72" s="590">
        <v>9</v>
      </c>
      <c r="D72" s="591">
        <v>10</v>
      </c>
      <c r="E72" s="591">
        <v>79</v>
      </c>
      <c r="F72" s="591" t="s">
        <v>1623</v>
      </c>
      <c r="G72" s="591">
        <v>1</v>
      </c>
      <c r="H72" s="591" t="s">
        <v>1623</v>
      </c>
      <c r="I72" s="591" t="s">
        <v>1623</v>
      </c>
      <c r="J72" s="591" t="s">
        <v>1623</v>
      </c>
      <c r="K72" s="591" t="s">
        <v>1623</v>
      </c>
      <c r="L72" s="591">
        <v>6</v>
      </c>
      <c r="M72" s="591" t="s">
        <v>1623</v>
      </c>
      <c r="N72" s="591">
        <v>1</v>
      </c>
      <c r="O72" s="591" t="s">
        <v>1623</v>
      </c>
      <c r="P72" s="591">
        <v>1</v>
      </c>
      <c r="Q72" s="591">
        <v>2</v>
      </c>
      <c r="R72" s="591">
        <v>24</v>
      </c>
      <c r="S72" s="592">
        <f>SUM(C72:R72)</f>
        <v>133</v>
      </c>
    </row>
    <row r="73" ht="12">
      <c r="B73" s="593" t="s">
        <v>1633</v>
      </c>
    </row>
    <row r="75" ht="12">
      <c r="B75" s="594"/>
    </row>
    <row r="76" ht="12">
      <c r="B76" s="594"/>
    </row>
    <row r="77" ht="12">
      <c r="B77" s="594"/>
    </row>
    <row r="78" ht="12">
      <c r="B78" s="594"/>
    </row>
    <row r="79" ht="12">
      <c r="B79" s="594"/>
    </row>
    <row r="80" ht="12">
      <c r="B80" s="572"/>
    </row>
    <row r="81" ht="12">
      <c r="B81" s="572"/>
    </row>
    <row r="82" ht="12">
      <c r="B82" s="572"/>
    </row>
    <row r="83" ht="12">
      <c r="B83" s="572"/>
    </row>
    <row r="84" ht="12">
      <c r="B84" s="572"/>
    </row>
  </sheetData>
  <mergeCells count="20">
    <mergeCell ref="S5:S7"/>
    <mergeCell ref="H6:H7"/>
    <mergeCell ref="I6:I7"/>
    <mergeCell ref="J6:J7"/>
    <mergeCell ref="Q5:Q7"/>
    <mergeCell ref="R5:R7"/>
    <mergeCell ref="N5:P5"/>
    <mergeCell ref="N6:N7"/>
    <mergeCell ref="K5:M5"/>
    <mergeCell ref="K6:K7"/>
    <mergeCell ref="G6:G7"/>
    <mergeCell ref="B5:B7"/>
    <mergeCell ref="C6:C7"/>
    <mergeCell ref="D6:E6"/>
    <mergeCell ref="F6:F7"/>
    <mergeCell ref="C5:G5"/>
    <mergeCell ref="L6:M6"/>
    <mergeCell ref="O6:O7"/>
    <mergeCell ref="P6:P7"/>
    <mergeCell ref="H5:J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92"/>
  <sheetViews>
    <sheetView workbookViewId="0" topLeftCell="A1">
      <selection activeCell="A1" sqref="A1"/>
    </sheetView>
  </sheetViews>
  <sheetFormatPr defaultColWidth="9.00390625" defaultRowHeight="13.5"/>
  <cols>
    <col min="1" max="1" width="2.625" style="595" customWidth="1"/>
    <col min="2" max="2" width="23.50390625" style="599" bestFit="1" customWidth="1"/>
    <col min="3" max="3" width="6.625" style="597" customWidth="1"/>
    <col min="4" max="4" width="11.25390625" style="598" bestFit="1" customWidth="1"/>
    <col min="5" max="5" width="15.375" style="595" bestFit="1" customWidth="1"/>
    <col min="6" max="6" width="11.25390625" style="595" bestFit="1" customWidth="1"/>
    <col min="7" max="7" width="11.50390625" style="595" bestFit="1" customWidth="1"/>
    <col min="8" max="8" width="11.25390625" style="595" bestFit="1" customWidth="1"/>
    <col min="9" max="9" width="11.50390625" style="595" bestFit="1" customWidth="1"/>
    <col min="10" max="16384" width="9.00390625" style="595" customWidth="1"/>
  </cols>
  <sheetData>
    <row r="2" ht="14.25">
      <c r="B2" s="596" t="s">
        <v>23</v>
      </c>
    </row>
    <row r="3" ht="12.75" thickBot="1"/>
    <row r="4" spans="2:9" ht="14.25" customHeight="1" thickTop="1">
      <c r="B4" s="1183" t="s">
        <v>1635</v>
      </c>
      <c r="C4" s="1185" t="s">
        <v>1636</v>
      </c>
      <c r="D4" s="1180" t="s">
        <v>1637</v>
      </c>
      <c r="E4" s="1182"/>
      <c r="F4" s="1180" t="s">
        <v>1638</v>
      </c>
      <c r="G4" s="1182"/>
      <c r="H4" s="1180" t="s">
        <v>1639</v>
      </c>
      <c r="I4" s="1181"/>
    </row>
    <row r="5" spans="2:9" ht="12" customHeight="1">
      <c r="B5" s="1184"/>
      <c r="C5" s="1186"/>
      <c r="D5" s="600" t="s">
        <v>1640</v>
      </c>
      <c r="E5" s="601" t="s">
        <v>1641</v>
      </c>
      <c r="F5" s="600" t="s">
        <v>1640</v>
      </c>
      <c r="G5" s="601" t="s">
        <v>1641</v>
      </c>
      <c r="H5" s="600" t="s">
        <v>1640</v>
      </c>
      <c r="I5" s="601" t="s">
        <v>1641</v>
      </c>
    </row>
    <row r="6" spans="2:9" s="598" customFormat="1" ht="12">
      <c r="B6" s="602"/>
      <c r="C6" s="603"/>
      <c r="D6" s="604"/>
      <c r="E6" s="605" t="s">
        <v>1642</v>
      </c>
      <c r="F6" s="605"/>
      <c r="G6" s="605" t="s">
        <v>1643</v>
      </c>
      <c r="H6" s="605"/>
      <c r="I6" s="606" t="s">
        <v>1643</v>
      </c>
    </row>
    <row r="7" spans="2:9" s="607" customFormat="1" ht="11.25">
      <c r="B7" s="608" t="s">
        <v>1644</v>
      </c>
      <c r="C7" s="609"/>
      <c r="D7" s="610"/>
      <c r="E7" s="610">
        <v>6086241950</v>
      </c>
      <c r="F7" s="610"/>
      <c r="G7" s="610">
        <f>SUM(G15,G39,G45,G57,G71,G78)</f>
        <v>5946232</v>
      </c>
      <c r="H7" s="610"/>
      <c r="I7" s="611">
        <f>SUM(I15,I39,I45,I57,I71,I78)</f>
        <v>4408072</v>
      </c>
    </row>
    <row r="8" spans="2:9" s="607" customFormat="1" ht="11.25">
      <c r="B8" s="612"/>
      <c r="C8" s="609"/>
      <c r="D8" s="610"/>
      <c r="E8" s="610"/>
      <c r="F8" s="610"/>
      <c r="G8" s="610"/>
      <c r="H8" s="610"/>
      <c r="I8" s="611"/>
    </row>
    <row r="9" spans="2:9" ht="12" customHeight="1">
      <c r="B9" s="613" t="s">
        <v>1645</v>
      </c>
      <c r="C9" s="614" t="s">
        <v>1646</v>
      </c>
      <c r="D9" s="615">
        <v>6537</v>
      </c>
      <c r="E9" s="615">
        <v>1311411858</v>
      </c>
      <c r="F9" s="615">
        <v>6935</v>
      </c>
      <c r="G9" s="615">
        <v>1386679</v>
      </c>
      <c r="H9" s="615">
        <v>7616</v>
      </c>
      <c r="I9" s="616">
        <v>1594271</v>
      </c>
    </row>
    <row r="10" spans="2:9" ht="12" customHeight="1">
      <c r="B10" s="613" t="s">
        <v>1647</v>
      </c>
      <c r="C10" s="614" t="s">
        <v>1648</v>
      </c>
      <c r="D10" s="615">
        <v>6143608</v>
      </c>
      <c r="E10" s="615">
        <v>1459355444</v>
      </c>
      <c r="F10" s="615">
        <v>6468571</v>
      </c>
      <c r="G10" s="615">
        <v>1588821</v>
      </c>
      <c r="H10" s="615">
        <v>5021686</v>
      </c>
      <c r="I10" s="616">
        <v>1058452</v>
      </c>
    </row>
    <row r="11" spans="2:9" ht="12" customHeight="1">
      <c r="B11" s="613" t="s">
        <v>1649</v>
      </c>
      <c r="C11" s="614" t="s">
        <v>1650</v>
      </c>
      <c r="D11" s="615">
        <v>1652732</v>
      </c>
      <c r="E11" s="615">
        <v>182738904</v>
      </c>
      <c r="F11" s="615">
        <v>1269172</v>
      </c>
      <c r="G11" s="615">
        <v>133895</v>
      </c>
      <c r="H11" s="615">
        <v>1395023</v>
      </c>
      <c r="I11" s="616">
        <v>160706</v>
      </c>
    </row>
    <row r="12" spans="2:9" ht="12" customHeight="1">
      <c r="B12" s="613" t="s">
        <v>1651</v>
      </c>
      <c r="C12" s="614" t="s">
        <v>1652</v>
      </c>
      <c r="D12" s="615">
        <v>93411</v>
      </c>
      <c r="E12" s="615">
        <v>108966893</v>
      </c>
      <c r="F12" s="615">
        <v>74875</v>
      </c>
      <c r="G12" s="615">
        <v>82744</v>
      </c>
      <c r="H12" s="615">
        <v>36400</v>
      </c>
      <c r="I12" s="616">
        <v>39753</v>
      </c>
    </row>
    <row r="13" spans="2:9" ht="12" customHeight="1">
      <c r="B13" s="613" t="s">
        <v>1653</v>
      </c>
      <c r="C13" s="614" t="s">
        <v>1654</v>
      </c>
      <c r="D13" s="615">
        <v>23468</v>
      </c>
      <c r="E13" s="615">
        <v>95058500</v>
      </c>
      <c r="F13" s="615">
        <v>14596</v>
      </c>
      <c r="G13" s="615">
        <v>26092</v>
      </c>
      <c r="H13" s="615">
        <v>400</v>
      </c>
      <c r="I13" s="616">
        <v>720</v>
      </c>
    </row>
    <row r="14" spans="2:9" ht="12" customHeight="1">
      <c r="B14" s="613" t="s">
        <v>1655</v>
      </c>
      <c r="C14" s="614"/>
      <c r="D14" s="615">
        <v>0</v>
      </c>
      <c r="E14" s="615">
        <v>0</v>
      </c>
      <c r="F14" s="615">
        <v>0</v>
      </c>
      <c r="G14" s="615">
        <v>0</v>
      </c>
      <c r="H14" s="615">
        <v>0</v>
      </c>
      <c r="I14" s="616">
        <v>6518</v>
      </c>
    </row>
    <row r="15" spans="2:9" s="617" customFormat="1" ht="12" customHeight="1">
      <c r="B15" s="618" t="s">
        <v>479</v>
      </c>
      <c r="C15" s="619"/>
      <c r="D15" s="610"/>
      <c r="E15" s="610">
        <f>SUM(E9:E14)</f>
        <v>3157531599</v>
      </c>
      <c r="F15" s="610">
        <v>0</v>
      </c>
      <c r="G15" s="610">
        <f>SUM(G9:G14)</f>
        <v>3218231</v>
      </c>
      <c r="H15" s="610">
        <v>0</v>
      </c>
      <c r="I15" s="611">
        <f>SUM(I9:I14)</f>
        <v>2860420</v>
      </c>
    </row>
    <row r="16" spans="2:9" ht="12" customHeight="1">
      <c r="B16" s="613"/>
      <c r="C16" s="614"/>
      <c r="D16" s="615"/>
      <c r="E16" s="615"/>
      <c r="F16" s="615"/>
      <c r="G16" s="615"/>
      <c r="H16" s="615"/>
      <c r="I16" s="616"/>
    </row>
    <row r="17" spans="2:9" ht="12" customHeight="1">
      <c r="B17" s="613" t="s">
        <v>1656</v>
      </c>
      <c r="C17" s="614" t="s">
        <v>1657</v>
      </c>
      <c r="D17" s="615">
        <v>420</v>
      </c>
      <c r="E17" s="615"/>
      <c r="F17" s="615"/>
      <c r="G17" s="615"/>
      <c r="H17" s="615">
        <v>0</v>
      </c>
      <c r="I17" s="616">
        <v>0</v>
      </c>
    </row>
    <row r="18" spans="2:9" ht="12" customHeight="1">
      <c r="B18" s="613" t="s">
        <v>1658</v>
      </c>
      <c r="C18" s="614" t="s">
        <v>1659</v>
      </c>
      <c r="D18" s="615">
        <v>67787</v>
      </c>
      <c r="E18" s="615">
        <v>557276664</v>
      </c>
      <c r="F18" s="615">
        <v>66432</v>
      </c>
      <c r="G18" s="615">
        <v>393030</v>
      </c>
      <c r="H18" s="615">
        <v>53502</v>
      </c>
      <c r="I18" s="616">
        <v>332858</v>
      </c>
    </row>
    <row r="19" spans="2:9" ht="12" customHeight="1">
      <c r="B19" s="613" t="s">
        <v>1660</v>
      </c>
      <c r="C19" s="614" t="s">
        <v>1661</v>
      </c>
      <c r="D19" s="615">
        <v>164681</v>
      </c>
      <c r="E19" s="615"/>
      <c r="F19" s="615"/>
      <c r="G19" s="615"/>
      <c r="H19" s="615">
        <v>0</v>
      </c>
      <c r="I19" s="616">
        <v>0</v>
      </c>
    </row>
    <row r="20" spans="2:9" ht="12" customHeight="1">
      <c r="B20" s="613" t="s">
        <v>1662</v>
      </c>
      <c r="C20" s="614" t="s">
        <v>1657</v>
      </c>
      <c r="D20" s="615">
        <v>190</v>
      </c>
      <c r="E20" s="615">
        <v>7820224</v>
      </c>
      <c r="F20" s="615">
        <v>229</v>
      </c>
      <c r="G20" s="615">
        <v>8969</v>
      </c>
      <c r="H20" s="615">
        <v>0</v>
      </c>
      <c r="I20" s="616">
        <v>0</v>
      </c>
    </row>
    <row r="21" spans="2:9" ht="12" customHeight="1">
      <c r="B21" s="613" t="s">
        <v>1663</v>
      </c>
      <c r="C21" s="614" t="s">
        <v>1664</v>
      </c>
      <c r="D21" s="615">
        <v>2812</v>
      </c>
      <c r="E21" s="615">
        <v>3310055</v>
      </c>
      <c r="F21" s="615">
        <v>2031</v>
      </c>
      <c r="G21" s="615">
        <v>2637</v>
      </c>
      <c r="H21" s="615">
        <v>0</v>
      </c>
      <c r="I21" s="616">
        <v>0</v>
      </c>
    </row>
    <row r="22" spans="2:9" ht="12" customHeight="1">
      <c r="B22" s="613" t="s">
        <v>1665</v>
      </c>
      <c r="C22" s="614" t="s">
        <v>1666</v>
      </c>
      <c r="D22" s="615">
        <v>20</v>
      </c>
      <c r="E22" s="615">
        <v>1224000</v>
      </c>
      <c r="F22" s="615">
        <v>0</v>
      </c>
      <c r="G22" s="615">
        <v>0</v>
      </c>
      <c r="H22" s="615">
        <v>0</v>
      </c>
      <c r="I22" s="616">
        <v>0</v>
      </c>
    </row>
    <row r="23" spans="2:9" ht="12" customHeight="1">
      <c r="B23" s="613" t="s">
        <v>1667</v>
      </c>
      <c r="C23" s="614" t="s">
        <v>1666</v>
      </c>
      <c r="D23" s="615">
        <v>50</v>
      </c>
      <c r="E23" s="615">
        <v>650000</v>
      </c>
      <c r="F23" s="615">
        <v>0</v>
      </c>
      <c r="G23" s="615">
        <v>0</v>
      </c>
      <c r="H23" s="615">
        <v>0</v>
      </c>
      <c r="I23" s="616">
        <v>0</v>
      </c>
    </row>
    <row r="24" spans="2:9" ht="12" customHeight="1">
      <c r="B24" s="613" t="s">
        <v>1668</v>
      </c>
      <c r="C24" s="614" t="s">
        <v>782</v>
      </c>
      <c r="D24" s="615">
        <v>30</v>
      </c>
      <c r="E24" s="615">
        <v>27300</v>
      </c>
      <c r="F24" s="615">
        <v>0</v>
      </c>
      <c r="G24" s="615">
        <v>0</v>
      </c>
      <c r="H24" s="615">
        <v>0</v>
      </c>
      <c r="I24" s="616">
        <v>0</v>
      </c>
    </row>
    <row r="25" spans="2:9" ht="12" customHeight="1">
      <c r="B25" s="613" t="s">
        <v>1669</v>
      </c>
      <c r="C25" s="614" t="s">
        <v>1670</v>
      </c>
      <c r="D25" s="615">
        <v>20</v>
      </c>
      <c r="E25" s="615">
        <v>2000000</v>
      </c>
      <c r="F25" s="615">
        <v>0</v>
      </c>
      <c r="G25" s="615">
        <v>0</v>
      </c>
      <c r="H25" s="615">
        <v>0</v>
      </c>
      <c r="I25" s="616">
        <v>0</v>
      </c>
    </row>
    <row r="26" spans="2:9" ht="12" customHeight="1">
      <c r="B26" s="613" t="s">
        <v>1671</v>
      </c>
      <c r="C26" s="614" t="s">
        <v>1672</v>
      </c>
      <c r="D26" s="615">
        <v>142605</v>
      </c>
      <c r="E26" s="615">
        <v>24253131</v>
      </c>
      <c r="F26" s="615">
        <v>51685</v>
      </c>
      <c r="G26" s="615">
        <v>8333</v>
      </c>
      <c r="H26" s="615">
        <v>148193</v>
      </c>
      <c r="I26" s="616">
        <v>25373</v>
      </c>
    </row>
    <row r="27" spans="2:9" ht="12" customHeight="1">
      <c r="B27" s="613" t="s">
        <v>1673</v>
      </c>
      <c r="C27" s="614" t="s">
        <v>1674</v>
      </c>
      <c r="D27" s="615">
        <v>5157</v>
      </c>
      <c r="E27" s="615">
        <v>1925115</v>
      </c>
      <c r="F27" s="615">
        <v>0</v>
      </c>
      <c r="G27" s="615">
        <v>0</v>
      </c>
      <c r="H27" s="615">
        <v>0</v>
      </c>
      <c r="I27" s="616">
        <v>0</v>
      </c>
    </row>
    <row r="28" spans="2:9" ht="12" customHeight="1">
      <c r="B28" s="613" t="s">
        <v>1675</v>
      </c>
      <c r="C28" s="614" t="s">
        <v>1666</v>
      </c>
      <c r="D28" s="615">
        <v>120</v>
      </c>
      <c r="E28" s="615">
        <v>37200</v>
      </c>
      <c r="F28" s="615">
        <v>120</v>
      </c>
      <c r="G28" s="615">
        <v>34</v>
      </c>
      <c r="H28" s="615">
        <v>0</v>
      </c>
      <c r="I28" s="616">
        <v>0</v>
      </c>
    </row>
    <row r="29" spans="2:9" ht="12" customHeight="1">
      <c r="B29" s="613" t="s">
        <v>1676</v>
      </c>
      <c r="C29" s="614" t="s">
        <v>1677</v>
      </c>
      <c r="D29" s="615">
        <v>11400</v>
      </c>
      <c r="E29" s="615">
        <v>2062810</v>
      </c>
      <c r="F29" s="615">
        <v>0</v>
      </c>
      <c r="G29" s="615">
        <v>0</v>
      </c>
      <c r="H29" s="615">
        <v>0</v>
      </c>
      <c r="I29" s="616">
        <v>0</v>
      </c>
    </row>
    <row r="30" spans="2:9" ht="12" customHeight="1">
      <c r="B30" s="613" t="s">
        <v>1678</v>
      </c>
      <c r="C30" s="614" t="s">
        <v>1679</v>
      </c>
      <c r="D30" s="615">
        <v>4039</v>
      </c>
      <c r="E30" s="615">
        <v>1819633</v>
      </c>
      <c r="F30" s="615">
        <v>330</v>
      </c>
      <c r="G30" s="615">
        <v>196</v>
      </c>
      <c r="H30" s="615">
        <v>0</v>
      </c>
      <c r="I30" s="616">
        <v>0</v>
      </c>
    </row>
    <row r="31" spans="2:9" ht="12" customHeight="1">
      <c r="B31" s="613" t="s">
        <v>1680</v>
      </c>
      <c r="C31" s="614" t="s">
        <v>1681</v>
      </c>
      <c r="D31" s="615">
        <v>1978</v>
      </c>
      <c r="E31" s="615">
        <v>146681246</v>
      </c>
      <c r="F31" s="615">
        <v>6498</v>
      </c>
      <c r="G31" s="615">
        <v>420407</v>
      </c>
      <c r="H31" s="615">
        <v>0</v>
      </c>
      <c r="I31" s="616">
        <v>0</v>
      </c>
    </row>
    <row r="32" spans="2:9" ht="12" customHeight="1">
      <c r="B32" s="613" t="s">
        <v>1682</v>
      </c>
      <c r="C32" s="614" t="s">
        <v>1683</v>
      </c>
      <c r="D32" s="615">
        <v>10922</v>
      </c>
      <c r="E32" s="615">
        <v>1229372769</v>
      </c>
      <c r="F32" s="615">
        <v>13780</v>
      </c>
      <c r="G32" s="615">
        <v>1363736</v>
      </c>
      <c r="H32" s="615">
        <v>5178</v>
      </c>
      <c r="I32" s="616">
        <v>513214</v>
      </c>
    </row>
    <row r="33" spans="2:9" ht="12" customHeight="1">
      <c r="B33" s="613" t="s">
        <v>1684</v>
      </c>
      <c r="C33" s="614" t="s">
        <v>1683</v>
      </c>
      <c r="D33" s="615">
        <v>286</v>
      </c>
      <c r="E33" s="615">
        <v>37506205</v>
      </c>
      <c r="F33" s="615">
        <v>68</v>
      </c>
      <c r="G33" s="615">
        <v>9221</v>
      </c>
      <c r="H33" s="615">
        <v>0</v>
      </c>
      <c r="I33" s="616">
        <v>0</v>
      </c>
    </row>
    <row r="34" spans="2:9" ht="12" customHeight="1">
      <c r="B34" s="613" t="s">
        <v>1685</v>
      </c>
      <c r="C34" s="614" t="s">
        <v>1686</v>
      </c>
      <c r="D34" s="615">
        <v>1082</v>
      </c>
      <c r="E34" s="615">
        <v>261624825</v>
      </c>
      <c r="F34" s="615">
        <v>683</v>
      </c>
      <c r="G34" s="615">
        <v>152700</v>
      </c>
      <c r="H34" s="615">
        <v>290</v>
      </c>
      <c r="I34" s="616">
        <v>66712</v>
      </c>
    </row>
    <row r="35" spans="2:9" ht="12" customHeight="1">
      <c r="B35" s="613" t="s">
        <v>1687</v>
      </c>
      <c r="C35" s="614" t="s">
        <v>1686</v>
      </c>
      <c r="D35" s="615">
        <v>368</v>
      </c>
      <c r="E35" s="615">
        <v>296754809</v>
      </c>
      <c r="F35" s="615">
        <v>0</v>
      </c>
      <c r="G35" s="615">
        <v>0</v>
      </c>
      <c r="H35" s="615">
        <v>0</v>
      </c>
      <c r="I35" s="616">
        <v>0</v>
      </c>
    </row>
    <row r="36" spans="2:9" ht="12" customHeight="1">
      <c r="B36" s="613" t="s">
        <v>1688</v>
      </c>
      <c r="C36" s="614" t="s">
        <v>1689</v>
      </c>
      <c r="D36" s="615">
        <v>207</v>
      </c>
      <c r="E36" s="615">
        <v>36778102</v>
      </c>
      <c r="F36" s="615">
        <v>279</v>
      </c>
      <c r="G36" s="615">
        <v>46786</v>
      </c>
      <c r="H36" s="615">
        <v>0</v>
      </c>
      <c r="I36" s="616">
        <v>0</v>
      </c>
    </row>
    <row r="37" spans="2:9" ht="12" customHeight="1">
      <c r="B37" s="613" t="s">
        <v>1690</v>
      </c>
      <c r="C37" s="614" t="s">
        <v>1689</v>
      </c>
      <c r="D37" s="615">
        <v>100</v>
      </c>
      <c r="E37" s="615">
        <v>5770000</v>
      </c>
      <c r="F37" s="615">
        <v>0</v>
      </c>
      <c r="G37" s="615">
        <v>0</v>
      </c>
      <c r="H37" s="615">
        <v>0</v>
      </c>
      <c r="I37" s="616">
        <v>0</v>
      </c>
    </row>
    <row r="38" spans="2:9" ht="12" customHeight="1">
      <c r="B38" s="613" t="s">
        <v>1655</v>
      </c>
      <c r="C38" s="614" t="s">
        <v>1691</v>
      </c>
      <c r="D38" s="615">
        <v>0</v>
      </c>
      <c r="E38" s="615">
        <v>0</v>
      </c>
      <c r="F38" s="615">
        <v>0</v>
      </c>
      <c r="G38" s="615">
        <v>69645</v>
      </c>
      <c r="H38" s="615">
        <v>0</v>
      </c>
      <c r="I38" s="616">
        <v>938157</v>
      </c>
    </row>
    <row r="39" spans="2:9" s="617" customFormat="1" ht="12" customHeight="1">
      <c r="B39" s="618" t="s">
        <v>479</v>
      </c>
      <c r="C39" s="619"/>
      <c r="D39" s="610">
        <v>0</v>
      </c>
      <c r="E39" s="610">
        <f>SUM(E17:E38)</f>
        <v>2616894088</v>
      </c>
      <c r="F39" s="610">
        <v>0</v>
      </c>
      <c r="G39" s="610">
        <f>SUM(G17:G38)</f>
        <v>2475694</v>
      </c>
      <c r="H39" s="615">
        <v>0</v>
      </c>
      <c r="I39" s="611">
        <v>1331158</v>
      </c>
    </row>
    <row r="40" spans="2:9" ht="12" customHeight="1">
      <c r="B40" s="613"/>
      <c r="C40" s="614"/>
      <c r="D40" s="615"/>
      <c r="E40" s="615"/>
      <c r="F40" s="615"/>
      <c r="G40" s="615"/>
      <c r="H40" s="615"/>
      <c r="I40" s="616"/>
    </row>
    <row r="41" spans="2:9" ht="12" customHeight="1">
      <c r="B41" s="613" t="s">
        <v>1692</v>
      </c>
      <c r="C41" s="614" t="s">
        <v>1693</v>
      </c>
      <c r="D41" s="615">
        <v>390000</v>
      </c>
      <c r="E41" s="615">
        <v>5120500</v>
      </c>
      <c r="F41" s="615">
        <v>329200</v>
      </c>
      <c r="G41" s="615">
        <v>4059</v>
      </c>
      <c r="H41" s="615">
        <v>66400</v>
      </c>
      <c r="I41" s="616">
        <v>1264</v>
      </c>
    </row>
    <row r="42" spans="2:9" ht="12" customHeight="1">
      <c r="B42" s="613" t="s">
        <v>1694</v>
      </c>
      <c r="C42" s="614" t="s">
        <v>1666</v>
      </c>
      <c r="D42" s="615">
        <v>11960</v>
      </c>
      <c r="E42" s="615">
        <v>434700</v>
      </c>
      <c r="F42" s="615">
        <v>0</v>
      </c>
      <c r="G42" s="615">
        <v>0</v>
      </c>
      <c r="H42" s="615">
        <v>0</v>
      </c>
      <c r="I42" s="616">
        <v>0</v>
      </c>
    </row>
    <row r="43" spans="2:9" ht="12" customHeight="1">
      <c r="B43" s="613" t="s">
        <v>1695</v>
      </c>
      <c r="C43" s="614" t="s">
        <v>1681</v>
      </c>
      <c r="D43" s="615">
        <v>12</v>
      </c>
      <c r="E43" s="615">
        <v>74700</v>
      </c>
      <c r="F43" s="615">
        <v>0</v>
      </c>
      <c r="G43" s="615">
        <v>0</v>
      </c>
      <c r="H43" s="615">
        <v>0</v>
      </c>
      <c r="I43" s="616">
        <v>0</v>
      </c>
    </row>
    <row r="44" spans="2:9" ht="12" customHeight="1">
      <c r="B44" s="613" t="s">
        <v>1655</v>
      </c>
      <c r="C44" s="614"/>
      <c r="D44" s="615">
        <v>0</v>
      </c>
      <c r="E44" s="615">
        <v>0</v>
      </c>
      <c r="F44" s="615">
        <v>0</v>
      </c>
      <c r="G44" s="615">
        <v>30655</v>
      </c>
      <c r="H44" s="615">
        <v>0</v>
      </c>
      <c r="I44" s="616">
        <v>26151</v>
      </c>
    </row>
    <row r="45" spans="2:9" s="617" customFormat="1" ht="12" customHeight="1">
      <c r="B45" s="618" t="s">
        <v>479</v>
      </c>
      <c r="C45" s="619"/>
      <c r="D45" s="610">
        <v>0</v>
      </c>
      <c r="E45" s="610">
        <f>SUM(E41:E44)</f>
        <v>5629900</v>
      </c>
      <c r="F45" s="610">
        <v>0</v>
      </c>
      <c r="G45" s="610">
        <f>SUM(G41:G44)</f>
        <v>34714</v>
      </c>
      <c r="H45" s="610">
        <v>0</v>
      </c>
      <c r="I45" s="611">
        <f>SUM(I41:I44)</f>
        <v>27415</v>
      </c>
    </row>
    <row r="46" spans="2:9" ht="12" customHeight="1">
      <c r="B46" s="613"/>
      <c r="C46" s="614"/>
      <c r="D46" s="615"/>
      <c r="E46" s="615"/>
      <c r="F46" s="615"/>
      <c r="G46" s="615"/>
      <c r="H46" s="615"/>
      <c r="I46" s="616"/>
    </row>
    <row r="47" spans="2:9" ht="12" customHeight="1">
      <c r="B47" s="613" t="s">
        <v>1696</v>
      </c>
      <c r="C47" s="614" t="s">
        <v>1697</v>
      </c>
      <c r="D47" s="615">
        <v>4396</v>
      </c>
      <c r="E47" s="615">
        <v>32775978</v>
      </c>
      <c r="F47" s="615">
        <v>4998</v>
      </c>
      <c r="G47" s="615">
        <v>28577</v>
      </c>
      <c r="H47" s="615">
        <v>4439</v>
      </c>
      <c r="I47" s="616">
        <v>30015</v>
      </c>
    </row>
    <row r="48" spans="2:9" ht="12" customHeight="1">
      <c r="B48" s="613" t="s">
        <v>1698</v>
      </c>
      <c r="C48" s="614" t="s">
        <v>1699</v>
      </c>
      <c r="D48" s="615">
        <v>50616</v>
      </c>
      <c r="E48" s="615">
        <v>749116</v>
      </c>
      <c r="F48" s="615">
        <v>302919</v>
      </c>
      <c r="G48" s="615">
        <v>4678</v>
      </c>
      <c r="H48" s="615">
        <v>427782</v>
      </c>
      <c r="I48" s="616">
        <v>5246</v>
      </c>
    </row>
    <row r="49" spans="2:9" ht="12" customHeight="1">
      <c r="B49" s="613" t="s">
        <v>1700</v>
      </c>
      <c r="C49" s="614" t="s">
        <v>1701</v>
      </c>
      <c r="D49" s="615">
        <v>164074</v>
      </c>
      <c r="E49" s="615">
        <v>10664810</v>
      </c>
      <c r="F49" s="615">
        <v>0</v>
      </c>
      <c r="G49" s="615">
        <v>0</v>
      </c>
      <c r="H49" s="615">
        <v>0</v>
      </c>
      <c r="I49" s="616">
        <v>0</v>
      </c>
    </row>
    <row r="50" spans="2:9" ht="12" customHeight="1">
      <c r="B50" s="613" t="s">
        <v>1702</v>
      </c>
      <c r="C50" s="614" t="s">
        <v>1703</v>
      </c>
      <c r="D50" s="615">
        <v>287727</v>
      </c>
      <c r="E50" s="615">
        <v>47536338</v>
      </c>
      <c r="F50" s="615">
        <v>162880</v>
      </c>
      <c r="G50" s="615">
        <v>22629</v>
      </c>
      <c r="H50" s="615">
        <v>0</v>
      </c>
      <c r="I50" s="616">
        <v>0</v>
      </c>
    </row>
    <row r="51" spans="2:9" ht="12" customHeight="1">
      <c r="B51" s="613" t="s">
        <v>1704</v>
      </c>
      <c r="C51" s="614" t="s">
        <v>1659</v>
      </c>
      <c r="D51" s="615">
        <v>21878</v>
      </c>
      <c r="E51" s="615">
        <v>4509618</v>
      </c>
      <c r="F51" s="615">
        <v>0</v>
      </c>
      <c r="G51" s="615">
        <v>0</v>
      </c>
      <c r="H51" s="615">
        <v>0</v>
      </c>
      <c r="I51" s="616">
        <v>0</v>
      </c>
    </row>
    <row r="52" spans="2:9" ht="12" customHeight="1">
      <c r="B52" s="613" t="s">
        <v>1705</v>
      </c>
      <c r="C52" s="614" t="s">
        <v>1706</v>
      </c>
      <c r="D52" s="615">
        <v>768</v>
      </c>
      <c r="E52" s="615">
        <v>518160</v>
      </c>
      <c r="F52" s="615">
        <v>1120</v>
      </c>
      <c r="G52" s="615">
        <v>728</v>
      </c>
      <c r="H52" s="615">
        <v>14326</v>
      </c>
      <c r="I52" s="616">
        <v>6977</v>
      </c>
    </row>
    <row r="53" spans="2:9" ht="12" customHeight="1">
      <c r="B53" s="613" t="s">
        <v>1707</v>
      </c>
      <c r="C53" s="614" t="s">
        <v>1708</v>
      </c>
      <c r="D53" s="615">
        <v>3000</v>
      </c>
      <c r="E53" s="615">
        <v>2205000</v>
      </c>
      <c r="F53" s="615">
        <v>0</v>
      </c>
      <c r="G53" s="615">
        <v>0</v>
      </c>
      <c r="H53" s="615">
        <v>0</v>
      </c>
      <c r="I53" s="616">
        <v>0</v>
      </c>
    </row>
    <row r="54" spans="2:9" ht="12" customHeight="1">
      <c r="B54" s="613" t="s">
        <v>1709</v>
      </c>
      <c r="C54" s="614" t="s">
        <v>1708</v>
      </c>
      <c r="D54" s="615">
        <v>2560</v>
      </c>
      <c r="E54" s="615">
        <v>478800</v>
      </c>
      <c r="F54" s="615">
        <v>0</v>
      </c>
      <c r="G54" s="615">
        <v>0</v>
      </c>
      <c r="H54" s="615">
        <v>0</v>
      </c>
      <c r="I54" s="616">
        <v>0</v>
      </c>
    </row>
    <row r="55" spans="2:9" ht="12" customHeight="1">
      <c r="B55" s="613" t="s">
        <v>1710</v>
      </c>
      <c r="C55" s="614" t="s">
        <v>1711</v>
      </c>
      <c r="D55" s="615">
        <v>1000</v>
      </c>
      <c r="E55" s="615">
        <v>404000</v>
      </c>
      <c r="F55" s="615">
        <v>8222</v>
      </c>
      <c r="G55" s="615">
        <v>309</v>
      </c>
      <c r="H55" s="615">
        <v>0</v>
      </c>
      <c r="I55" s="616">
        <v>0</v>
      </c>
    </row>
    <row r="56" spans="2:9" ht="12" customHeight="1">
      <c r="B56" s="613" t="s">
        <v>1655</v>
      </c>
      <c r="C56" s="614"/>
      <c r="D56" s="615">
        <v>0</v>
      </c>
      <c r="E56" s="615">
        <v>1565905</v>
      </c>
      <c r="F56" s="615">
        <v>0</v>
      </c>
      <c r="G56" s="615">
        <v>3733</v>
      </c>
      <c r="H56" s="615">
        <v>0</v>
      </c>
      <c r="I56" s="616">
        <v>6925</v>
      </c>
    </row>
    <row r="57" spans="2:9" s="617" customFormat="1" ht="12" customHeight="1">
      <c r="B57" s="618" t="s">
        <v>479</v>
      </c>
      <c r="C57" s="619"/>
      <c r="D57" s="610">
        <v>0</v>
      </c>
      <c r="E57" s="610">
        <f>SUM(E47:E56)</f>
        <v>101407725</v>
      </c>
      <c r="F57" s="610">
        <v>0</v>
      </c>
      <c r="G57" s="610">
        <f>SUM(G47:G56)</f>
        <v>60654</v>
      </c>
      <c r="H57" s="615">
        <v>0</v>
      </c>
      <c r="I57" s="611">
        <f>SUM(I47:I56)</f>
        <v>49163</v>
      </c>
    </row>
    <row r="58" spans="2:9" ht="12">
      <c r="B58" s="613"/>
      <c r="C58" s="614"/>
      <c r="D58" s="615"/>
      <c r="E58" s="615"/>
      <c r="F58" s="615"/>
      <c r="G58" s="615"/>
      <c r="H58" s="615"/>
      <c r="I58" s="616"/>
    </row>
    <row r="59" spans="2:9" ht="12" customHeight="1">
      <c r="B59" s="613" t="s">
        <v>0</v>
      </c>
      <c r="C59" s="614" t="s">
        <v>1</v>
      </c>
      <c r="D59" s="615">
        <v>750</v>
      </c>
      <c r="E59" s="615">
        <v>3225000</v>
      </c>
      <c r="F59" s="615">
        <v>100</v>
      </c>
      <c r="G59" s="615">
        <v>430</v>
      </c>
      <c r="H59" s="615">
        <v>215</v>
      </c>
      <c r="I59" s="616">
        <v>940</v>
      </c>
    </row>
    <row r="60" spans="2:9" ht="12" customHeight="1">
      <c r="B60" s="613" t="s">
        <v>2</v>
      </c>
      <c r="C60" s="614" t="s">
        <v>3</v>
      </c>
      <c r="D60" s="615">
        <v>11760</v>
      </c>
      <c r="E60" s="615">
        <v>18882940</v>
      </c>
      <c r="F60" s="615">
        <v>1200</v>
      </c>
      <c r="G60" s="615">
        <v>2590</v>
      </c>
      <c r="H60" s="615">
        <v>2175</v>
      </c>
      <c r="I60" s="616">
        <v>4844</v>
      </c>
    </row>
    <row r="61" spans="2:9" ht="12" customHeight="1">
      <c r="B61" s="613" t="s">
        <v>4</v>
      </c>
      <c r="C61" s="614" t="s">
        <v>5</v>
      </c>
      <c r="D61" s="615">
        <v>3898</v>
      </c>
      <c r="E61" s="615">
        <v>7768100</v>
      </c>
      <c r="F61" s="615">
        <v>2185</v>
      </c>
      <c r="G61" s="615">
        <v>4654</v>
      </c>
      <c r="H61" s="615">
        <v>0</v>
      </c>
      <c r="I61" s="616">
        <v>0</v>
      </c>
    </row>
    <row r="62" spans="2:9" ht="12" customHeight="1">
      <c r="B62" s="613" t="s">
        <v>6</v>
      </c>
      <c r="C62" s="614" t="s">
        <v>5</v>
      </c>
      <c r="D62" s="615">
        <v>4100</v>
      </c>
      <c r="E62" s="615">
        <v>8770000</v>
      </c>
      <c r="F62" s="615">
        <v>4100</v>
      </c>
      <c r="G62" s="615">
        <v>8762</v>
      </c>
      <c r="H62" s="615">
        <v>2827</v>
      </c>
      <c r="I62" s="616">
        <v>6694</v>
      </c>
    </row>
    <row r="63" spans="2:9" ht="12" customHeight="1">
      <c r="B63" s="613" t="s">
        <v>7</v>
      </c>
      <c r="C63" s="614" t="s">
        <v>1689</v>
      </c>
      <c r="D63" s="615">
        <v>7342</v>
      </c>
      <c r="E63" s="615">
        <v>12352900</v>
      </c>
      <c r="F63" s="615">
        <v>903</v>
      </c>
      <c r="G63" s="615">
        <v>1941</v>
      </c>
      <c r="H63" s="615">
        <v>0</v>
      </c>
      <c r="I63" s="616">
        <v>0</v>
      </c>
    </row>
    <row r="64" spans="2:9" ht="12" customHeight="1">
      <c r="B64" s="613" t="s">
        <v>8</v>
      </c>
      <c r="C64" s="614" t="s">
        <v>1691</v>
      </c>
      <c r="D64" s="615">
        <v>2178</v>
      </c>
      <c r="E64" s="615">
        <v>3308382</v>
      </c>
      <c r="F64" s="615">
        <v>8823</v>
      </c>
      <c r="G64" s="615">
        <v>14020</v>
      </c>
      <c r="H64" s="615">
        <v>0</v>
      </c>
      <c r="I64" s="616">
        <v>0</v>
      </c>
    </row>
    <row r="65" spans="2:9" ht="12" customHeight="1">
      <c r="B65" s="613" t="s">
        <v>9</v>
      </c>
      <c r="C65" s="614" t="s">
        <v>1691</v>
      </c>
      <c r="D65" s="615">
        <v>2000</v>
      </c>
      <c r="E65" s="615">
        <v>1900000</v>
      </c>
      <c r="F65" s="615">
        <v>0</v>
      </c>
      <c r="G65" s="615">
        <v>0</v>
      </c>
      <c r="H65" s="615">
        <v>0</v>
      </c>
      <c r="I65" s="616">
        <v>0</v>
      </c>
    </row>
    <row r="66" spans="2:9" ht="12">
      <c r="B66" s="613" t="s">
        <v>10</v>
      </c>
      <c r="C66" s="614" t="s">
        <v>11</v>
      </c>
      <c r="D66" s="615">
        <v>34145</v>
      </c>
      <c r="E66" s="615">
        <v>23560005</v>
      </c>
      <c r="F66" s="615">
        <v>35419</v>
      </c>
      <c r="G66" s="615">
        <v>24085</v>
      </c>
      <c r="H66" s="615">
        <v>26788</v>
      </c>
      <c r="I66" s="616">
        <v>18631</v>
      </c>
    </row>
    <row r="67" spans="2:9" ht="12">
      <c r="B67" s="613" t="s">
        <v>12</v>
      </c>
      <c r="C67" s="614" t="s">
        <v>13</v>
      </c>
      <c r="D67" s="615">
        <v>383</v>
      </c>
      <c r="E67" s="615">
        <v>842600</v>
      </c>
      <c r="F67" s="615">
        <v>1516</v>
      </c>
      <c r="G67" s="615">
        <v>3108</v>
      </c>
      <c r="H67" s="615">
        <v>962</v>
      </c>
      <c r="I67" s="616">
        <v>2213</v>
      </c>
    </row>
    <row r="68" spans="2:9" ht="12">
      <c r="B68" s="613" t="s">
        <v>14</v>
      </c>
      <c r="C68" s="614" t="s">
        <v>1689</v>
      </c>
      <c r="D68" s="615">
        <v>3026</v>
      </c>
      <c r="E68" s="615">
        <v>6797300</v>
      </c>
      <c r="F68" s="615">
        <v>1000</v>
      </c>
      <c r="G68" s="615">
        <v>2019</v>
      </c>
      <c r="H68" s="615">
        <v>1000</v>
      </c>
      <c r="I68" s="616">
        <v>1960</v>
      </c>
    </row>
    <row r="69" spans="2:9" ht="12">
      <c r="B69" s="613" t="s">
        <v>15</v>
      </c>
      <c r="C69" s="614" t="s">
        <v>1659</v>
      </c>
      <c r="D69" s="615">
        <v>2032</v>
      </c>
      <c r="E69" s="615">
        <v>3911600</v>
      </c>
      <c r="F69" s="615">
        <v>4456</v>
      </c>
      <c r="G69" s="615">
        <v>7495</v>
      </c>
      <c r="H69" s="615">
        <v>3164</v>
      </c>
      <c r="I69" s="616">
        <v>5169</v>
      </c>
    </row>
    <row r="70" spans="2:9" ht="12">
      <c r="B70" s="613" t="s">
        <v>1655</v>
      </c>
      <c r="C70" s="614" t="s">
        <v>1691</v>
      </c>
      <c r="D70" s="615">
        <v>0</v>
      </c>
      <c r="E70" s="615">
        <v>0</v>
      </c>
      <c r="F70" s="615">
        <v>0</v>
      </c>
      <c r="G70" s="615">
        <v>2066</v>
      </c>
      <c r="H70" s="615">
        <v>0</v>
      </c>
      <c r="I70" s="616">
        <v>11065</v>
      </c>
    </row>
    <row r="71" spans="2:9" s="617" customFormat="1" ht="12">
      <c r="B71" s="620" t="s">
        <v>479</v>
      </c>
      <c r="C71" s="619"/>
      <c r="D71" s="615">
        <v>0</v>
      </c>
      <c r="E71" s="105">
        <f>SUM(E59:E70)</f>
        <v>91318827</v>
      </c>
      <c r="F71" s="105">
        <v>0</v>
      </c>
      <c r="G71" s="105">
        <f>SUM(G59:G70)</f>
        <v>71170</v>
      </c>
      <c r="H71" s="105">
        <v>0</v>
      </c>
      <c r="I71" s="106">
        <f>SUM(I59:I70)</f>
        <v>51516</v>
      </c>
    </row>
    <row r="72" spans="2:9" ht="12" customHeight="1">
      <c r="B72" s="613"/>
      <c r="C72" s="614"/>
      <c r="D72" s="43"/>
      <c r="E72" s="43"/>
      <c r="F72" s="43"/>
      <c r="G72" s="43"/>
      <c r="H72" s="43"/>
      <c r="I72" s="66"/>
    </row>
    <row r="73" spans="2:9" ht="12" customHeight="1">
      <c r="B73" s="613" t="s">
        <v>16</v>
      </c>
      <c r="C73" s="614" t="s">
        <v>1693</v>
      </c>
      <c r="D73" s="615">
        <v>844468</v>
      </c>
      <c r="E73" s="615">
        <v>108943120</v>
      </c>
      <c r="F73" s="615">
        <v>554500</v>
      </c>
      <c r="G73" s="615">
        <v>75557</v>
      </c>
      <c r="H73" s="615">
        <v>545768</v>
      </c>
      <c r="I73" s="616">
        <v>75415</v>
      </c>
    </row>
    <row r="74" spans="2:9" ht="12" customHeight="1">
      <c r="B74" s="613" t="s">
        <v>17</v>
      </c>
      <c r="C74" s="614" t="s">
        <v>1711</v>
      </c>
      <c r="D74" s="615">
        <v>360</v>
      </c>
      <c r="E74" s="615">
        <v>439200</v>
      </c>
      <c r="F74" s="615">
        <v>0</v>
      </c>
      <c r="G74" s="615">
        <v>0</v>
      </c>
      <c r="H74" s="615">
        <v>0</v>
      </c>
      <c r="I74" s="616">
        <v>0</v>
      </c>
    </row>
    <row r="75" spans="2:9" ht="12" customHeight="1">
      <c r="B75" s="613" t="s">
        <v>18</v>
      </c>
      <c r="C75" s="614" t="s">
        <v>19</v>
      </c>
      <c r="D75" s="615">
        <v>3501</v>
      </c>
      <c r="E75" s="615">
        <v>2381835</v>
      </c>
      <c r="F75" s="615">
        <v>3439</v>
      </c>
      <c r="G75" s="615">
        <v>1974</v>
      </c>
      <c r="H75" s="615">
        <v>0</v>
      </c>
      <c r="I75" s="616">
        <v>0</v>
      </c>
    </row>
    <row r="76" spans="2:9" ht="12" customHeight="1">
      <c r="B76" s="613" t="s">
        <v>20</v>
      </c>
      <c r="C76" s="614" t="s">
        <v>21</v>
      </c>
      <c r="D76" s="615">
        <v>0</v>
      </c>
      <c r="E76" s="615">
        <v>1551656</v>
      </c>
      <c r="F76" s="615">
        <v>0</v>
      </c>
      <c r="G76" s="615">
        <v>611</v>
      </c>
      <c r="H76" s="615">
        <v>0</v>
      </c>
      <c r="I76" s="616">
        <v>9423</v>
      </c>
    </row>
    <row r="77" spans="2:9" ht="12" customHeight="1">
      <c r="B77" s="613" t="s">
        <v>1655</v>
      </c>
      <c r="C77" s="614"/>
      <c r="D77" s="615">
        <v>0</v>
      </c>
      <c r="E77" s="615">
        <v>144000</v>
      </c>
      <c r="F77" s="615">
        <v>0</v>
      </c>
      <c r="G77" s="615">
        <v>7727</v>
      </c>
      <c r="H77" s="615">
        <v>0</v>
      </c>
      <c r="I77" s="616">
        <v>10966</v>
      </c>
    </row>
    <row r="78" spans="2:9" s="607" customFormat="1" ht="12" customHeight="1">
      <c r="B78" s="618" t="s">
        <v>479</v>
      </c>
      <c r="C78" s="619"/>
      <c r="D78" s="610">
        <v>0</v>
      </c>
      <c r="E78" s="105">
        <v>113315811</v>
      </c>
      <c r="F78" s="105">
        <v>0</v>
      </c>
      <c r="G78" s="105">
        <v>85769</v>
      </c>
      <c r="H78" s="615">
        <v>0</v>
      </c>
      <c r="I78" s="106">
        <v>88400</v>
      </c>
    </row>
    <row r="79" spans="2:9" s="607" customFormat="1" ht="12" customHeight="1">
      <c r="B79" s="621"/>
      <c r="C79" s="622"/>
      <c r="D79" s="623"/>
      <c r="E79" s="624"/>
      <c r="F79" s="624"/>
      <c r="G79" s="624"/>
      <c r="H79" s="624"/>
      <c r="I79" s="625"/>
    </row>
    <row r="80" spans="2:9" ht="12">
      <c r="B80" s="626" t="s">
        <v>22</v>
      </c>
      <c r="D80" s="627"/>
      <c r="E80" s="627"/>
      <c r="F80" s="627"/>
      <c r="G80" s="627"/>
      <c r="H80" s="627"/>
      <c r="I80" s="627"/>
    </row>
    <row r="81" spans="4:9" ht="12">
      <c r="D81" s="627"/>
      <c r="E81" s="627"/>
      <c r="F81" s="627"/>
      <c r="G81" s="627"/>
      <c r="H81" s="627"/>
      <c r="I81" s="627"/>
    </row>
    <row r="82" spans="4:8" ht="12">
      <c r="D82" s="627"/>
      <c r="E82" s="627"/>
      <c r="F82" s="627"/>
      <c r="G82" s="627"/>
      <c r="H82" s="627"/>
    </row>
    <row r="83" spans="4:8" ht="12">
      <c r="D83" s="627"/>
      <c r="E83" s="628"/>
      <c r="F83" s="628"/>
      <c r="G83" s="628"/>
      <c r="H83" s="628"/>
    </row>
    <row r="84" spans="4:9" ht="12">
      <c r="D84" s="627"/>
      <c r="E84" s="628"/>
      <c r="F84" s="628"/>
      <c r="G84" s="628"/>
      <c r="H84" s="628"/>
      <c r="I84" s="628"/>
    </row>
    <row r="85" spans="4:9" ht="12">
      <c r="D85" s="627"/>
      <c r="E85" s="628"/>
      <c r="F85" s="628"/>
      <c r="G85" s="628"/>
      <c r="H85" s="628"/>
      <c r="I85" s="628"/>
    </row>
    <row r="86" spans="4:9" ht="12">
      <c r="D86" s="627"/>
      <c r="E86" s="628"/>
      <c r="F86" s="628"/>
      <c r="G86" s="628"/>
      <c r="H86" s="628"/>
      <c r="I86" s="628"/>
    </row>
    <row r="87" spans="4:9" ht="12">
      <c r="D87" s="627"/>
      <c r="E87" s="628"/>
      <c r="F87" s="628"/>
      <c r="G87" s="628"/>
      <c r="H87" s="628"/>
      <c r="I87" s="628"/>
    </row>
    <row r="88" spans="4:9" ht="12">
      <c r="D88" s="627"/>
      <c r="E88" s="628"/>
      <c r="F88" s="628"/>
      <c r="G88" s="628"/>
      <c r="H88" s="628"/>
      <c r="I88" s="628"/>
    </row>
    <row r="89" spans="4:9" ht="12">
      <c r="D89" s="627"/>
      <c r="E89" s="628"/>
      <c r="F89" s="628"/>
      <c r="G89" s="628"/>
      <c r="H89" s="628"/>
      <c r="I89" s="628"/>
    </row>
    <row r="90" spans="4:9" ht="12">
      <c r="D90" s="627"/>
      <c r="E90" s="628"/>
      <c r="F90" s="628"/>
      <c r="G90" s="628"/>
      <c r="H90" s="628"/>
      <c r="I90" s="628"/>
    </row>
    <row r="91" spans="4:9" ht="12">
      <c r="D91" s="627"/>
      <c r="E91" s="628"/>
      <c r="F91" s="628"/>
      <c r="G91" s="628"/>
      <c r="H91" s="628"/>
      <c r="I91" s="628"/>
    </row>
    <row r="92" spans="4:9" ht="12">
      <c r="D92" s="627"/>
      <c r="E92" s="628"/>
      <c r="F92" s="628"/>
      <c r="G92" s="628"/>
      <c r="H92" s="628"/>
      <c r="I92" s="628"/>
    </row>
  </sheetData>
  <mergeCells count="5">
    <mergeCell ref="H4:I4"/>
    <mergeCell ref="D4:E4"/>
    <mergeCell ref="B4:B5"/>
    <mergeCell ref="C4:C5"/>
    <mergeCell ref="F4:G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7"/>
  <sheetViews>
    <sheetView workbookViewId="0" topLeftCell="A1">
      <selection activeCell="A1" sqref="A1"/>
    </sheetView>
  </sheetViews>
  <sheetFormatPr defaultColWidth="9.00390625" defaultRowHeight="13.5"/>
  <cols>
    <col min="1" max="1" width="3.625" style="12" customWidth="1"/>
    <col min="2" max="2" width="11.25390625" style="12" customWidth="1"/>
    <col min="3" max="5" width="8.625" style="12" customWidth="1"/>
    <col min="6" max="6" width="8.625" style="48" customWidth="1"/>
    <col min="7" max="8" width="8.625" style="12" customWidth="1"/>
    <col min="9" max="9" width="9.75390625" style="12" customWidth="1"/>
    <col min="10" max="10" width="8.625" style="48" customWidth="1"/>
    <col min="11" max="13" width="8.625" style="12" customWidth="1"/>
    <col min="14" max="14" width="8.625" style="48" customWidth="1"/>
    <col min="15" max="16384" width="9.00390625" style="12" customWidth="1"/>
  </cols>
  <sheetData>
    <row r="1" spans="2:14" ht="16.5" customHeight="1">
      <c r="B1" s="13" t="s">
        <v>1357</v>
      </c>
      <c r="F1" s="12"/>
      <c r="J1" s="12"/>
      <c r="N1" s="12"/>
    </row>
    <row r="2" spans="2:14" ht="16.5" customHeight="1">
      <c r="B2" s="13"/>
      <c r="F2" s="12"/>
      <c r="J2" s="12"/>
      <c r="N2" s="12"/>
    </row>
    <row r="3" spans="2:14" ht="12" customHeight="1" thickBot="1">
      <c r="B3" s="14"/>
      <c r="C3" s="14"/>
      <c r="D3" s="15"/>
      <c r="E3" s="15"/>
      <c r="F3" s="16"/>
      <c r="G3" s="14"/>
      <c r="H3" s="15"/>
      <c r="I3" s="15"/>
      <c r="J3" s="16"/>
      <c r="K3" s="14"/>
      <c r="L3" s="15"/>
      <c r="M3" s="15" t="s">
        <v>1293</v>
      </c>
      <c r="N3" s="16"/>
    </row>
    <row r="4" spans="2:14" ht="15" customHeight="1" thickTop="1">
      <c r="B4" s="1025" t="s">
        <v>1294</v>
      </c>
      <c r="C4" s="1019" t="s">
        <v>1295</v>
      </c>
      <c r="D4" s="1020"/>
      <c r="E4" s="1020"/>
      <c r="F4" s="1021"/>
      <c r="G4" s="1022" t="s">
        <v>1296</v>
      </c>
      <c r="H4" s="1023"/>
      <c r="I4" s="1023"/>
      <c r="J4" s="1024"/>
      <c r="K4" s="1022" t="s">
        <v>1297</v>
      </c>
      <c r="L4" s="1023"/>
      <c r="M4" s="1023"/>
      <c r="N4" s="1024"/>
    </row>
    <row r="5" spans="2:14" ht="25.5" customHeight="1">
      <c r="B5" s="1026"/>
      <c r="C5" s="17" t="s">
        <v>1298</v>
      </c>
      <c r="D5" s="17" t="s">
        <v>1299</v>
      </c>
      <c r="E5" s="18" t="s">
        <v>1300</v>
      </c>
      <c r="F5" s="19" t="s">
        <v>1301</v>
      </c>
      <c r="G5" s="17" t="s">
        <v>1298</v>
      </c>
      <c r="H5" s="17" t="s">
        <v>1299</v>
      </c>
      <c r="I5" s="18" t="s">
        <v>1300</v>
      </c>
      <c r="J5" s="19" t="s">
        <v>1301</v>
      </c>
      <c r="K5" s="17" t="s">
        <v>1298</v>
      </c>
      <c r="L5" s="17" t="s">
        <v>1299</v>
      </c>
      <c r="M5" s="18" t="s">
        <v>1300</v>
      </c>
      <c r="N5" s="20" t="s">
        <v>1301</v>
      </c>
    </row>
    <row r="6" spans="2:14" s="21" customFormat="1" ht="12.75" customHeight="1">
      <c r="B6" s="22"/>
      <c r="C6" s="23"/>
      <c r="D6" s="24"/>
      <c r="E6" s="24"/>
      <c r="F6" s="25"/>
      <c r="G6" s="23"/>
      <c r="H6" s="24"/>
      <c r="I6" s="24"/>
      <c r="J6" s="25"/>
      <c r="K6" s="26"/>
      <c r="L6" s="27"/>
      <c r="M6" s="27"/>
      <c r="N6" s="28"/>
    </row>
    <row r="7" spans="2:14" s="29" customFormat="1" ht="12" customHeight="1">
      <c r="B7" s="30" t="s">
        <v>1295</v>
      </c>
      <c r="C7" s="31">
        <f>SUM(C9+C21)</f>
        <v>1349600</v>
      </c>
      <c r="D7" s="31">
        <f>SUM(D9+D21)</f>
        <v>13107</v>
      </c>
      <c r="E7" s="31">
        <f>SUM(E9+E21)</f>
        <v>-16316</v>
      </c>
      <c r="F7" s="31">
        <v>-3209</v>
      </c>
      <c r="G7" s="31">
        <f aca="true" t="shared" si="0" ref="G7:N7">SUM(G9+G21)</f>
        <v>648500</v>
      </c>
      <c r="H7" s="31">
        <f t="shared" si="0"/>
        <v>6616</v>
      </c>
      <c r="I7" s="31">
        <f t="shared" si="0"/>
        <v>-8658</v>
      </c>
      <c r="J7" s="31">
        <f t="shared" si="0"/>
        <v>-2042</v>
      </c>
      <c r="K7" s="31">
        <f t="shared" si="0"/>
        <v>701100</v>
      </c>
      <c r="L7" s="31">
        <f t="shared" si="0"/>
        <v>6491</v>
      </c>
      <c r="M7" s="31">
        <f t="shared" si="0"/>
        <v>-7658</v>
      </c>
      <c r="N7" s="32">
        <f t="shared" si="0"/>
        <v>-1167</v>
      </c>
    </row>
    <row r="8" spans="2:14" s="29" customFormat="1" ht="12" customHeight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2:14" s="29" customFormat="1" ht="12" customHeight="1">
      <c r="B9" s="30" t="s">
        <v>1302</v>
      </c>
      <c r="C9" s="31">
        <v>665700</v>
      </c>
      <c r="D9" s="31">
        <f>SUM(D11:D19)</f>
        <v>6148</v>
      </c>
      <c r="E9" s="31">
        <v>-3413</v>
      </c>
      <c r="F9" s="31">
        <v>-2735</v>
      </c>
      <c r="G9" s="31">
        <v>317900</v>
      </c>
      <c r="H9" s="31">
        <f>SUM(H11:H19)</f>
        <v>3166</v>
      </c>
      <c r="I9" s="31">
        <f>SUM(I11:I19)</f>
        <v>-2123</v>
      </c>
      <c r="J9" s="31">
        <f>SUM(J11:J19)</f>
        <v>1043</v>
      </c>
      <c r="K9" s="31">
        <v>347800</v>
      </c>
      <c r="L9" s="31">
        <v>2982</v>
      </c>
      <c r="M9" s="31">
        <f>SUM(M11:M19)</f>
        <v>-1290</v>
      </c>
      <c r="N9" s="32">
        <f>SUM(N11:N19)</f>
        <v>1692</v>
      </c>
    </row>
    <row r="10" spans="2:14" ht="12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2:14" ht="12" customHeight="1">
      <c r="B11" s="33" t="s">
        <v>1303</v>
      </c>
      <c r="C11" s="34">
        <v>186000</v>
      </c>
      <c r="D11" s="34">
        <v>1608</v>
      </c>
      <c r="E11" s="34">
        <v>-1406</v>
      </c>
      <c r="F11" s="34">
        <f aca="true" t="shared" si="1" ref="F11:F19">SUM(D11:E11)</f>
        <v>202</v>
      </c>
      <c r="G11" s="34">
        <v>89900</v>
      </c>
      <c r="H11" s="34">
        <v>862</v>
      </c>
      <c r="I11" s="34">
        <v>-747</v>
      </c>
      <c r="J11" s="34">
        <f aca="true" t="shared" si="2" ref="J11:J19">SUM(H11:I11)</f>
        <v>115</v>
      </c>
      <c r="K11" s="34">
        <v>96000</v>
      </c>
      <c r="L11" s="34">
        <v>746</v>
      </c>
      <c r="M11" s="34">
        <v>-659</v>
      </c>
      <c r="N11" s="35">
        <f>SUM(L11:M11)</f>
        <v>87</v>
      </c>
    </row>
    <row r="12" spans="2:14" ht="12" customHeight="1">
      <c r="B12" s="33" t="s">
        <v>1304</v>
      </c>
      <c r="C12" s="34">
        <v>95200</v>
      </c>
      <c r="D12" s="34">
        <v>869</v>
      </c>
      <c r="E12" s="34">
        <v>-635</v>
      </c>
      <c r="F12" s="34">
        <f t="shared" si="1"/>
        <v>234</v>
      </c>
      <c r="G12" s="34">
        <v>45300</v>
      </c>
      <c r="H12" s="34">
        <v>474</v>
      </c>
      <c r="I12" s="34">
        <v>-338</v>
      </c>
      <c r="J12" s="34">
        <f t="shared" si="2"/>
        <v>136</v>
      </c>
      <c r="K12" s="34">
        <v>50000</v>
      </c>
      <c r="L12" s="34">
        <v>395</v>
      </c>
      <c r="M12" s="34">
        <v>-297</v>
      </c>
      <c r="N12" s="35">
        <f>SUM(L12:M12)</f>
        <v>98</v>
      </c>
    </row>
    <row r="13" spans="2:14" ht="12" customHeight="1">
      <c r="B13" s="33" t="s">
        <v>1305</v>
      </c>
      <c r="C13" s="34">
        <v>85600</v>
      </c>
      <c r="D13" s="34">
        <v>748</v>
      </c>
      <c r="E13" s="34">
        <v>-869</v>
      </c>
      <c r="F13" s="34">
        <f t="shared" si="1"/>
        <v>-121</v>
      </c>
      <c r="G13" s="34">
        <v>40000</v>
      </c>
      <c r="H13" s="34">
        <v>376</v>
      </c>
      <c r="I13" s="34">
        <v>-647</v>
      </c>
      <c r="J13" s="34">
        <f t="shared" si="2"/>
        <v>-271</v>
      </c>
      <c r="K13" s="34">
        <v>45600</v>
      </c>
      <c r="L13" s="34">
        <v>372</v>
      </c>
      <c r="M13" s="34">
        <v>-222</v>
      </c>
      <c r="N13" s="35">
        <f>SUM(L13:M13)</f>
        <v>150</v>
      </c>
    </row>
    <row r="14" spans="2:14" ht="12" customHeight="1">
      <c r="B14" s="33" t="s">
        <v>1306</v>
      </c>
      <c r="C14" s="34">
        <v>96900</v>
      </c>
      <c r="D14" s="34">
        <v>925</v>
      </c>
      <c r="E14" s="34">
        <v>-1050</v>
      </c>
      <c r="F14" s="34">
        <f t="shared" si="1"/>
        <v>-125</v>
      </c>
      <c r="G14" s="34">
        <v>46400</v>
      </c>
      <c r="H14" s="34">
        <v>522</v>
      </c>
      <c r="I14" s="34">
        <v>-509</v>
      </c>
      <c r="J14" s="34">
        <f t="shared" si="2"/>
        <v>13</v>
      </c>
      <c r="K14" s="34">
        <v>50400</v>
      </c>
      <c r="L14" s="34">
        <v>493</v>
      </c>
      <c r="M14" s="34">
        <v>-541</v>
      </c>
      <c r="N14" s="35">
        <v>-138</v>
      </c>
    </row>
    <row r="15" spans="2:14" ht="12" customHeight="1">
      <c r="B15" s="33" t="s">
        <v>1307</v>
      </c>
      <c r="C15" s="34">
        <v>43000</v>
      </c>
      <c r="D15" s="34">
        <v>525</v>
      </c>
      <c r="E15" s="34">
        <v>-464</v>
      </c>
      <c r="F15" s="34">
        <f t="shared" si="1"/>
        <v>61</v>
      </c>
      <c r="G15" s="34">
        <v>20800</v>
      </c>
      <c r="H15" s="34">
        <v>235</v>
      </c>
      <c r="I15" s="34">
        <v>-316</v>
      </c>
      <c r="J15" s="34">
        <f t="shared" si="2"/>
        <v>-81</v>
      </c>
      <c r="K15" s="34">
        <v>22200</v>
      </c>
      <c r="L15" s="34">
        <v>290</v>
      </c>
      <c r="M15" s="34">
        <v>-148</v>
      </c>
      <c r="N15" s="35">
        <f>SUM(L15:M15)</f>
        <v>142</v>
      </c>
    </row>
    <row r="16" spans="2:14" ht="12" customHeight="1">
      <c r="B16" s="33" t="s">
        <v>1308</v>
      </c>
      <c r="C16" s="34">
        <v>41000</v>
      </c>
      <c r="D16" s="34">
        <v>451</v>
      </c>
      <c r="E16" s="34">
        <v>-253</v>
      </c>
      <c r="F16" s="34">
        <f t="shared" si="1"/>
        <v>198</v>
      </c>
      <c r="G16" s="34">
        <v>19600</v>
      </c>
      <c r="H16" s="34">
        <v>238</v>
      </c>
      <c r="I16" s="34">
        <v>-152</v>
      </c>
      <c r="J16" s="34">
        <f t="shared" si="2"/>
        <v>86</v>
      </c>
      <c r="K16" s="34">
        <v>21400</v>
      </c>
      <c r="L16" s="34">
        <v>213</v>
      </c>
      <c r="M16" s="34">
        <v>-101</v>
      </c>
      <c r="N16" s="35">
        <f>SUM(L16:M16)</f>
        <v>112</v>
      </c>
    </row>
    <row r="17" spans="2:14" ht="12" customHeight="1">
      <c r="B17" s="33" t="s">
        <v>1309</v>
      </c>
      <c r="C17" s="34">
        <v>42000</v>
      </c>
      <c r="D17" s="34">
        <v>386</v>
      </c>
      <c r="E17" s="34">
        <v>2674</v>
      </c>
      <c r="F17" s="34">
        <f t="shared" si="1"/>
        <v>3060</v>
      </c>
      <c r="G17" s="34">
        <v>18900</v>
      </c>
      <c r="H17" s="34">
        <v>181</v>
      </c>
      <c r="I17" s="34">
        <v>1334</v>
      </c>
      <c r="J17" s="34">
        <f t="shared" si="2"/>
        <v>1515</v>
      </c>
      <c r="K17" s="34">
        <v>21500</v>
      </c>
      <c r="L17" s="34">
        <v>205</v>
      </c>
      <c r="M17" s="34">
        <v>1340</v>
      </c>
      <c r="N17" s="35">
        <f>SUM(L17:M17)</f>
        <v>1545</v>
      </c>
    </row>
    <row r="18" spans="2:14" ht="12" customHeight="1">
      <c r="B18" s="33" t="s">
        <v>1310</v>
      </c>
      <c r="C18" s="34">
        <v>40200</v>
      </c>
      <c r="D18" s="34">
        <v>362</v>
      </c>
      <c r="E18" s="34">
        <v>-868</v>
      </c>
      <c r="F18" s="34">
        <f t="shared" si="1"/>
        <v>-506</v>
      </c>
      <c r="G18" s="34">
        <v>19300</v>
      </c>
      <c r="H18" s="34">
        <v>165</v>
      </c>
      <c r="I18" s="34">
        <v>-453</v>
      </c>
      <c r="J18" s="34">
        <f t="shared" si="2"/>
        <v>-288</v>
      </c>
      <c r="K18" s="34">
        <v>20900</v>
      </c>
      <c r="L18" s="34">
        <v>197</v>
      </c>
      <c r="M18" s="34">
        <v>-415</v>
      </c>
      <c r="N18" s="35">
        <f>SUM(L18:M18)</f>
        <v>-218</v>
      </c>
    </row>
    <row r="19" spans="2:14" ht="12" customHeight="1">
      <c r="B19" s="33" t="s">
        <v>1311</v>
      </c>
      <c r="C19" s="34">
        <v>36000</v>
      </c>
      <c r="D19" s="34">
        <v>274</v>
      </c>
      <c r="E19" s="34">
        <v>-542</v>
      </c>
      <c r="F19" s="34">
        <f t="shared" si="1"/>
        <v>-268</v>
      </c>
      <c r="G19" s="34">
        <v>17100</v>
      </c>
      <c r="H19" s="34">
        <v>113</v>
      </c>
      <c r="I19" s="34">
        <v>-295</v>
      </c>
      <c r="J19" s="34">
        <f t="shared" si="2"/>
        <v>-182</v>
      </c>
      <c r="K19" s="34">
        <v>19000</v>
      </c>
      <c r="L19" s="34">
        <v>161</v>
      </c>
      <c r="M19" s="34">
        <v>-247</v>
      </c>
      <c r="N19" s="35">
        <f>SUM(L19:M19)</f>
        <v>-86</v>
      </c>
    </row>
    <row r="20" spans="2:14" ht="12" customHeight="1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2:14" s="36" customFormat="1" ht="12" customHeight="1">
      <c r="B21" s="37" t="s">
        <v>1312</v>
      </c>
      <c r="C21" s="31">
        <v>683900</v>
      </c>
      <c r="D21" s="31">
        <v>6959</v>
      </c>
      <c r="E21" s="31">
        <v>-12903</v>
      </c>
      <c r="F21" s="31">
        <v>-5944</v>
      </c>
      <c r="G21" s="31">
        <v>330600</v>
      </c>
      <c r="H21" s="31">
        <v>3450</v>
      </c>
      <c r="I21" s="31">
        <v>-6535</v>
      </c>
      <c r="J21" s="31">
        <v>-3085</v>
      </c>
      <c r="K21" s="31">
        <v>353300</v>
      </c>
      <c r="L21" s="31">
        <v>3509</v>
      </c>
      <c r="M21" s="31">
        <v>-6368</v>
      </c>
      <c r="N21" s="32">
        <v>-2859</v>
      </c>
    </row>
    <row r="22" spans="2:14" ht="12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2:14" ht="12" customHeight="1">
      <c r="B23" s="33" t="s">
        <v>1313</v>
      </c>
      <c r="C23" s="34">
        <v>33500</v>
      </c>
      <c r="D23" s="34">
        <v>260</v>
      </c>
      <c r="E23" s="34">
        <v>-475</v>
      </c>
      <c r="F23" s="34">
        <f>SUM(D23:E23)</f>
        <v>-215</v>
      </c>
      <c r="G23" s="34">
        <v>15900</v>
      </c>
      <c r="H23" s="34">
        <v>112</v>
      </c>
      <c r="I23" s="34">
        <v>-318</v>
      </c>
      <c r="J23" s="34">
        <f>SUM(H23:I23)</f>
        <v>-206</v>
      </c>
      <c r="K23" s="34">
        <v>17600</v>
      </c>
      <c r="L23" s="34">
        <v>148</v>
      </c>
      <c r="M23" s="34">
        <v>-157</v>
      </c>
      <c r="N23" s="35">
        <f>SUM(L23:M23)</f>
        <v>-9</v>
      </c>
    </row>
    <row r="24" spans="2:14" ht="12" customHeight="1">
      <c r="B24" s="33" t="s">
        <v>1314</v>
      </c>
      <c r="C24" s="34">
        <v>12200</v>
      </c>
      <c r="D24" s="34">
        <v>82</v>
      </c>
      <c r="E24" s="34">
        <v>248</v>
      </c>
      <c r="F24" s="34">
        <v>166</v>
      </c>
      <c r="G24" s="34">
        <v>6000</v>
      </c>
      <c r="H24" s="34">
        <v>30</v>
      </c>
      <c r="I24" s="34">
        <v>-103</v>
      </c>
      <c r="J24" s="34">
        <f>SUM(H24:I24)</f>
        <v>-73</v>
      </c>
      <c r="K24" s="34">
        <v>6300</v>
      </c>
      <c r="L24" s="34">
        <v>52</v>
      </c>
      <c r="M24" s="34">
        <v>-145</v>
      </c>
      <c r="N24" s="35">
        <f>SUM(L24:M24)</f>
        <v>-93</v>
      </c>
    </row>
    <row r="25" spans="2:14" ht="12" customHeight="1">
      <c r="B25" s="33" t="s">
        <v>1315</v>
      </c>
      <c r="C25" s="34">
        <v>13300</v>
      </c>
      <c r="D25" s="34">
        <v>137</v>
      </c>
      <c r="E25" s="34">
        <v>-250</v>
      </c>
      <c r="F25" s="34">
        <f>SUM(D25:E25)</f>
        <v>-113</v>
      </c>
      <c r="G25" s="34">
        <v>6400</v>
      </c>
      <c r="H25" s="34">
        <v>71</v>
      </c>
      <c r="I25" s="34">
        <v>-144</v>
      </c>
      <c r="J25" s="34">
        <f>SUM(H25:I25)</f>
        <v>-73</v>
      </c>
      <c r="K25" s="34">
        <v>6900</v>
      </c>
      <c r="L25" s="34">
        <v>66</v>
      </c>
      <c r="M25" s="34">
        <v>-106</v>
      </c>
      <c r="N25" s="35">
        <f>SUM(L25:M25)</f>
        <v>-40</v>
      </c>
    </row>
    <row r="26" spans="2:14" ht="12" customHeight="1">
      <c r="B26" s="33" t="s">
        <v>1316</v>
      </c>
      <c r="C26" s="34">
        <v>16500</v>
      </c>
      <c r="D26" s="34">
        <v>127</v>
      </c>
      <c r="E26" s="34">
        <v>-298</v>
      </c>
      <c r="F26" s="34">
        <f>SUM(D26:E26)</f>
        <v>-171</v>
      </c>
      <c r="G26" s="34">
        <v>7900</v>
      </c>
      <c r="H26" s="34">
        <v>70</v>
      </c>
      <c r="I26" s="34">
        <v>-161</v>
      </c>
      <c r="J26" s="34">
        <f>SUM(H26:I26)</f>
        <v>-91</v>
      </c>
      <c r="K26" s="34">
        <v>8500</v>
      </c>
      <c r="L26" s="34">
        <v>57</v>
      </c>
      <c r="M26" s="34">
        <v>-137</v>
      </c>
      <c r="N26" s="35">
        <f>SUM(L26:M26)</f>
        <v>-80</v>
      </c>
    </row>
    <row r="27" spans="2:14" ht="12" customHeight="1">
      <c r="B27" s="3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2:14" ht="12" customHeight="1">
      <c r="B28" s="39" t="s">
        <v>1317</v>
      </c>
      <c r="C28" s="34">
        <v>7600</v>
      </c>
      <c r="D28" s="34">
        <v>68</v>
      </c>
      <c r="E28" s="34">
        <v>-161</v>
      </c>
      <c r="F28" s="34">
        <f>SUM(D28:E28)</f>
        <v>-93</v>
      </c>
      <c r="G28" s="34">
        <v>3700</v>
      </c>
      <c r="H28" s="34">
        <v>45</v>
      </c>
      <c r="I28" s="34">
        <v>-90</v>
      </c>
      <c r="J28" s="34">
        <f>SUM(H28:I28)</f>
        <v>-45</v>
      </c>
      <c r="K28" s="34">
        <v>3900</v>
      </c>
      <c r="L28" s="34">
        <v>23</v>
      </c>
      <c r="M28" s="34">
        <v>-71</v>
      </c>
      <c r="N28" s="35">
        <f>SUM(L28:M28)</f>
        <v>-48</v>
      </c>
    </row>
    <row r="29" spans="2:14" ht="12" customHeight="1">
      <c r="B29" s="39" t="s">
        <v>1318</v>
      </c>
      <c r="C29" s="40">
        <v>16300</v>
      </c>
      <c r="D29" s="40">
        <v>160</v>
      </c>
      <c r="E29" s="40">
        <v>-242</v>
      </c>
      <c r="F29" s="34">
        <f>SUM(D29:E29)</f>
        <v>-82</v>
      </c>
      <c r="G29" s="40">
        <v>7900</v>
      </c>
      <c r="H29" s="40">
        <v>75</v>
      </c>
      <c r="I29" s="40">
        <v>-70</v>
      </c>
      <c r="J29" s="34">
        <f>SUM(H29:I29)</f>
        <v>5</v>
      </c>
      <c r="K29" s="40">
        <v>8400</v>
      </c>
      <c r="L29" s="40">
        <v>85</v>
      </c>
      <c r="M29" s="40">
        <v>-172</v>
      </c>
      <c r="N29" s="35">
        <f>SUM(L29:M29)</f>
        <v>-87</v>
      </c>
    </row>
    <row r="30" spans="2:14" ht="12" customHeight="1">
      <c r="B30" s="39" t="s">
        <v>1319</v>
      </c>
      <c r="C30" s="40">
        <v>8700</v>
      </c>
      <c r="D30" s="34">
        <v>92</v>
      </c>
      <c r="E30" s="40">
        <v>-244</v>
      </c>
      <c r="F30" s="34">
        <f>SUM(D30:E30)</f>
        <v>-152</v>
      </c>
      <c r="G30" s="40">
        <v>4300</v>
      </c>
      <c r="H30" s="34">
        <v>50</v>
      </c>
      <c r="I30" s="40">
        <v>-118</v>
      </c>
      <c r="J30" s="34">
        <f>SUM(H30:I30)</f>
        <v>-68</v>
      </c>
      <c r="K30" s="34">
        <v>4400</v>
      </c>
      <c r="L30" s="34">
        <v>42</v>
      </c>
      <c r="M30" s="34">
        <v>-126</v>
      </c>
      <c r="N30" s="35">
        <f>SUM(L30:M30)</f>
        <v>-84</v>
      </c>
    </row>
    <row r="31" spans="2:14" ht="12" customHeight="1">
      <c r="B31" s="39" t="s">
        <v>1320</v>
      </c>
      <c r="C31" s="40">
        <v>15000</v>
      </c>
      <c r="D31" s="34">
        <v>149</v>
      </c>
      <c r="E31" s="40">
        <v>-403</v>
      </c>
      <c r="F31" s="34">
        <f>SUM(D31:E31)</f>
        <v>-254</v>
      </c>
      <c r="G31" s="40">
        <v>7400</v>
      </c>
      <c r="H31" s="34">
        <v>76</v>
      </c>
      <c r="I31" s="40">
        <v>-216</v>
      </c>
      <c r="J31" s="34">
        <f>SUM(H31:I31)</f>
        <v>-140</v>
      </c>
      <c r="K31" s="34">
        <v>7600</v>
      </c>
      <c r="L31" s="34">
        <v>73</v>
      </c>
      <c r="M31" s="34">
        <v>-187</v>
      </c>
      <c r="N31" s="35">
        <f>SUM(L31:M31)</f>
        <v>-114</v>
      </c>
    </row>
    <row r="32" spans="2:14" ht="12" customHeight="1">
      <c r="B32" s="39" t="s">
        <v>1321</v>
      </c>
      <c r="C32" s="40">
        <v>26900</v>
      </c>
      <c r="D32" s="34">
        <v>283</v>
      </c>
      <c r="E32" s="40">
        <v>-598</v>
      </c>
      <c r="F32" s="34">
        <f>SUM(D32:E32)</f>
        <v>-315</v>
      </c>
      <c r="G32" s="40">
        <v>12800</v>
      </c>
      <c r="H32" s="34">
        <v>112</v>
      </c>
      <c r="I32" s="40">
        <v>-340</v>
      </c>
      <c r="J32" s="34">
        <f>SUM(H32:I32)</f>
        <v>-228</v>
      </c>
      <c r="K32" s="34">
        <v>14100</v>
      </c>
      <c r="L32" s="34">
        <v>171</v>
      </c>
      <c r="M32" s="34">
        <v>-258</v>
      </c>
      <c r="N32" s="35">
        <f>SUM(L32:M32)</f>
        <v>-87</v>
      </c>
    </row>
    <row r="33" spans="2:14" ht="12" customHeight="1">
      <c r="B33" s="39"/>
      <c r="C33" s="40"/>
      <c r="D33" s="34"/>
      <c r="E33" s="40"/>
      <c r="F33" s="40"/>
      <c r="G33" s="40"/>
      <c r="H33" s="34"/>
      <c r="I33" s="40"/>
      <c r="J33" s="40"/>
      <c r="K33" s="34"/>
      <c r="L33" s="34"/>
      <c r="M33" s="34"/>
      <c r="N33" s="35"/>
    </row>
    <row r="34" spans="2:14" ht="12" customHeight="1">
      <c r="B34" s="39" t="s">
        <v>1322</v>
      </c>
      <c r="C34" s="40">
        <v>39700</v>
      </c>
      <c r="D34" s="34">
        <v>390</v>
      </c>
      <c r="E34" s="40">
        <v>550</v>
      </c>
      <c r="F34" s="34">
        <f>SUM(D34:E34)</f>
        <v>940</v>
      </c>
      <c r="G34" s="40">
        <v>19000</v>
      </c>
      <c r="H34" s="34">
        <v>198</v>
      </c>
      <c r="I34" s="40">
        <v>495</v>
      </c>
      <c r="J34" s="34">
        <f>SUM(H34:I34)</f>
        <v>693</v>
      </c>
      <c r="K34" s="34">
        <v>20700</v>
      </c>
      <c r="L34" s="34">
        <v>192</v>
      </c>
      <c r="M34" s="34">
        <v>55</v>
      </c>
      <c r="N34" s="35">
        <f>SUM(L34:M34)</f>
        <v>247</v>
      </c>
    </row>
    <row r="35" spans="2:14" ht="12" customHeight="1">
      <c r="B35" s="39" t="s">
        <v>1323</v>
      </c>
      <c r="C35" s="40">
        <v>15200</v>
      </c>
      <c r="D35" s="34">
        <v>189</v>
      </c>
      <c r="E35" s="40">
        <v>-335</v>
      </c>
      <c r="F35" s="34">
        <f>SUM(D35:E35)</f>
        <v>-146</v>
      </c>
      <c r="G35" s="40">
        <v>7200</v>
      </c>
      <c r="H35" s="34">
        <v>104</v>
      </c>
      <c r="I35" s="40">
        <v>-175</v>
      </c>
      <c r="J35" s="34">
        <f>SUM(H35:I35)</f>
        <v>-71</v>
      </c>
      <c r="K35" s="34">
        <v>8000</v>
      </c>
      <c r="L35" s="34">
        <v>85</v>
      </c>
      <c r="M35" s="34">
        <v>-160</v>
      </c>
      <c r="N35" s="35">
        <f>SUM(L35:M35)</f>
        <v>-75</v>
      </c>
    </row>
    <row r="36" spans="2:14" ht="12" customHeight="1">
      <c r="B36" s="39" t="s">
        <v>1324</v>
      </c>
      <c r="C36" s="40">
        <v>32800</v>
      </c>
      <c r="D36" s="34">
        <v>374</v>
      </c>
      <c r="E36" s="40">
        <v>-613</v>
      </c>
      <c r="F36" s="34">
        <f>SUM(D36:E36)</f>
        <v>-239</v>
      </c>
      <c r="G36" s="40">
        <v>16000</v>
      </c>
      <c r="H36" s="34">
        <v>188</v>
      </c>
      <c r="I36" s="40">
        <v>-315</v>
      </c>
      <c r="J36" s="34">
        <f>SUM(H36:I36)</f>
        <v>-127</v>
      </c>
      <c r="K36" s="34">
        <v>16800</v>
      </c>
      <c r="L36" s="34">
        <v>186</v>
      </c>
      <c r="M36" s="34">
        <v>-298</v>
      </c>
      <c r="N36" s="35">
        <f>SUM(L36:M36)</f>
        <v>-112</v>
      </c>
    </row>
    <row r="37" spans="2:14" ht="12" customHeight="1">
      <c r="B37" s="33"/>
      <c r="C37" s="40"/>
      <c r="D37" s="34"/>
      <c r="E37" s="40"/>
      <c r="F37" s="40"/>
      <c r="G37" s="40"/>
      <c r="H37" s="34"/>
      <c r="I37" s="40"/>
      <c r="J37" s="40"/>
      <c r="K37" s="34"/>
      <c r="L37" s="34"/>
      <c r="M37" s="34"/>
      <c r="N37" s="35"/>
    </row>
    <row r="38" spans="2:14" ht="12" customHeight="1">
      <c r="B38" s="39" t="s">
        <v>1325</v>
      </c>
      <c r="C38" s="40">
        <v>12000</v>
      </c>
      <c r="D38" s="34">
        <v>117</v>
      </c>
      <c r="E38" s="40">
        <v>-157</v>
      </c>
      <c r="F38" s="34">
        <f aca="true" t="shared" si="3" ref="F38:F44">SUM(D38:E38)</f>
        <v>-40</v>
      </c>
      <c r="G38" s="40">
        <v>6000</v>
      </c>
      <c r="H38" s="34">
        <v>57</v>
      </c>
      <c r="I38" s="40">
        <v>-82</v>
      </c>
      <c r="J38" s="34">
        <f aca="true" t="shared" si="4" ref="J38:J44">SUM(H38:I38)</f>
        <v>-25</v>
      </c>
      <c r="K38" s="34">
        <v>6000</v>
      </c>
      <c r="L38" s="34">
        <v>60</v>
      </c>
      <c r="M38" s="34">
        <v>-75</v>
      </c>
      <c r="N38" s="35">
        <f aca="true" t="shared" si="5" ref="N38:N44">SUM(L38:M38)</f>
        <v>-15</v>
      </c>
    </row>
    <row r="39" spans="2:14" ht="12" customHeight="1">
      <c r="B39" s="39" t="s">
        <v>1326</v>
      </c>
      <c r="C39" s="40">
        <v>9100</v>
      </c>
      <c r="D39" s="34">
        <v>174</v>
      </c>
      <c r="E39" s="40">
        <v>-226</v>
      </c>
      <c r="F39" s="34">
        <f t="shared" si="3"/>
        <v>-52</v>
      </c>
      <c r="G39" s="40">
        <v>4400</v>
      </c>
      <c r="H39" s="34">
        <v>88</v>
      </c>
      <c r="I39" s="40">
        <v>-108</v>
      </c>
      <c r="J39" s="34">
        <f t="shared" si="4"/>
        <v>-20</v>
      </c>
      <c r="K39" s="34">
        <v>4700</v>
      </c>
      <c r="L39" s="34">
        <v>86</v>
      </c>
      <c r="M39" s="34">
        <v>-118</v>
      </c>
      <c r="N39" s="35">
        <f t="shared" si="5"/>
        <v>-32</v>
      </c>
    </row>
    <row r="40" spans="2:14" ht="12" customHeight="1">
      <c r="B40" s="39" t="s">
        <v>1327</v>
      </c>
      <c r="C40" s="40">
        <v>10800</v>
      </c>
      <c r="D40" s="34">
        <v>152</v>
      </c>
      <c r="E40" s="40">
        <v>-369</v>
      </c>
      <c r="F40" s="34">
        <f t="shared" si="3"/>
        <v>-217</v>
      </c>
      <c r="G40" s="40">
        <v>5300</v>
      </c>
      <c r="H40" s="34">
        <v>77</v>
      </c>
      <c r="I40" s="40">
        <v>-216</v>
      </c>
      <c r="J40" s="34">
        <f t="shared" si="4"/>
        <v>-139</v>
      </c>
      <c r="K40" s="34">
        <v>5500</v>
      </c>
      <c r="L40" s="34">
        <v>75</v>
      </c>
      <c r="M40" s="34">
        <v>-153</v>
      </c>
      <c r="N40" s="35">
        <f t="shared" si="5"/>
        <v>-78</v>
      </c>
    </row>
    <row r="41" spans="2:14" ht="12" customHeight="1">
      <c r="B41" s="39" t="s">
        <v>1328</v>
      </c>
      <c r="C41" s="40">
        <v>8600</v>
      </c>
      <c r="D41" s="34">
        <v>121</v>
      </c>
      <c r="E41" s="40">
        <v>-248</v>
      </c>
      <c r="F41" s="34">
        <f t="shared" si="3"/>
        <v>-127</v>
      </c>
      <c r="G41" s="40">
        <v>4200</v>
      </c>
      <c r="H41" s="34">
        <v>67</v>
      </c>
      <c r="I41" s="40">
        <v>-128</v>
      </c>
      <c r="J41" s="34">
        <f t="shared" si="4"/>
        <v>-61</v>
      </c>
      <c r="K41" s="34">
        <v>4400</v>
      </c>
      <c r="L41" s="34">
        <v>54</v>
      </c>
      <c r="M41" s="34">
        <v>-120</v>
      </c>
      <c r="N41" s="35">
        <f t="shared" si="5"/>
        <v>-66</v>
      </c>
    </row>
    <row r="42" spans="2:14" ht="12" customHeight="1">
      <c r="B42" s="39" t="s">
        <v>1329</v>
      </c>
      <c r="C42" s="40">
        <v>17300</v>
      </c>
      <c r="D42" s="34">
        <v>248</v>
      </c>
      <c r="E42" s="40">
        <v>-181</v>
      </c>
      <c r="F42" s="34">
        <f t="shared" si="3"/>
        <v>67</v>
      </c>
      <c r="G42" s="40">
        <v>8700</v>
      </c>
      <c r="H42" s="34">
        <v>119</v>
      </c>
      <c r="I42" s="40">
        <v>-95</v>
      </c>
      <c r="J42" s="34">
        <f t="shared" si="4"/>
        <v>24</v>
      </c>
      <c r="K42" s="34">
        <v>8600</v>
      </c>
      <c r="L42" s="34">
        <v>129</v>
      </c>
      <c r="M42" s="34">
        <v>-86</v>
      </c>
      <c r="N42" s="35">
        <f t="shared" si="5"/>
        <v>43</v>
      </c>
    </row>
    <row r="43" spans="2:14" ht="12" customHeight="1">
      <c r="B43" s="39" t="s">
        <v>1330</v>
      </c>
      <c r="C43" s="40">
        <v>10200</v>
      </c>
      <c r="D43" s="34">
        <v>120</v>
      </c>
      <c r="E43" s="40">
        <v>-207</v>
      </c>
      <c r="F43" s="34">
        <f t="shared" si="3"/>
        <v>-87</v>
      </c>
      <c r="G43" s="40">
        <v>5000</v>
      </c>
      <c r="H43" s="40">
        <v>53</v>
      </c>
      <c r="I43" s="40">
        <v>-123</v>
      </c>
      <c r="J43" s="34">
        <f t="shared" si="4"/>
        <v>-70</v>
      </c>
      <c r="K43" s="40">
        <v>5200</v>
      </c>
      <c r="L43" s="40">
        <v>67</v>
      </c>
      <c r="M43" s="40">
        <v>-84</v>
      </c>
      <c r="N43" s="35">
        <f t="shared" si="5"/>
        <v>-17</v>
      </c>
    </row>
    <row r="44" spans="2:14" ht="12" customHeight="1">
      <c r="B44" s="39" t="s">
        <v>1331</v>
      </c>
      <c r="C44" s="40">
        <v>17600</v>
      </c>
      <c r="D44" s="40">
        <v>287</v>
      </c>
      <c r="E44" s="40">
        <v>-319</v>
      </c>
      <c r="F44" s="34">
        <f t="shared" si="3"/>
        <v>-32</v>
      </c>
      <c r="G44" s="40">
        <v>8600</v>
      </c>
      <c r="H44" s="40">
        <v>153</v>
      </c>
      <c r="I44" s="40">
        <v>-169</v>
      </c>
      <c r="J44" s="34">
        <f t="shared" si="4"/>
        <v>-16</v>
      </c>
      <c r="K44" s="40">
        <v>9000</v>
      </c>
      <c r="L44" s="40">
        <v>134</v>
      </c>
      <c r="M44" s="40">
        <v>-150</v>
      </c>
      <c r="N44" s="35">
        <f t="shared" si="5"/>
        <v>-16</v>
      </c>
    </row>
    <row r="45" spans="2:14" ht="12" customHeight="1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</row>
    <row r="46" spans="2:14" ht="12" customHeight="1">
      <c r="B46" s="39" t="s">
        <v>1332</v>
      </c>
      <c r="C46" s="40">
        <v>34000</v>
      </c>
      <c r="D46" s="34">
        <v>266</v>
      </c>
      <c r="E46" s="40">
        <v>-1387</v>
      </c>
      <c r="F46" s="34">
        <f>SUM(D46:E46)</f>
        <v>-1121</v>
      </c>
      <c r="G46" s="40">
        <v>16000</v>
      </c>
      <c r="H46" s="34">
        <v>120</v>
      </c>
      <c r="I46" s="40">
        <v>-684</v>
      </c>
      <c r="J46" s="34">
        <f>SUM(H46:I46)</f>
        <v>-564</v>
      </c>
      <c r="K46" s="34">
        <v>17900</v>
      </c>
      <c r="L46" s="34">
        <v>146</v>
      </c>
      <c r="M46" s="34">
        <v>-703</v>
      </c>
      <c r="N46" s="35">
        <f>SUM(L46:M46)</f>
        <v>-557</v>
      </c>
    </row>
    <row r="47" spans="2:14" ht="12" customHeight="1">
      <c r="B47" s="39" t="s">
        <v>1333</v>
      </c>
      <c r="C47" s="40">
        <v>12800</v>
      </c>
      <c r="D47" s="34">
        <v>119</v>
      </c>
      <c r="E47" s="40">
        <v>-1165</v>
      </c>
      <c r="F47" s="34">
        <f>SUM(D47:E47)</f>
        <v>-1046</v>
      </c>
      <c r="G47" s="40">
        <v>6700</v>
      </c>
      <c r="H47" s="34">
        <v>65</v>
      </c>
      <c r="I47" s="40">
        <v>-538</v>
      </c>
      <c r="J47" s="34">
        <f>SUM(H47:I47)</f>
        <v>-473</v>
      </c>
      <c r="K47" s="34">
        <v>7500</v>
      </c>
      <c r="L47" s="34">
        <v>54</v>
      </c>
      <c r="M47" s="34">
        <v>-627</v>
      </c>
      <c r="N47" s="35">
        <f>SUM(L47:M47)</f>
        <v>-573</v>
      </c>
    </row>
    <row r="48" spans="2:14" ht="12" customHeight="1">
      <c r="B48" s="39" t="s">
        <v>1334</v>
      </c>
      <c r="C48" s="40">
        <v>20400</v>
      </c>
      <c r="D48" s="34">
        <v>180</v>
      </c>
      <c r="E48" s="40">
        <v>-286</v>
      </c>
      <c r="F48" s="34">
        <f>SUM(D48:E48)</f>
        <v>-106</v>
      </c>
      <c r="G48" s="40">
        <v>9600</v>
      </c>
      <c r="H48" s="34">
        <v>90</v>
      </c>
      <c r="I48" s="40">
        <v>-119</v>
      </c>
      <c r="J48" s="34">
        <f>SUM(H48:I48)</f>
        <v>-29</v>
      </c>
      <c r="K48" s="34">
        <v>10800</v>
      </c>
      <c r="L48" s="34">
        <v>90</v>
      </c>
      <c r="M48" s="34">
        <v>-167</v>
      </c>
      <c r="N48" s="35">
        <f>SUM(L48:M48)</f>
        <v>-77</v>
      </c>
    </row>
    <row r="49" spans="2:14" ht="12" customHeight="1">
      <c r="B49" s="39" t="s">
        <v>1335</v>
      </c>
      <c r="C49" s="40">
        <v>9200</v>
      </c>
      <c r="D49" s="34">
        <v>89</v>
      </c>
      <c r="E49" s="40">
        <v>-202</v>
      </c>
      <c r="F49" s="34">
        <f>SUM(D49:E49)</f>
        <v>-113</v>
      </c>
      <c r="G49" s="40">
        <v>4400</v>
      </c>
      <c r="H49" s="34">
        <v>62</v>
      </c>
      <c r="I49" s="40">
        <v>-116</v>
      </c>
      <c r="J49" s="34">
        <f>SUM(H49:I49)</f>
        <v>-54</v>
      </c>
      <c r="K49" s="34">
        <v>4800</v>
      </c>
      <c r="L49" s="34">
        <v>27</v>
      </c>
      <c r="M49" s="34">
        <v>-86</v>
      </c>
      <c r="N49" s="35">
        <f>SUM(L49:M49)</f>
        <v>-59</v>
      </c>
    </row>
    <row r="50" spans="2:14" s="14" customFormat="1" ht="12" customHeight="1">
      <c r="B50" s="33" t="s">
        <v>1336</v>
      </c>
      <c r="C50" s="40">
        <v>29800</v>
      </c>
      <c r="D50" s="34">
        <v>269</v>
      </c>
      <c r="E50" s="40">
        <v>-669</v>
      </c>
      <c r="F50" s="34">
        <f>SUM(D50:E50)</f>
        <v>-400</v>
      </c>
      <c r="G50" s="40">
        <v>14400</v>
      </c>
      <c r="H50" s="34">
        <v>144</v>
      </c>
      <c r="I50" s="40">
        <v>-371</v>
      </c>
      <c r="J50" s="34">
        <f>SUM(H50:I50)</f>
        <v>-227</v>
      </c>
      <c r="K50" s="34">
        <v>15400</v>
      </c>
      <c r="L50" s="34">
        <v>125</v>
      </c>
      <c r="M50" s="34">
        <v>-298</v>
      </c>
      <c r="N50" s="35">
        <f>SUM(L50:M50)</f>
        <v>-173</v>
      </c>
    </row>
    <row r="51" spans="2:14" ht="12" customHeight="1">
      <c r="B51" s="39"/>
      <c r="C51" s="40"/>
      <c r="D51" s="34"/>
      <c r="E51" s="40"/>
      <c r="F51" s="40"/>
      <c r="G51" s="40"/>
      <c r="H51" s="34"/>
      <c r="I51" s="40"/>
      <c r="J51" s="40"/>
      <c r="K51" s="34"/>
      <c r="L51" s="34"/>
      <c r="M51" s="34"/>
      <c r="N51" s="35"/>
    </row>
    <row r="52" spans="2:14" ht="12" customHeight="1">
      <c r="B52" s="39" t="s">
        <v>1337</v>
      </c>
      <c r="C52" s="40">
        <v>25900</v>
      </c>
      <c r="D52" s="34">
        <v>207</v>
      </c>
      <c r="E52" s="40">
        <v>-661</v>
      </c>
      <c r="F52" s="34">
        <f>SUM(D52:E52)</f>
        <v>-454</v>
      </c>
      <c r="G52" s="40">
        <v>12600</v>
      </c>
      <c r="H52" s="34">
        <v>106</v>
      </c>
      <c r="I52" s="40">
        <v>-307</v>
      </c>
      <c r="J52" s="34">
        <f>SUM(H52:I52)</f>
        <v>-201</v>
      </c>
      <c r="K52" s="34">
        <v>13300</v>
      </c>
      <c r="L52" s="34">
        <v>101</v>
      </c>
      <c r="M52" s="34">
        <v>-354</v>
      </c>
      <c r="N52" s="35">
        <f>SUM(L52:M52)</f>
        <v>-253</v>
      </c>
    </row>
    <row r="53" spans="2:14" ht="12" customHeight="1">
      <c r="B53" s="39" t="s">
        <v>1338</v>
      </c>
      <c r="C53" s="40">
        <v>16200</v>
      </c>
      <c r="D53" s="34">
        <v>163</v>
      </c>
      <c r="E53" s="40">
        <v>-314</v>
      </c>
      <c r="F53" s="34">
        <f>SUM(D53:E53)</f>
        <v>-151</v>
      </c>
      <c r="G53" s="40">
        <v>7900</v>
      </c>
      <c r="H53" s="34">
        <v>78</v>
      </c>
      <c r="I53" s="40">
        <v>-201</v>
      </c>
      <c r="J53" s="34">
        <f>SUM(H53:I53)</f>
        <v>-123</v>
      </c>
      <c r="K53" s="34">
        <v>8300</v>
      </c>
      <c r="L53" s="34">
        <v>85</v>
      </c>
      <c r="M53" s="34">
        <v>-113</v>
      </c>
      <c r="N53" s="35">
        <f>SUM(L53:M53)</f>
        <v>-28</v>
      </c>
    </row>
    <row r="54" spans="2:14" ht="12" customHeight="1">
      <c r="B54" s="39" t="s">
        <v>1339</v>
      </c>
      <c r="C54" s="40">
        <v>3100</v>
      </c>
      <c r="D54" s="40">
        <v>33</v>
      </c>
      <c r="E54" s="40">
        <v>-103</v>
      </c>
      <c r="F54" s="34">
        <f>SUM(D54:E54)</f>
        <v>-70</v>
      </c>
      <c r="G54" s="40">
        <v>1500</v>
      </c>
      <c r="H54" s="40">
        <v>11</v>
      </c>
      <c r="I54" s="40">
        <v>-56</v>
      </c>
      <c r="J54" s="34">
        <f>SUM(H54:I54)</f>
        <v>-45</v>
      </c>
      <c r="K54" s="40">
        <v>1600</v>
      </c>
      <c r="L54" s="40">
        <v>22</v>
      </c>
      <c r="M54" s="40">
        <v>-47</v>
      </c>
      <c r="N54" s="35">
        <f>SUM(L54:M54)</f>
        <v>-25</v>
      </c>
    </row>
    <row r="55" spans="2:14" ht="12" customHeight="1">
      <c r="B55" s="39" t="s">
        <v>1340</v>
      </c>
      <c r="C55" s="40">
        <v>15400</v>
      </c>
      <c r="D55" s="40">
        <v>189</v>
      </c>
      <c r="E55" s="40">
        <v>-84</v>
      </c>
      <c r="F55" s="34">
        <f>SUM(D55:E55)</f>
        <v>105</v>
      </c>
      <c r="G55" s="40">
        <v>7700</v>
      </c>
      <c r="H55" s="40">
        <v>98</v>
      </c>
      <c r="I55" s="40">
        <v>-9</v>
      </c>
      <c r="J55" s="34">
        <f>SUM(H55:I55)</f>
        <v>89</v>
      </c>
      <c r="K55" s="40">
        <v>7700</v>
      </c>
      <c r="L55" s="40">
        <v>91</v>
      </c>
      <c r="M55" s="40">
        <v>-75</v>
      </c>
      <c r="N55" s="35">
        <f>SUM(L55:M55)</f>
        <v>16</v>
      </c>
    </row>
    <row r="56" spans="2:14" ht="12" customHeight="1"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</row>
    <row r="57" spans="2:14" ht="12" customHeight="1">
      <c r="B57" s="33" t="s">
        <v>1341</v>
      </c>
      <c r="C57" s="40">
        <v>14600</v>
      </c>
      <c r="D57" s="34">
        <v>184</v>
      </c>
      <c r="E57" s="40">
        <v>-75</v>
      </c>
      <c r="F57" s="34">
        <v>-109</v>
      </c>
      <c r="G57" s="40">
        <v>8000</v>
      </c>
      <c r="H57" s="34">
        <v>88</v>
      </c>
      <c r="I57" s="40">
        <v>-74</v>
      </c>
      <c r="J57" s="34">
        <f aca="true" t="shared" si="6" ref="J57:J63">SUM(H57:I57)</f>
        <v>14</v>
      </c>
      <c r="K57" s="34">
        <v>6600</v>
      </c>
      <c r="L57" s="34">
        <v>96</v>
      </c>
      <c r="M57" s="34">
        <v>-1</v>
      </c>
      <c r="N57" s="35">
        <f aca="true" t="shared" si="7" ref="N57:N63">SUM(L57:M57)</f>
        <v>95</v>
      </c>
    </row>
    <row r="58" spans="2:14" ht="12" customHeight="1">
      <c r="B58" s="39" t="s">
        <v>1342</v>
      </c>
      <c r="C58" s="40">
        <v>11100</v>
      </c>
      <c r="D58" s="34">
        <v>95</v>
      </c>
      <c r="E58" s="40">
        <v>-36</v>
      </c>
      <c r="F58" s="34">
        <f aca="true" t="shared" si="8" ref="F58:F63">SUM(D58:E58)</f>
        <v>59</v>
      </c>
      <c r="G58" s="40">
        <v>5200</v>
      </c>
      <c r="H58" s="34">
        <v>49</v>
      </c>
      <c r="I58" s="40">
        <v>-24</v>
      </c>
      <c r="J58" s="34">
        <f t="shared" si="6"/>
        <v>25</v>
      </c>
      <c r="K58" s="34">
        <v>5800</v>
      </c>
      <c r="L58" s="34">
        <v>46</v>
      </c>
      <c r="M58" s="34">
        <v>-12</v>
      </c>
      <c r="N58" s="35">
        <f t="shared" si="7"/>
        <v>34</v>
      </c>
    </row>
    <row r="59" spans="2:14" ht="12" customHeight="1">
      <c r="B59" s="39" t="s">
        <v>1343</v>
      </c>
      <c r="C59" s="40">
        <v>13600</v>
      </c>
      <c r="D59" s="34">
        <v>168</v>
      </c>
      <c r="E59" s="40">
        <v>-251</v>
      </c>
      <c r="F59" s="34">
        <f t="shared" si="8"/>
        <v>-83</v>
      </c>
      <c r="G59" s="40">
        <v>6600</v>
      </c>
      <c r="H59" s="34">
        <v>71</v>
      </c>
      <c r="I59" s="40">
        <v>-138</v>
      </c>
      <c r="J59" s="34">
        <f t="shared" si="6"/>
        <v>-67</v>
      </c>
      <c r="K59" s="34">
        <v>7100</v>
      </c>
      <c r="L59" s="34">
        <v>97</v>
      </c>
      <c r="M59" s="34">
        <v>-113</v>
      </c>
      <c r="N59" s="35">
        <f t="shared" si="7"/>
        <v>-16</v>
      </c>
    </row>
    <row r="60" spans="2:14" ht="13.5" customHeight="1">
      <c r="B60" s="39" t="s">
        <v>1344</v>
      </c>
      <c r="C60" s="40">
        <v>10600</v>
      </c>
      <c r="D60" s="34">
        <v>82</v>
      </c>
      <c r="E60" s="40">
        <v>-135</v>
      </c>
      <c r="F60" s="34">
        <f t="shared" si="8"/>
        <v>-53</v>
      </c>
      <c r="G60" s="40">
        <v>5100</v>
      </c>
      <c r="H60" s="34">
        <v>29</v>
      </c>
      <c r="I60" s="40">
        <v>-72</v>
      </c>
      <c r="J60" s="34">
        <f t="shared" si="6"/>
        <v>-43</v>
      </c>
      <c r="K60" s="34">
        <v>5500</v>
      </c>
      <c r="L60" s="34">
        <v>53</v>
      </c>
      <c r="M60" s="34">
        <v>-63</v>
      </c>
      <c r="N60" s="35">
        <f t="shared" si="7"/>
        <v>-10</v>
      </c>
    </row>
    <row r="61" spans="2:14" ht="12" customHeight="1">
      <c r="B61" s="39" t="s">
        <v>1345</v>
      </c>
      <c r="C61" s="40">
        <v>17100</v>
      </c>
      <c r="D61" s="34">
        <v>170</v>
      </c>
      <c r="E61" s="40">
        <v>-242</v>
      </c>
      <c r="F61" s="34">
        <f t="shared" si="8"/>
        <v>-72</v>
      </c>
      <c r="G61" s="40">
        <v>8400</v>
      </c>
      <c r="H61" s="34">
        <v>90</v>
      </c>
      <c r="I61" s="40">
        <v>-113</v>
      </c>
      <c r="J61" s="34">
        <f t="shared" si="6"/>
        <v>-23</v>
      </c>
      <c r="K61" s="34">
        <v>8600</v>
      </c>
      <c r="L61" s="34">
        <v>80</v>
      </c>
      <c r="M61" s="34">
        <v>-129</v>
      </c>
      <c r="N61" s="35">
        <f t="shared" si="7"/>
        <v>-49</v>
      </c>
    </row>
    <row r="62" spans="2:14" ht="12" customHeight="1">
      <c r="B62" s="33" t="s">
        <v>1346</v>
      </c>
      <c r="C62" s="40">
        <v>11500</v>
      </c>
      <c r="D62" s="34">
        <v>111</v>
      </c>
      <c r="E62" s="40">
        <v>-242</v>
      </c>
      <c r="F62" s="34">
        <f t="shared" si="8"/>
        <v>-131</v>
      </c>
      <c r="G62" s="40">
        <v>5600</v>
      </c>
      <c r="H62" s="34">
        <v>53</v>
      </c>
      <c r="I62" s="40">
        <v>-133</v>
      </c>
      <c r="J62" s="34">
        <f t="shared" si="6"/>
        <v>-80</v>
      </c>
      <c r="K62" s="34">
        <v>5900</v>
      </c>
      <c r="L62" s="34">
        <v>58</v>
      </c>
      <c r="M62" s="34">
        <v>-109</v>
      </c>
      <c r="N62" s="35">
        <f t="shared" si="7"/>
        <v>-51</v>
      </c>
    </row>
    <row r="63" spans="2:14" ht="12" customHeight="1">
      <c r="B63" s="39" t="s">
        <v>1347</v>
      </c>
      <c r="C63" s="40">
        <v>22600</v>
      </c>
      <c r="D63" s="34">
        <v>245</v>
      </c>
      <c r="E63" s="40">
        <v>-284</v>
      </c>
      <c r="F63" s="34">
        <f t="shared" si="8"/>
        <v>-39</v>
      </c>
      <c r="G63" s="40">
        <v>10900</v>
      </c>
      <c r="H63" s="34">
        <v>121</v>
      </c>
      <c r="I63" s="40">
        <v>-156</v>
      </c>
      <c r="J63" s="34">
        <f t="shared" si="6"/>
        <v>-35</v>
      </c>
      <c r="K63" s="34">
        <v>11600</v>
      </c>
      <c r="L63" s="34">
        <v>124</v>
      </c>
      <c r="M63" s="34">
        <v>-128</v>
      </c>
      <c r="N63" s="35">
        <f t="shared" si="7"/>
        <v>-4</v>
      </c>
    </row>
    <row r="64" spans="2:14" ht="12" customHeight="1"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1"/>
    </row>
    <row r="65" spans="2:14" ht="12" customHeight="1">
      <c r="B65" s="39" t="s">
        <v>1348</v>
      </c>
      <c r="C65" s="40">
        <v>22700</v>
      </c>
      <c r="D65" s="40">
        <v>260</v>
      </c>
      <c r="E65" s="40">
        <v>-664</v>
      </c>
      <c r="F65" s="34">
        <f>SUM(D65:E65)</f>
        <v>-404</v>
      </c>
      <c r="G65" s="40">
        <v>10500</v>
      </c>
      <c r="H65" s="40">
        <v>133</v>
      </c>
      <c r="I65" s="40">
        <v>-319</v>
      </c>
      <c r="J65" s="34">
        <f>SUM(H65:I65)</f>
        <v>-186</v>
      </c>
      <c r="K65" s="40">
        <v>12200</v>
      </c>
      <c r="L65" s="40">
        <v>127</v>
      </c>
      <c r="M65" s="40">
        <v>-345</v>
      </c>
      <c r="N65" s="35">
        <f>SUM(L65:M65)</f>
        <v>-218</v>
      </c>
    </row>
    <row r="66" spans="2:14" ht="12" customHeight="1">
      <c r="B66" s="33" t="s">
        <v>1349</v>
      </c>
      <c r="C66" s="40">
        <v>13800</v>
      </c>
      <c r="D66" s="40">
        <v>144</v>
      </c>
      <c r="E66" s="40">
        <v>-253</v>
      </c>
      <c r="F66" s="34">
        <f>SUM(D66:E66)</f>
        <v>-109</v>
      </c>
      <c r="G66" s="40">
        <v>6600</v>
      </c>
      <c r="H66" s="40">
        <v>67</v>
      </c>
      <c r="I66" s="40">
        <v>-157</v>
      </c>
      <c r="J66" s="34">
        <f>SUM(H66:I66)</f>
        <v>-90</v>
      </c>
      <c r="K66" s="40">
        <v>7200</v>
      </c>
      <c r="L66" s="40">
        <v>77</v>
      </c>
      <c r="M66" s="40">
        <v>-96</v>
      </c>
      <c r="N66" s="35">
        <f>SUM(L66:M66)</f>
        <v>-19</v>
      </c>
    </row>
    <row r="67" spans="2:14" ht="12" customHeight="1">
      <c r="B67" s="39"/>
      <c r="C67" s="40"/>
      <c r="D67" s="34"/>
      <c r="E67" s="40"/>
      <c r="F67" s="40"/>
      <c r="G67" s="40"/>
      <c r="H67" s="34"/>
      <c r="I67" s="40"/>
      <c r="J67" s="40"/>
      <c r="K67" s="34"/>
      <c r="L67" s="34"/>
      <c r="M67" s="34"/>
      <c r="N67" s="35"/>
    </row>
    <row r="68" spans="2:14" ht="12" customHeight="1">
      <c r="B68" s="39" t="s">
        <v>1350</v>
      </c>
      <c r="C68" s="40">
        <v>8700</v>
      </c>
      <c r="D68" s="34">
        <v>77</v>
      </c>
      <c r="E68" s="40">
        <v>-119</v>
      </c>
      <c r="F68" s="34">
        <f>SUM(D68:E68)</f>
        <v>-42</v>
      </c>
      <c r="G68" s="40">
        <v>4100</v>
      </c>
      <c r="H68" s="34">
        <v>27</v>
      </c>
      <c r="I68" s="40">
        <v>-68</v>
      </c>
      <c r="J68" s="34">
        <f>SUM(H68:I68)</f>
        <v>-41</v>
      </c>
      <c r="K68" s="34">
        <v>4600</v>
      </c>
      <c r="L68" s="34">
        <v>50</v>
      </c>
      <c r="M68" s="34">
        <v>-51</v>
      </c>
      <c r="N68" s="35">
        <f>SUM(L68:M68)</f>
        <v>-1</v>
      </c>
    </row>
    <row r="69" spans="2:14" ht="12" customHeight="1">
      <c r="B69" s="33" t="s">
        <v>1351</v>
      </c>
      <c r="C69" s="40">
        <v>11000</v>
      </c>
      <c r="D69" s="34">
        <v>98</v>
      </c>
      <c r="E69" s="40">
        <v>-157</v>
      </c>
      <c r="F69" s="34">
        <f>SUM(D69:E69)</f>
        <v>-59</v>
      </c>
      <c r="G69" s="40">
        <v>5300</v>
      </c>
      <c r="H69" s="34">
        <v>52</v>
      </c>
      <c r="I69" s="40">
        <v>-94</v>
      </c>
      <c r="J69" s="34">
        <f>SUM(H69:I69)</f>
        <v>-42</v>
      </c>
      <c r="K69" s="34">
        <v>5700</v>
      </c>
      <c r="L69" s="34">
        <v>46</v>
      </c>
      <c r="M69" s="34">
        <v>-63</v>
      </c>
      <c r="N69" s="35">
        <f>SUM(L69:M69)</f>
        <v>-17</v>
      </c>
    </row>
    <row r="70" spans="2:14" ht="12" customHeight="1">
      <c r="B70" s="39" t="s">
        <v>1352</v>
      </c>
      <c r="C70" s="40">
        <v>11400</v>
      </c>
      <c r="D70" s="34">
        <v>96</v>
      </c>
      <c r="E70" s="40">
        <v>-259</v>
      </c>
      <c r="F70" s="34">
        <f>SUM(D70:E70)</f>
        <v>-163</v>
      </c>
      <c r="G70" s="40">
        <v>5600</v>
      </c>
      <c r="H70" s="34">
        <v>44</v>
      </c>
      <c r="I70" s="40">
        <v>-160</v>
      </c>
      <c r="J70" s="34">
        <f>SUM(H70:I70)</f>
        <v>-116</v>
      </c>
      <c r="K70" s="34">
        <v>5900</v>
      </c>
      <c r="L70" s="34">
        <v>52</v>
      </c>
      <c r="M70" s="34">
        <v>-99</v>
      </c>
      <c r="N70" s="35">
        <f>SUM(L70:M70)</f>
        <v>-47</v>
      </c>
    </row>
    <row r="71" spans="2:14" ht="12" customHeight="1">
      <c r="B71" s="39" t="s">
        <v>1353</v>
      </c>
      <c r="C71" s="40">
        <v>25200</v>
      </c>
      <c r="D71" s="34">
        <v>184</v>
      </c>
      <c r="E71" s="40">
        <v>-291</v>
      </c>
      <c r="F71" s="34">
        <f>SUM(D71:E71)</f>
        <v>-107</v>
      </c>
      <c r="G71" s="40">
        <v>12100</v>
      </c>
      <c r="H71" s="34">
        <v>107</v>
      </c>
      <c r="I71" s="40">
        <v>-150</v>
      </c>
      <c r="J71" s="34">
        <f>SUM(H71:I71)</f>
        <v>-43</v>
      </c>
      <c r="K71" s="34">
        <v>13100</v>
      </c>
      <c r="L71" s="34">
        <v>77</v>
      </c>
      <c r="M71" s="34">
        <v>-141</v>
      </c>
      <c r="N71" s="35">
        <f>SUM(L71:M71)</f>
        <v>-64</v>
      </c>
    </row>
    <row r="72" spans="2:14" ht="12" customHeight="1">
      <c r="B72" s="42"/>
      <c r="C72" s="43"/>
      <c r="D72" s="43"/>
      <c r="E72" s="43"/>
      <c r="F72" s="43"/>
      <c r="G72" s="43"/>
      <c r="H72" s="43"/>
      <c r="I72" s="43"/>
      <c r="J72" s="43"/>
      <c r="K72" s="40"/>
      <c r="L72" s="40"/>
      <c r="M72" s="40"/>
      <c r="N72" s="44"/>
    </row>
    <row r="73" spans="2:14" ht="12" customHeight="1">
      <c r="B73" s="45" t="s">
        <v>1354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ht="12" customHeight="1">
      <c r="B74" s="47" t="s">
        <v>1355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ht="12" customHeight="1">
      <c r="B75" s="12" t="s">
        <v>1356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6:14" ht="12">
      <c r="F76" s="14"/>
      <c r="J76" s="14"/>
      <c r="N76" s="14"/>
    </row>
    <row r="77" spans="6:14" ht="12">
      <c r="F77" s="14"/>
      <c r="J77" s="14"/>
      <c r="N77" s="14"/>
    </row>
    <row r="78" spans="6:14" ht="12">
      <c r="F78" s="14"/>
      <c r="J78" s="14"/>
      <c r="N78" s="14"/>
    </row>
    <row r="79" spans="6:14" ht="12">
      <c r="F79" s="14"/>
      <c r="J79" s="14"/>
      <c r="N79" s="14"/>
    </row>
    <row r="80" spans="6:14" ht="12">
      <c r="F80" s="14"/>
      <c r="J80" s="14"/>
      <c r="N80" s="14"/>
    </row>
    <row r="81" spans="6:14" ht="12">
      <c r="F81" s="14"/>
      <c r="J81" s="14"/>
      <c r="N81" s="14"/>
    </row>
    <row r="82" spans="6:14" ht="12">
      <c r="F82" s="12"/>
      <c r="J82" s="12"/>
      <c r="N82" s="12"/>
    </row>
    <row r="83" spans="6:14" ht="12">
      <c r="F83" s="12"/>
      <c r="J83" s="12"/>
      <c r="N83" s="12"/>
    </row>
    <row r="84" spans="6:14" ht="12">
      <c r="F84" s="12"/>
      <c r="J84" s="12"/>
      <c r="N84" s="12"/>
    </row>
    <row r="85" spans="6:14" ht="12">
      <c r="F85" s="12"/>
      <c r="J85" s="12"/>
      <c r="N85" s="12"/>
    </row>
    <row r="86" spans="6:14" ht="12">
      <c r="F86" s="12"/>
      <c r="J86" s="12"/>
      <c r="N86" s="12"/>
    </row>
    <row r="87" spans="6:14" ht="12">
      <c r="F87" s="12"/>
      <c r="J87" s="12"/>
      <c r="N87" s="12"/>
    </row>
    <row r="88" spans="6:14" ht="12">
      <c r="F88" s="12"/>
      <c r="J88" s="12"/>
      <c r="N88" s="12"/>
    </row>
    <row r="89" spans="6:14" ht="12">
      <c r="F89" s="12"/>
      <c r="J89" s="12"/>
      <c r="N89" s="12"/>
    </row>
    <row r="90" spans="6:14" ht="12">
      <c r="F90" s="12"/>
      <c r="J90" s="12"/>
      <c r="N90" s="12"/>
    </row>
    <row r="91" spans="6:14" ht="12">
      <c r="F91" s="12"/>
      <c r="J91" s="12"/>
      <c r="N91" s="12"/>
    </row>
    <row r="92" spans="6:14" ht="12">
      <c r="F92" s="12"/>
      <c r="J92" s="12"/>
      <c r="N92" s="12"/>
    </row>
    <row r="93" spans="6:14" ht="12">
      <c r="F93" s="12"/>
      <c r="J93" s="12"/>
      <c r="N93" s="12"/>
    </row>
    <row r="94" spans="6:14" ht="12">
      <c r="F94" s="12"/>
      <c r="J94" s="12"/>
      <c r="N94" s="12"/>
    </row>
    <row r="95" spans="6:14" ht="12">
      <c r="F95" s="12"/>
      <c r="J95" s="12"/>
      <c r="N95" s="12"/>
    </row>
    <row r="96" spans="6:14" ht="12">
      <c r="F96" s="12"/>
      <c r="J96" s="12"/>
      <c r="N96" s="12"/>
    </row>
    <row r="97" spans="6:14" ht="12">
      <c r="F97" s="12"/>
      <c r="J97" s="12"/>
      <c r="N97" s="12"/>
    </row>
    <row r="98" spans="6:14" ht="12">
      <c r="F98" s="12"/>
      <c r="J98" s="12"/>
      <c r="N98" s="12"/>
    </row>
    <row r="99" spans="6:14" ht="12">
      <c r="F99" s="12"/>
      <c r="J99" s="12"/>
      <c r="N99" s="12"/>
    </row>
    <row r="100" spans="6:14" ht="12">
      <c r="F100" s="12"/>
      <c r="J100" s="12"/>
      <c r="N100" s="12"/>
    </row>
    <row r="101" spans="6:14" ht="12">
      <c r="F101" s="12"/>
      <c r="J101" s="12"/>
      <c r="N101" s="12"/>
    </row>
    <row r="102" spans="6:14" ht="12">
      <c r="F102" s="12"/>
      <c r="J102" s="12"/>
      <c r="N102" s="12"/>
    </row>
    <row r="103" spans="6:14" ht="12">
      <c r="F103" s="12"/>
      <c r="J103" s="12"/>
      <c r="N103" s="12"/>
    </row>
    <row r="104" spans="6:14" ht="12">
      <c r="F104" s="12"/>
      <c r="J104" s="12"/>
      <c r="N104" s="12"/>
    </row>
    <row r="105" spans="6:14" ht="12">
      <c r="F105" s="12"/>
      <c r="J105" s="12"/>
      <c r="N105" s="12"/>
    </row>
    <row r="106" spans="6:14" ht="12">
      <c r="F106" s="12"/>
      <c r="J106" s="12"/>
      <c r="N106" s="12"/>
    </row>
    <row r="107" spans="6:14" ht="12">
      <c r="F107" s="12"/>
      <c r="J107" s="12"/>
      <c r="N107" s="12"/>
    </row>
  </sheetData>
  <mergeCells count="4">
    <mergeCell ref="C4:F4"/>
    <mergeCell ref="G4:J4"/>
    <mergeCell ref="K4:N4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N12"/>
  <sheetViews>
    <sheetView workbookViewId="0" topLeftCell="A1">
      <selection activeCell="A1" sqref="A1"/>
    </sheetView>
  </sheetViews>
  <sheetFormatPr defaultColWidth="9.00390625" defaultRowHeight="13.5"/>
  <cols>
    <col min="1" max="1" width="2.625" style="629" customWidth="1"/>
    <col min="2" max="2" width="15.125" style="630" customWidth="1"/>
    <col min="3" max="3" width="5.625" style="629" customWidth="1"/>
    <col min="4" max="4" width="6.25390625" style="629" bestFit="1" customWidth="1"/>
    <col min="5" max="5" width="6.125" style="629" bestFit="1" customWidth="1"/>
    <col min="6" max="6" width="6.50390625" style="629" bestFit="1" customWidth="1"/>
    <col min="7" max="7" width="5.375" style="629" bestFit="1" customWidth="1"/>
    <col min="8" max="8" width="15.125" style="629" customWidth="1"/>
    <col min="9" max="10" width="5.625" style="629" customWidth="1"/>
    <col min="11" max="11" width="6.00390625" style="629" customWidth="1"/>
    <col min="12" max="12" width="6.75390625" style="629" customWidth="1"/>
    <col min="13" max="13" width="5.875" style="629" bestFit="1" customWidth="1"/>
    <col min="14" max="14" width="5.625" style="629" customWidth="1"/>
    <col min="15" max="16384" width="9.00390625" style="629" customWidth="1"/>
  </cols>
  <sheetData>
    <row r="1" ht="12" customHeight="1"/>
    <row r="2" spans="2:14" ht="14.25">
      <c r="B2" s="631" t="s">
        <v>41</v>
      </c>
      <c r="H2" s="632"/>
      <c r="I2" s="632"/>
      <c r="J2" s="632"/>
      <c r="L2" s="632"/>
      <c r="N2" s="632"/>
    </row>
    <row r="3" spans="2:14" ht="12.75" thickBot="1">
      <c r="B3" s="633"/>
      <c r="C3" s="634"/>
      <c r="D3" s="634"/>
      <c r="E3" s="635"/>
      <c r="F3" s="635"/>
      <c r="G3" s="635"/>
      <c r="H3" s="635"/>
      <c r="I3" s="635"/>
      <c r="J3" s="635"/>
      <c r="K3" s="634"/>
      <c r="L3" s="636" t="s">
        <v>24</v>
      </c>
      <c r="M3" s="634"/>
      <c r="N3" s="632"/>
    </row>
    <row r="4" spans="2:13" s="637" customFormat="1" ht="18" customHeight="1" thickTop="1">
      <c r="B4" s="638" t="s">
        <v>25</v>
      </c>
      <c r="C4" s="639" t="s">
        <v>26</v>
      </c>
      <c r="D4" s="640" t="s">
        <v>27</v>
      </c>
      <c r="E4" s="639" t="s">
        <v>28</v>
      </c>
      <c r="F4" s="639" t="s">
        <v>1655</v>
      </c>
      <c r="G4" s="641" t="s">
        <v>479</v>
      </c>
      <c r="H4" s="638" t="s">
        <v>25</v>
      </c>
      <c r="I4" s="639" t="s">
        <v>26</v>
      </c>
      <c r="J4" s="640" t="s">
        <v>27</v>
      </c>
      <c r="K4" s="639" t="s">
        <v>28</v>
      </c>
      <c r="L4" s="639" t="s">
        <v>1655</v>
      </c>
      <c r="M4" s="642" t="s">
        <v>479</v>
      </c>
    </row>
    <row r="5" spans="2:13" s="643" customFormat="1" ht="13.5" customHeight="1">
      <c r="B5" s="644" t="s">
        <v>29</v>
      </c>
      <c r="C5" s="645">
        <v>2</v>
      </c>
      <c r="D5" s="645">
        <v>72</v>
      </c>
      <c r="E5" s="645">
        <v>6</v>
      </c>
      <c r="F5" s="645">
        <v>0</v>
      </c>
      <c r="G5" s="646">
        <f aca="true" t="shared" si="0" ref="G5:G10">SUM(C5:F5)</f>
        <v>80</v>
      </c>
      <c r="H5" s="647" t="s">
        <v>30</v>
      </c>
      <c r="I5" s="645">
        <v>231</v>
      </c>
      <c r="J5" s="645">
        <v>0</v>
      </c>
      <c r="K5" s="645">
        <v>0</v>
      </c>
      <c r="L5" s="645">
        <v>0</v>
      </c>
      <c r="M5" s="648">
        <f>SUM(I5:L5)</f>
        <v>231</v>
      </c>
    </row>
    <row r="6" spans="2:13" s="643" customFormat="1" ht="13.5" customHeight="1">
      <c r="B6" s="644" t="s">
        <v>31</v>
      </c>
      <c r="C6" s="645">
        <v>2</v>
      </c>
      <c r="D6" s="645">
        <v>61</v>
      </c>
      <c r="E6" s="645">
        <v>5</v>
      </c>
      <c r="F6" s="645">
        <v>0</v>
      </c>
      <c r="G6" s="646">
        <f t="shared" si="0"/>
        <v>68</v>
      </c>
      <c r="H6" s="647" t="s">
        <v>32</v>
      </c>
      <c r="I6" s="645">
        <v>0</v>
      </c>
      <c r="J6" s="645">
        <v>0</v>
      </c>
      <c r="K6" s="645">
        <v>0</v>
      </c>
      <c r="L6" s="645">
        <v>1</v>
      </c>
      <c r="M6" s="648">
        <f>SUM(I6:L6)</f>
        <v>1</v>
      </c>
    </row>
    <row r="7" spans="2:13" s="643" customFormat="1" ht="13.5" customHeight="1">
      <c r="B7" s="644" t="s">
        <v>33</v>
      </c>
      <c r="C7" s="645">
        <v>5</v>
      </c>
      <c r="D7" s="645">
        <v>6</v>
      </c>
      <c r="E7" s="645">
        <v>1</v>
      </c>
      <c r="F7" s="645">
        <v>0</v>
      </c>
      <c r="G7" s="646">
        <f t="shared" si="0"/>
        <v>12</v>
      </c>
      <c r="H7" s="647" t="s">
        <v>34</v>
      </c>
      <c r="I7" s="645">
        <v>0</v>
      </c>
      <c r="J7" s="645">
        <v>0</v>
      </c>
      <c r="K7" s="645">
        <v>0</v>
      </c>
      <c r="L7" s="645">
        <v>1</v>
      </c>
      <c r="M7" s="648">
        <f>SUM(I7:L7)</f>
        <v>1</v>
      </c>
    </row>
    <row r="8" spans="2:13" s="643" customFormat="1" ht="13.5" customHeight="1">
      <c r="B8" s="644" t="s">
        <v>35</v>
      </c>
      <c r="C8" s="645">
        <v>6</v>
      </c>
      <c r="D8" s="645">
        <v>4</v>
      </c>
      <c r="E8" s="645">
        <v>5</v>
      </c>
      <c r="F8" s="645">
        <v>0</v>
      </c>
      <c r="G8" s="646">
        <f t="shared" si="0"/>
        <v>15</v>
      </c>
      <c r="H8" s="647" t="s">
        <v>36</v>
      </c>
      <c r="I8" s="645">
        <v>0</v>
      </c>
      <c r="J8" s="645">
        <v>0</v>
      </c>
      <c r="K8" s="645">
        <v>0</v>
      </c>
      <c r="L8" s="645">
        <v>1</v>
      </c>
      <c r="M8" s="648">
        <f>SUM(I8:L8)</f>
        <v>1</v>
      </c>
    </row>
    <row r="9" spans="2:13" s="643" customFormat="1" ht="13.5" customHeight="1">
      <c r="B9" s="647" t="s">
        <v>37</v>
      </c>
      <c r="C9" s="645">
        <v>1</v>
      </c>
      <c r="D9" s="645">
        <v>2</v>
      </c>
      <c r="E9" s="645">
        <v>2</v>
      </c>
      <c r="F9" s="645">
        <v>0</v>
      </c>
      <c r="G9" s="646">
        <f t="shared" si="0"/>
        <v>5</v>
      </c>
      <c r="H9" s="647" t="s">
        <v>38</v>
      </c>
      <c r="I9" s="645">
        <v>0</v>
      </c>
      <c r="J9" s="645">
        <v>0</v>
      </c>
      <c r="K9" s="645">
        <v>0</v>
      </c>
      <c r="L9" s="645">
        <v>15</v>
      </c>
      <c r="M9" s="648">
        <f>SUM(I9:L9)</f>
        <v>15</v>
      </c>
    </row>
    <row r="10" spans="2:13" s="643" customFormat="1" ht="13.5" customHeight="1">
      <c r="B10" s="647" t="s">
        <v>39</v>
      </c>
      <c r="C10" s="645">
        <v>1</v>
      </c>
      <c r="D10" s="645">
        <v>8</v>
      </c>
      <c r="E10" s="645">
        <v>0</v>
      </c>
      <c r="F10" s="645">
        <v>0</v>
      </c>
      <c r="G10" s="646">
        <f t="shared" si="0"/>
        <v>9</v>
      </c>
      <c r="H10" s="647"/>
      <c r="I10" s="645"/>
      <c r="J10" s="645"/>
      <c r="K10" s="645"/>
      <c r="L10" s="645"/>
      <c r="M10" s="648"/>
    </row>
    <row r="11" spans="2:13" s="643" customFormat="1" ht="6" customHeight="1">
      <c r="B11" s="649"/>
      <c r="C11" s="650"/>
      <c r="D11" s="650"/>
      <c r="E11" s="650"/>
      <c r="F11" s="650"/>
      <c r="G11" s="651"/>
      <c r="H11" s="652"/>
      <c r="I11" s="650"/>
      <c r="J11" s="650"/>
      <c r="K11" s="650"/>
      <c r="L11" s="650"/>
      <c r="M11" s="653"/>
    </row>
    <row r="12" ht="12">
      <c r="B12" s="630" t="s">
        <v>40</v>
      </c>
    </row>
  </sheetData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1" sqref="A1"/>
    </sheetView>
  </sheetViews>
  <sheetFormatPr defaultColWidth="9.00390625" defaultRowHeight="13.5"/>
  <cols>
    <col min="1" max="1" width="3.375" style="101" customWidth="1"/>
    <col min="2" max="2" width="1.625" style="101" customWidth="1"/>
    <col min="3" max="3" width="16.625" style="101" customWidth="1"/>
    <col min="4" max="7" width="8.75390625" style="101" bestFit="1" customWidth="1"/>
    <col min="8" max="8" width="1.625" style="101" customWidth="1"/>
    <col min="9" max="9" width="13.125" style="101" bestFit="1" customWidth="1"/>
    <col min="10" max="10" width="8.75390625" style="101" bestFit="1" customWidth="1"/>
    <col min="11" max="12" width="8.50390625" style="101" bestFit="1" customWidth="1"/>
    <col min="13" max="13" width="8.50390625" style="101" customWidth="1"/>
    <col min="14" max="16384" width="9.00390625" style="101" customWidth="1"/>
  </cols>
  <sheetData>
    <row r="2" spans="2:12" ht="14.25">
      <c r="B2" s="494" t="s">
        <v>82</v>
      </c>
      <c r="L2" s="123" t="s">
        <v>42</v>
      </c>
    </row>
    <row r="3" spans="2:12" s="123" customFormat="1" ht="12.75" thickBot="1"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</row>
    <row r="4" spans="2:13" s="123" customFormat="1" ht="24.75" thickTop="1">
      <c r="B4" s="1192" t="s">
        <v>43</v>
      </c>
      <c r="C4" s="1193"/>
      <c r="D4" s="655" t="s">
        <v>44</v>
      </c>
      <c r="E4" s="655" t="s">
        <v>45</v>
      </c>
      <c r="F4" s="655" t="s">
        <v>46</v>
      </c>
      <c r="G4" s="656" t="s">
        <v>47</v>
      </c>
      <c r="H4" s="1196" t="s">
        <v>48</v>
      </c>
      <c r="I4" s="1193"/>
      <c r="J4" s="655" t="s">
        <v>44</v>
      </c>
      <c r="K4" s="655" t="s">
        <v>45</v>
      </c>
      <c r="L4" s="655" t="s">
        <v>46</v>
      </c>
      <c r="M4" s="655" t="s">
        <v>47</v>
      </c>
    </row>
    <row r="5" spans="2:13" s="123" customFormat="1" ht="12">
      <c r="B5" s="657"/>
      <c r="C5" s="658"/>
      <c r="D5" s="659"/>
      <c r="E5" s="659"/>
      <c r="F5" s="105"/>
      <c r="G5" s="660"/>
      <c r="H5" s="661"/>
      <c r="I5" s="662"/>
      <c r="J5" s="43"/>
      <c r="K5" s="43"/>
      <c r="L5" s="43"/>
      <c r="M5" s="66"/>
    </row>
    <row r="6" spans="1:13" s="107" customFormat="1" ht="12">
      <c r="A6" s="279"/>
      <c r="B6" s="1194" t="s">
        <v>49</v>
      </c>
      <c r="C6" s="1195"/>
      <c r="D6" s="43">
        <f>SUM(D7:D24)</f>
        <v>8021</v>
      </c>
      <c r="E6" s="43">
        <f>SUM(E7:E24)</f>
        <v>8695</v>
      </c>
      <c r="F6" s="43">
        <f>SUM(F7:F24)</f>
        <v>8764</v>
      </c>
      <c r="G6" s="664">
        <f>SUM(G7:G24)</f>
        <v>8338</v>
      </c>
      <c r="H6" s="1189" t="s">
        <v>50</v>
      </c>
      <c r="I6" s="1190"/>
      <c r="J6" s="109">
        <v>511</v>
      </c>
      <c r="K6" s="109">
        <v>498</v>
      </c>
      <c r="L6" s="43">
        <v>245</v>
      </c>
      <c r="M6" s="66">
        <v>502</v>
      </c>
    </row>
    <row r="7" spans="1:16" s="107" customFormat="1" ht="12">
      <c r="A7" s="279"/>
      <c r="B7" s="663"/>
      <c r="C7" s="665" t="s">
        <v>51</v>
      </c>
      <c r="D7" s="109">
        <v>1946</v>
      </c>
      <c r="E7" s="109">
        <v>1888</v>
      </c>
      <c r="F7" s="666">
        <v>2012</v>
      </c>
      <c r="G7" s="664">
        <v>2000</v>
      </c>
      <c r="H7" s="1189" t="s">
        <v>52</v>
      </c>
      <c r="I7" s="1190"/>
      <c r="J7" s="109">
        <v>27</v>
      </c>
      <c r="K7" s="109">
        <v>32</v>
      </c>
      <c r="L7" s="43">
        <v>26</v>
      </c>
      <c r="M7" s="66">
        <v>37</v>
      </c>
      <c r="O7" s="101"/>
      <c r="P7" s="101"/>
    </row>
    <row r="8" spans="1:13" ht="12">
      <c r="A8" s="123"/>
      <c r="B8" s="667"/>
      <c r="C8" s="665" t="s">
        <v>53</v>
      </c>
      <c r="D8" s="109">
        <v>2345</v>
      </c>
      <c r="E8" s="109">
        <v>2969</v>
      </c>
      <c r="F8" s="666">
        <v>2923</v>
      </c>
      <c r="G8" s="664">
        <v>2444</v>
      </c>
      <c r="H8" s="1189" t="s">
        <v>54</v>
      </c>
      <c r="I8" s="1190"/>
      <c r="J8" s="109">
        <v>109</v>
      </c>
      <c r="K8" s="109">
        <v>113</v>
      </c>
      <c r="L8" s="43">
        <v>188</v>
      </c>
      <c r="M8" s="66">
        <v>127</v>
      </c>
    </row>
    <row r="9" spans="1:13" ht="12">
      <c r="A9" s="123"/>
      <c r="B9" s="668"/>
      <c r="C9" s="665" t="s">
        <v>55</v>
      </c>
      <c r="D9" s="109">
        <v>918</v>
      </c>
      <c r="E9" s="109">
        <v>983</v>
      </c>
      <c r="F9" s="666">
        <v>919</v>
      </c>
      <c r="G9" s="664">
        <v>1192</v>
      </c>
      <c r="H9" s="1189" t="s">
        <v>371</v>
      </c>
      <c r="I9" s="1190"/>
      <c r="J9" s="109">
        <f>SUM(J10:J13)</f>
        <v>243</v>
      </c>
      <c r="K9" s="109">
        <f>SUM(K10:K13)</f>
        <v>267</v>
      </c>
      <c r="L9" s="109">
        <f>SUM(L10:L13)</f>
        <v>217</v>
      </c>
      <c r="M9" s="66">
        <f>SUM(M10:M13)</f>
        <v>189</v>
      </c>
    </row>
    <row r="10" spans="1:13" ht="12">
      <c r="A10" s="123"/>
      <c r="B10" s="668"/>
      <c r="C10" s="665" t="s">
        <v>56</v>
      </c>
      <c r="D10" s="109">
        <v>78</v>
      </c>
      <c r="E10" s="109">
        <v>89</v>
      </c>
      <c r="F10" s="666">
        <v>145</v>
      </c>
      <c r="G10" s="664">
        <v>158</v>
      </c>
      <c r="I10" s="401" t="s">
        <v>57</v>
      </c>
      <c r="J10" s="109">
        <v>76</v>
      </c>
      <c r="K10" s="109">
        <v>83</v>
      </c>
      <c r="L10" s="43">
        <v>94</v>
      </c>
      <c r="M10" s="66">
        <v>59</v>
      </c>
    </row>
    <row r="11" spans="1:13" ht="12">
      <c r="A11" s="123"/>
      <c r="B11" s="668"/>
      <c r="C11" s="665" t="s">
        <v>58</v>
      </c>
      <c r="D11" s="109">
        <v>179</v>
      </c>
      <c r="E11" s="109">
        <v>195</v>
      </c>
      <c r="F11" s="666">
        <v>203</v>
      </c>
      <c r="G11" s="664">
        <v>0</v>
      </c>
      <c r="I11" s="401" t="s">
        <v>59</v>
      </c>
      <c r="J11" s="109">
        <v>125</v>
      </c>
      <c r="K11" s="109">
        <v>136</v>
      </c>
      <c r="L11" s="43">
        <v>90</v>
      </c>
      <c r="M11" s="66">
        <v>92</v>
      </c>
    </row>
    <row r="12" spans="1:13" ht="12">
      <c r="A12" s="123"/>
      <c r="B12" s="668"/>
      <c r="C12" s="665" t="s">
        <v>60</v>
      </c>
      <c r="D12" s="109">
        <v>130</v>
      </c>
      <c r="E12" s="109">
        <v>135</v>
      </c>
      <c r="F12" s="666">
        <v>143</v>
      </c>
      <c r="G12" s="664">
        <v>143</v>
      </c>
      <c r="I12" s="401" t="s">
        <v>61</v>
      </c>
      <c r="J12" s="109">
        <v>1</v>
      </c>
      <c r="K12" s="109">
        <v>2</v>
      </c>
      <c r="L12" s="43">
        <v>2</v>
      </c>
      <c r="M12" s="66">
        <v>2</v>
      </c>
    </row>
    <row r="13" spans="1:13" ht="12" customHeight="1">
      <c r="A13" s="123"/>
      <c r="B13" s="668"/>
      <c r="C13" s="665" t="s">
        <v>62</v>
      </c>
      <c r="D13" s="109">
        <v>381</v>
      </c>
      <c r="E13" s="109">
        <v>402</v>
      </c>
      <c r="F13" s="666">
        <v>447</v>
      </c>
      <c r="G13" s="664">
        <v>419</v>
      </c>
      <c r="I13" s="401" t="s">
        <v>1655</v>
      </c>
      <c r="J13" s="109">
        <v>41</v>
      </c>
      <c r="K13" s="109">
        <v>46</v>
      </c>
      <c r="L13" s="109">
        <v>31</v>
      </c>
      <c r="M13" s="66">
        <v>36</v>
      </c>
    </row>
    <row r="14" spans="1:13" ht="12">
      <c r="A14" s="123"/>
      <c r="B14" s="668"/>
      <c r="C14" s="665" t="s">
        <v>63</v>
      </c>
      <c r="D14" s="109">
        <v>8</v>
      </c>
      <c r="E14" s="109">
        <v>9</v>
      </c>
      <c r="F14" s="666">
        <v>8</v>
      </c>
      <c r="G14" s="664">
        <v>10</v>
      </c>
      <c r="H14" s="1189" t="s">
        <v>396</v>
      </c>
      <c r="I14" s="1190"/>
      <c r="J14" s="109">
        <v>500</v>
      </c>
      <c r="K14" s="109">
        <v>589</v>
      </c>
      <c r="L14" s="43">
        <v>533</v>
      </c>
      <c r="M14" s="66">
        <v>552</v>
      </c>
    </row>
    <row r="15" spans="1:13" ht="12">
      <c r="A15" s="123"/>
      <c r="B15" s="668"/>
      <c r="C15" s="665" t="s">
        <v>64</v>
      </c>
      <c r="D15" s="109">
        <v>12</v>
      </c>
      <c r="E15" s="109">
        <v>12</v>
      </c>
      <c r="F15" s="666">
        <v>7</v>
      </c>
      <c r="G15" s="664">
        <v>7</v>
      </c>
      <c r="H15" s="1189" t="s">
        <v>65</v>
      </c>
      <c r="I15" s="1190"/>
      <c r="J15" s="285">
        <f>SUM(J16:J17)</f>
        <v>5619</v>
      </c>
      <c r="K15" s="43">
        <f>SUM(K16:K17)</f>
        <v>5774</v>
      </c>
      <c r="L15" s="43">
        <f>SUM(L16:L17)</f>
        <v>5793</v>
      </c>
      <c r="M15" s="66">
        <f>SUM(M16:M17)</f>
        <v>6222</v>
      </c>
    </row>
    <row r="16" spans="1:13" ht="12">
      <c r="A16" s="123"/>
      <c r="B16" s="668"/>
      <c r="C16" s="665" t="s">
        <v>66</v>
      </c>
      <c r="D16" s="109">
        <v>338</v>
      </c>
      <c r="E16" s="109">
        <v>311</v>
      </c>
      <c r="F16" s="666">
        <v>325</v>
      </c>
      <c r="G16" s="664">
        <v>307</v>
      </c>
      <c r="H16" s="123"/>
      <c r="I16" s="401" t="s">
        <v>67</v>
      </c>
      <c r="J16" s="109">
        <v>3153</v>
      </c>
      <c r="K16" s="109">
        <v>3248</v>
      </c>
      <c r="L16" s="43">
        <v>3316</v>
      </c>
      <c r="M16" s="66">
        <v>3314</v>
      </c>
    </row>
    <row r="17" spans="1:13" ht="12">
      <c r="A17" s="123"/>
      <c r="B17" s="668"/>
      <c r="C17" s="665" t="s">
        <v>68</v>
      </c>
      <c r="D17" s="109">
        <v>144</v>
      </c>
      <c r="E17" s="109">
        <v>141</v>
      </c>
      <c r="F17" s="666">
        <v>141</v>
      </c>
      <c r="G17" s="664">
        <v>152</v>
      </c>
      <c r="I17" s="401" t="s">
        <v>69</v>
      </c>
      <c r="J17" s="109">
        <v>2466</v>
      </c>
      <c r="K17" s="109">
        <v>2526</v>
      </c>
      <c r="L17" s="43">
        <v>2477</v>
      </c>
      <c r="M17" s="66">
        <v>2908</v>
      </c>
    </row>
    <row r="18" spans="1:13" ht="12">
      <c r="A18" s="123"/>
      <c r="B18" s="668"/>
      <c r="C18" s="665" t="s">
        <v>70</v>
      </c>
      <c r="D18" s="109">
        <v>548</v>
      </c>
      <c r="E18" s="109">
        <v>564</v>
      </c>
      <c r="F18" s="666">
        <v>517</v>
      </c>
      <c r="G18" s="664">
        <v>429</v>
      </c>
      <c r="H18" s="1189" t="s">
        <v>71</v>
      </c>
      <c r="I18" s="1190"/>
      <c r="J18" s="109">
        <v>186</v>
      </c>
      <c r="K18" s="109">
        <v>184</v>
      </c>
      <c r="L18" s="109">
        <v>73</v>
      </c>
      <c r="M18" s="66">
        <v>77</v>
      </c>
    </row>
    <row r="19" spans="1:13" ht="12">
      <c r="A19" s="123"/>
      <c r="B19" s="668"/>
      <c r="C19" s="665" t="s">
        <v>72</v>
      </c>
      <c r="D19" s="109">
        <v>570</v>
      </c>
      <c r="E19" s="109">
        <v>580</v>
      </c>
      <c r="F19" s="666">
        <v>515</v>
      </c>
      <c r="G19" s="664">
        <v>575</v>
      </c>
      <c r="H19" s="1189" t="s">
        <v>73</v>
      </c>
      <c r="I19" s="1190"/>
      <c r="J19" s="109">
        <v>26</v>
      </c>
      <c r="K19" s="109">
        <v>25</v>
      </c>
      <c r="L19" s="43">
        <v>28</v>
      </c>
      <c r="M19" s="66">
        <v>25</v>
      </c>
    </row>
    <row r="20" spans="1:13" ht="12">
      <c r="A20" s="123"/>
      <c r="B20" s="668"/>
      <c r="C20" s="665" t="s">
        <v>74</v>
      </c>
      <c r="D20" s="109">
        <v>214</v>
      </c>
      <c r="E20" s="109">
        <v>210</v>
      </c>
      <c r="F20" s="666">
        <v>228</v>
      </c>
      <c r="G20" s="664">
        <v>258</v>
      </c>
      <c r="H20" s="1189" t="s">
        <v>75</v>
      </c>
      <c r="I20" s="1190"/>
      <c r="J20" s="109">
        <v>1063</v>
      </c>
      <c r="K20" s="109">
        <v>1058</v>
      </c>
      <c r="L20" s="109">
        <v>1574</v>
      </c>
      <c r="M20" s="66">
        <v>1479</v>
      </c>
    </row>
    <row r="21" spans="1:13" ht="12">
      <c r="A21" s="123"/>
      <c r="B21" s="668"/>
      <c r="C21" s="665" t="s">
        <v>76</v>
      </c>
      <c r="D21" s="109">
        <v>22</v>
      </c>
      <c r="E21" s="109">
        <v>21</v>
      </c>
      <c r="F21" s="666">
        <v>40</v>
      </c>
      <c r="G21" s="664">
        <v>8</v>
      </c>
      <c r="H21" s="1189" t="s">
        <v>77</v>
      </c>
      <c r="I21" s="1190"/>
      <c r="J21" s="109">
        <v>869</v>
      </c>
      <c r="K21" s="109">
        <v>870</v>
      </c>
      <c r="L21" s="43">
        <v>972</v>
      </c>
      <c r="M21" s="66">
        <v>1049</v>
      </c>
    </row>
    <row r="22" spans="1:13" ht="12">
      <c r="A22" s="123"/>
      <c r="B22" s="668"/>
      <c r="C22" s="665" t="s">
        <v>78</v>
      </c>
      <c r="D22" s="109">
        <v>104</v>
      </c>
      <c r="E22" s="109">
        <v>110</v>
      </c>
      <c r="F22" s="666">
        <v>118</v>
      </c>
      <c r="G22" s="664">
        <v>0</v>
      </c>
      <c r="H22" s="1189" t="s">
        <v>79</v>
      </c>
      <c r="I22" s="1190"/>
      <c r="J22" s="109">
        <v>1315</v>
      </c>
      <c r="K22" s="109">
        <v>1269</v>
      </c>
      <c r="L22" s="43">
        <v>1277</v>
      </c>
      <c r="M22" s="66">
        <v>993</v>
      </c>
    </row>
    <row r="23" spans="1:13" ht="12">
      <c r="A23" s="123"/>
      <c r="B23" s="668"/>
      <c r="C23" s="665" t="s">
        <v>80</v>
      </c>
      <c r="D23" s="109">
        <v>18</v>
      </c>
      <c r="E23" s="109">
        <v>18</v>
      </c>
      <c r="F23" s="666">
        <v>17</v>
      </c>
      <c r="G23" s="664">
        <v>17</v>
      </c>
      <c r="H23" s="1191" t="s">
        <v>622</v>
      </c>
      <c r="I23" s="1190"/>
      <c r="J23" s="109">
        <v>541</v>
      </c>
      <c r="K23" s="109">
        <v>593</v>
      </c>
      <c r="L23" s="43">
        <v>502</v>
      </c>
      <c r="M23" s="66">
        <v>463</v>
      </c>
    </row>
    <row r="24" spans="1:13" ht="12" customHeight="1">
      <c r="A24" s="123"/>
      <c r="B24" s="668"/>
      <c r="C24" s="665" t="s">
        <v>622</v>
      </c>
      <c r="D24" s="109">
        <v>66</v>
      </c>
      <c r="E24" s="109">
        <v>58</v>
      </c>
      <c r="F24" s="666">
        <v>56</v>
      </c>
      <c r="G24" s="664">
        <v>219</v>
      </c>
      <c r="I24" s="669"/>
      <c r="J24" s="109"/>
      <c r="K24" s="109"/>
      <c r="L24" s="109"/>
      <c r="M24" s="66"/>
    </row>
    <row r="25" spans="1:13" ht="18" customHeight="1">
      <c r="A25" s="123"/>
      <c r="B25" s="670"/>
      <c r="C25" s="671"/>
      <c r="D25" s="672"/>
      <c r="E25" s="672"/>
      <c r="F25" s="673"/>
      <c r="G25" s="674"/>
      <c r="H25" s="1187" t="s">
        <v>576</v>
      </c>
      <c r="I25" s="1188"/>
      <c r="J25" s="675">
        <f>SUM(D6,J6:J9,J14:J15,J18:J23)</f>
        <v>19030</v>
      </c>
      <c r="K25" s="624">
        <f>SUM(E6,K6:K9,K14:K15,K18:K23)</f>
        <v>19967</v>
      </c>
      <c r="L25" s="624">
        <f>SUM(F6,L6:L9,L14:L15,L18:L23)</f>
        <v>20192</v>
      </c>
      <c r="M25" s="625">
        <f>SUM(G6,M6:M9,M14:M15,M18:M23)</f>
        <v>20053</v>
      </c>
    </row>
    <row r="26" spans="1:7" ht="12">
      <c r="A26" s="123"/>
      <c r="B26" s="676"/>
      <c r="C26" s="101" t="s">
        <v>81</v>
      </c>
      <c r="D26" s="46"/>
      <c r="E26" s="46"/>
      <c r="F26" s="677"/>
      <c r="G26" s="46"/>
    </row>
    <row r="27" spans="1:7" ht="12">
      <c r="A27" s="123"/>
      <c r="B27" s="402"/>
      <c r="C27" s="402"/>
      <c r="D27" s="43"/>
      <c r="E27" s="43"/>
      <c r="F27" s="43"/>
      <c r="G27" s="43"/>
    </row>
    <row r="28" ht="12">
      <c r="A28" s="123"/>
    </row>
    <row r="29" ht="12" customHeight="1">
      <c r="A29" s="123"/>
    </row>
  </sheetData>
  <mergeCells count="16">
    <mergeCell ref="H18:I18"/>
    <mergeCell ref="B4:C4"/>
    <mergeCell ref="H14:I14"/>
    <mergeCell ref="B6:C6"/>
    <mergeCell ref="H4:I4"/>
    <mergeCell ref="H7:I7"/>
    <mergeCell ref="H6:I6"/>
    <mergeCell ref="H15:I15"/>
    <mergeCell ref="H8:I8"/>
    <mergeCell ref="H9:I9"/>
    <mergeCell ref="H25:I25"/>
    <mergeCell ref="H20:I20"/>
    <mergeCell ref="H19:I19"/>
    <mergeCell ref="H21:I21"/>
    <mergeCell ref="H22:I22"/>
    <mergeCell ref="H23:I23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82"/>
  <sheetViews>
    <sheetView workbookViewId="0" topLeftCell="A1">
      <selection activeCell="A1" sqref="A1"/>
    </sheetView>
  </sheetViews>
  <sheetFormatPr defaultColWidth="9.00390625" defaultRowHeight="13.5"/>
  <cols>
    <col min="1" max="1" width="2.625" style="123" customWidth="1"/>
    <col min="2" max="2" width="11.625" style="123" customWidth="1"/>
    <col min="3" max="3" width="10.75390625" style="123" customWidth="1"/>
    <col min="4" max="4" width="12.625" style="123" customWidth="1"/>
    <col min="5" max="5" width="12.125" style="123" customWidth="1"/>
    <col min="6" max="6" width="17.75390625" style="123" customWidth="1"/>
    <col min="7" max="7" width="12.625" style="123" customWidth="1"/>
    <col min="8" max="8" width="11.875" style="123" customWidth="1"/>
    <col min="9" max="9" width="12.125" style="123" customWidth="1"/>
    <col min="10" max="10" width="17.75390625" style="123" customWidth="1"/>
    <col min="11" max="16384" width="9.00390625" style="123" customWidth="1"/>
  </cols>
  <sheetData>
    <row r="1" ht="15" customHeight="1"/>
    <row r="2" ht="15" customHeight="1">
      <c r="B2" s="678" t="s">
        <v>110</v>
      </c>
    </row>
    <row r="3" ht="15" customHeight="1" thickBot="1"/>
    <row r="4" spans="2:10" ht="18" customHeight="1" thickTop="1">
      <c r="B4" s="1205" t="s">
        <v>1294</v>
      </c>
      <c r="C4" s="1207" t="s">
        <v>83</v>
      </c>
      <c r="D4" s="1197" t="s">
        <v>84</v>
      </c>
      <c r="E4" s="1201" t="s">
        <v>85</v>
      </c>
      <c r="F4" s="1210"/>
      <c r="G4" s="1212" t="s">
        <v>86</v>
      </c>
      <c r="H4" s="1197" t="s">
        <v>84</v>
      </c>
      <c r="I4" s="1201" t="s">
        <v>85</v>
      </c>
      <c r="J4" s="1202"/>
    </row>
    <row r="5" spans="2:10" ht="9.75" customHeight="1">
      <c r="B5" s="1206"/>
      <c r="C5" s="1208"/>
      <c r="D5" s="1198"/>
      <c r="E5" s="1203"/>
      <c r="F5" s="1211"/>
      <c r="G5" s="1213"/>
      <c r="H5" s="1198"/>
      <c r="I5" s="1203"/>
      <c r="J5" s="1204"/>
    </row>
    <row r="6" spans="2:10" ht="19.5" customHeight="1">
      <c r="B6" s="1206"/>
      <c r="C6" s="1208"/>
      <c r="D6" s="1199"/>
      <c r="E6" s="679" t="s">
        <v>87</v>
      </c>
      <c r="F6" s="680" t="s">
        <v>88</v>
      </c>
      <c r="G6" s="1213"/>
      <c r="H6" s="1199"/>
      <c r="I6" s="679" t="s">
        <v>87</v>
      </c>
      <c r="J6" s="679" t="s">
        <v>88</v>
      </c>
    </row>
    <row r="7" spans="2:10" ht="18" customHeight="1">
      <c r="B7" s="1203"/>
      <c r="C7" s="1209"/>
      <c r="D7" s="1200"/>
      <c r="E7" s="681" t="s">
        <v>89</v>
      </c>
      <c r="F7" s="682" t="s">
        <v>90</v>
      </c>
      <c r="G7" s="1214"/>
      <c r="H7" s="1200"/>
      <c r="I7" s="681" t="s">
        <v>89</v>
      </c>
      <c r="J7" s="683" t="s">
        <v>90</v>
      </c>
    </row>
    <row r="8" spans="2:10" s="684" customFormat="1" ht="13.5" customHeight="1">
      <c r="B8" s="685"/>
      <c r="C8" s="686"/>
      <c r="D8" s="687"/>
      <c r="E8" s="687"/>
      <c r="F8" s="687"/>
      <c r="G8" s="688"/>
      <c r="H8" s="687"/>
      <c r="I8" s="687"/>
      <c r="J8" s="689"/>
    </row>
    <row r="9" spans="2:10" s="279" customFormat="1" ht="11.25">
      <c r="B9" s="408" t="s">
        <v>1295</v>
      </c>
      <c r="C9" s="690">
        <f>SUM(C11:C19,C21:C25,C27:C30,C32:C36,C38:C40,C42:C51,C53,C55:C59,C61:C64,C66:C72,C74:C75,C77:C80)</f>
        <v>19310</v>
      </c>
      <c r="D9" s="60">
        <f>SUM(D11:D19,D21:D25,D27:D30,D32:D36,D38:D40,D42:D51,D53,D55:D59,D61:D64,D66:D72,D74:D75,D77:D80)</f>
        <v>50759</v>
      </c>
      <c r="E9" s="60">
        <f>SUM(E11:E19,E21:E25,E27:E30,E32:E36,E38:E40,E42:E51,E53,E55:E59,E61:E64,E66:E72,E74:E75,E77:E80)</f>
        <v>6338894</v>
      </c>
      <c r="F9" s="60">
        <v>86999269</v>
      </c>
      <c r="G9" s="60">
        <f>SUM(G11:G19,G21:G25,G27:G30,G32:G36,G38:G40,G42:G51,G53,G55:G59,G61:G64,G66:G72,G74:G75,G77:G80)</f>
        <v>1472</v>
      </c>
      <c r="H9" s="60">
        <v>4643</v>
      </c>
      <c r="I9" s="60">
        <v>95456</v>
      </c>
      <c r="J9" s="61">
        <v>978757</v>
      </c>
    </row>
    <row r="10" spans="2:10" ht="12">
      <c r="B10" s="691"/>
      <c r="C10" s="692"/>
      <c r="D10" s="63"/>
      <c r="E10" s="63"/>
      <c r="F10" s="63"/>
      <c r="G10" s="63"/>
      <c r="H10" s="63"/>
      <c r="I10" s="63"/>
      <c r="J10" s="64"/>
    </row>
    <row r="11" spans="2:10" ht="12">
      <c r="B11" s="691" t="s">
        <v>1303</v>
      </c>
      <c r="C11" s="692">
        <v>2899</v>
      </c>
      <c r="D11" s="63">
        <v>10334</v>
      </c>
      <c r="E11" s="63">
        <v>1890576</v>
      </c>
      <c r="F11" s="63">
        <v>22202514</v>
      </c>
      <c r="G11" s="63">
        <v>272</v>
      </c>
      <c r="H11" s="63">
        <v>963</v>
      </c>
      <c r="I11" s="63">
        <v>29685</v>
      </c>
      <c r="J11" s="64">
        <v>294336</v>
      </c>
    </row>
    <row r="12" spans="2:10" ht="12">
      <c r="B12" s="691" t="s">
        <v>1376</v>
      </c>
      <c r="C12" s="692">
        <v>1612</v>
      </c>
      <c r="D12" s="63">
        <v>5011</v>
      </c>
      <c r="E12" s="63">
        <v>737615</v>
      </c>
      <c r="F12" s="63">
        <v>10222315</v>
      </c>
      <c r="G12" s="63">
        <v>138</v>
      </c>
      <c r="H12" s="63">
        <v>449</v>
      </c>
      <c r="I12" s="63">
        <v>8821</v>
      </c>
      <c r="J12" s="64">
        <v>109519</v>
      </c>
    </row>
    <row r="13" spans="2:10" ht="12">
      <c r="B13" s="691" t="s">
        <v>1305</v>
      </c>
      <c r="C13" s="692">
        <v>1812</v>
      </c>
      <c r="D13" s="63">
        <v>5537</v>
      </c>
      <c r="E13" s="63">
        <v>827325</v>
      </c>
      <c r="F13" s="63">
        <v>10740555</v>
      </c>
      <c r="G13" s="63">
        <v>156</v>
      </c>
      <c r="H13" s="63">
        <v>554</v>
      </c>
      <c r="I13" s="63">
        <v>13849</v>
      </c>
      <c r="J13" s="64">
        <v>60850</v>
      </c>
    </row>
    <row r="14" spans="2:10" ht="12">
      <c r="B14" s="691" t="s">
        <v>1306</v>
      </c>
      <c r="C14" s="692">
        <v>1797</v>
      </c>
      <c r="D14" s="63">
        <v>5380</v>
      </c>
      <c r="E14" s="63">
        <v>1005579</v>
      </c>
      <c r="F14" s="63">
        <v>21205606</v>
      </c>
      <c r="G14" s="63">
        <v>149</v>
      </c>
      <c r="H14" s="63">
        <v>413</v>
      </c>
      <c r="I14" s="63">
        <v>11008</v>
      </c>
      <c r="J14" s="64">
        <v>110074</v>
      </c>
    </row>
    <row r="15" spans="2:10" ht="12">
      <c r="B15" s="691" t="s">
        <v>1307</v>
      </c>
      <c r="C15" s="692">
        <v>608</v>
      </c>
      <c r="D15" s="63">
        <v>1756</v>
      </c>
      <c r="E15" s="63">
        <v>242939</v>
      </c>
      <c r="F15" s="63">
        <v>2728428</v>
      </c>
      <c r="G15" s="63">
        <v>85</v>
      </c>
      <c r="H15" s="63">
        <v>274</v>
      </c>
      <c r="I15" s="63">
        <v>5149</v>
      </c>
      <c r="J15" s="64">
        <v>60762</v>
      </c>
    </row>
    <row r="16" spans="2:10" ht="12">
      <c r="B16" s="691" t="s">
        <v>1308</v>
      </c>
      <c r="C16" s="692">
        <v>539</v>
      </c>
      <c r="D16" s="63">
        <v>1269</v>
      </c>
      <c r="E16" s="63">
        <v>113314</v>
      </c>
      <c r="F16" s="63">
        <v>1374101</v>
      </c>
      <c r="G16" s="63">
        <v>37</v>
      </c>
      <c r="H16" s="63">
        <v>149</v>
      </c>
      <c r="I16" s="63">
        <v>2848</v>
      </c>
      <c r="J16" s="64">
        <v>36583</v>
      </c>
    </row>
    <row r="17" spans="2:10" ht="12">
      <c r="B17" s="691" t="s">
        <v>91</v>
      </c>
      <c r="C17" s="692">
        <v>550</v>
      </c>
      <c r="D17" s="63">
        <v>1202</v>
      </c>
      <c r="E17" s="63">
        <v>90861</v>
      </c>
      <c r="F17" s="63">
        <v>1139960</v>
      </c>
      <c r="G17" s="63">
        <v>50</v>
      </c>
      <c r="H17" s="63">
        <v>133</v>
      </c>
      <c r="I17" s="63">
        <v>2273</v>
      </c>
      <c r="J17" s="64">
        <v>29203</v>
      </c>
    </row>
    <row r="18" spans="2:10" ht="12">
      <c r="B18" s="691" t="s">
        <v>1310</v>
      </c>
      <c r="C18" s="692">
        <v>444</v>
      </c>
      <c r="D18" s="63">
        <v>1068</v>
      </c>
      <c r="E18" s="63">
        <v>98396</v>
      </c>
      <c r="F18" s="63">
        <v>1241425</v>
      </c>
      <c r="G18" s="63">
        <v>11</v>
      </c>
      <c r="H18" s="63">
        <v>43</v>
      </c>
      <c r="I18" s="63">
        <v>578</v>
      </c>
      <c r="J18" s="64">
        <v>7524</v>
      </c>
    </row>
    <row r="19" spans="2:10" ht="12">
      <c r="B19" s="691" t="s">
        <v>1311</v>
      </c>
      <c r="C19" s="692">
        <v>656</v>
      </c>
      <c r="D19" s="63">
        <v>1497</v>
      </c>
      <c r="E19" s="63">
        <v>174353</v>
      </c>
      <c r="F19" s="63">
        <v>1749353</v>
      </c>
      <c r="G19" s="63">
        <v>53</v>
      </c>
      <c r="H19" s="63">
        <v>134</v>
      </c>
      <c r="I19" s="63">
        <v>2345</v>
      </c>
      <c r="J19" s="64">
        <v>24373</v>
      </c>
    </row>
    <row r="20" spans="2:10" ht="12">
      <c r="B20" s="691"/>
      <c r="C20" s="692"/>
      <c r="D20" s="63"/>
      <c r="E20" s="63"/>
      <c r="F20" s="63"/>
      <c r="G20" s="63"/>
      <c r="H20" s="63"/>
      <c r="I20" s="63"/>
      <c r="J20" s="64"/>
    </row>
    <row r="21" spans="2:10" ht="12">
      <c r="B21" s="691" t="s">
        <v>1377</v>
      </c>
      <c r="C21" s="692">
        <v>82</v>
      </c>
      <c r="D21" s="63">
        <v>169</v>
      </c>
      <c r="E21" s="63">
        <v>6995</v>
      </c>
      <c r="F21" s="63">
        <v>101336</v>
      </c>
      <c r="G21" s="63">
        <v>5</v>
      </c>
      <c r="H21" s="63">
        <v>15</v>
      </c>
      <c r="I21" s="63">
        <v>124</v>
      </c>
      <c r="J21" s="64">
        <v>3420</v>
      </c>
    </row>
    <row r="22" spans="2:10" ht="12">
      <c r="B22" s="691" t="s">
        <v>92</v>
      </c>
      <c r="C22" s="692">
        <v>9</v>
      </c>
      <c r="D22" s="63">
        <v>22</v>
      </c>
      <c r="E22" s="63">
        <v>2153</v>
      </c>
      <c r="F22" s="63">
        <v>27446</v>
      </c>
      <c r="G22" s="63">
        <v>0</v>
      </c>
      <c r="H22" s="63">
        <v>0</v>
      </c>
      <c r="I22" s="63">
        <v>0</v>
      </c>
      <c r="J22" s="64">
        <v>0</v>
      </c>
    </row>
    <row r="23" spans="2:10" ht="12">
      <c r="B23" s="691" t="s">
        <v>93</v>
      </c>
      <c r="C23" s="692">
        <v>83</v>
      </c>
      <c r="D23" s="63">
        <v>141</v>
      </c>
      <c r="E23" s="63">
        <v>6604</v>
      </c>
      <c r="F23" s="63">
        <v>86746</v>
      </c>
      <c r="G23" s="63">
        <v>0</v>
      </c>
      <c r="H23" s="63">
        <v>0</v>
      </c>
      <c r="I23" s="63">
        <v>0</v>
      </c>
      <c r="J23" s="64">
        <v>0</v>
      </c>
    </row>
    <row r="24" spans="2:10" ht="12">
      <c r="B24" s="691" t="s">
        <v>94</v>
      </c>
      <c r="C24" s="692">
        <v>45</v>
      </c>
      <c r="D24" s="63">
        <v>94</v>
      </c>
      <c r="E24" s="63">
        <v>3730</v>
      </c>
      <c r="F24" s="63">
        <v>60527</v>
      </c>
      <c r="G24" s="63">
        <v>0</v>
      </c>
      <c r="H24" s="63">
        <v>0</v>
      </c>
      <c r="I24" s="63">
        <v>0</v>
      </c>
      <c r="J24" s="64">
        <v>0</v>
      </c>
    </row>
    <row r="25" spans="2:10" ht="12">
      <c r="B25" s="691" t="s">
        <v>1381</v>
      </c>
      <c r="C25" s="692">
        <v>9</v>
      </c>
      <c r="D25" s="63">
        <v>16</v>
      </c>
      <c r="E25" s="63">
        <v>1560</v>
      </c>
      <c r="F25" s="63">
        <v>20094</v>
      </c>
      <c r="G25" s="63">
        <v>0</v>
      </c>
      <c r="H25" s="63">
        <v>0</v>
      </c>
      <c r="I25" s="63">
        <v>0</v>
      </c>
      <c r="J25" s="64">
        <v>0</v>
      </c>
    </row>
    <row r="26" spans="2:10" ht="12">
      <c r="B26" s="691"/>
      <c r="C26" s="692"/>
      <c r="D26" s="63"/>
      <c r="E26" s="63"/>
      <c r="F26" s="63"/>
      <c r="G26" s="63"/>
      <c r="H26" s="63"/>
      <c r="I26" s="63"/>
      <c r="J26" s="64"/>
    </row>
    <row r="27" spans="2:10" ht="12">
      <c r="B27" s="691" t="s">
        <v>1313</v>
      </c>
      <c r="C27" s="692">
        <v>492</v>
      </c>
      <c r="D27" s="63">
        <v>1189</v>
      </c>
      <c r="E27" s="63">
        <v>121711</v>
      </c>
      <c r="F27" s="63">
        <v>1484737</v>
      </c>
      <c r="G27" s="63">
        <v>33</v>
      </c>
      <c r="H27" s="63">
        <v>96</v>
      </c>
      <c r="I27" s="63">
        <v>1001</v>
      </c>
      <c r="J27" s="64">
        <v>13155</v>
      </c>
    </row>
    <row r="28" spans="2:10" ht="12">
      <c r="B28" s="693" t="s">
        <v>95</v>
      </c>
      <c r="C28" s="692">
        <v>114</v>
      </c>
      <c r="D28" s="63">
        <v>222</v>
      </c>
      <c r="E28" s="63">
        <v>6054</v>
      </c>
      <c r="F28" s="63">
        <v>72290</v>
      </c>
      <c r="G28" s="63">
        <v>1</v>
      </c>
      <c r="H28" s="63" t="s">
        <v>1403</v>
      </c>
      <c r="I28" s="63" t="s">
        <v>1403</v>
      </c>
      <c r="J28" s="64" t="s">
        <v>1403</v>
      </c>
    </row>
    <row r="29" spans="2:10" ht="12">
      <c r="B29" s="693" t="s">
        <v>1402</v>
      </c>
      <c r="C29" s="692">
        <v>155</v>
      </c>
      <c r="D29" s="63">
        <v>363</v>
      </c>
      <c r="E29" s="63">
        <v>29102</v>
      </c>
      <c r="F29" s="63">
        <v>352502</v>
      </c>
      <c r="G29" s="63">
        <v>4</v>
      </c>
      <c r="H29" s="63">
        <v>13</v>
      </c>
      <c r="I29" s="63">
        <v>181</v>
      </c>
      <c r="J29" s="64">
        <v>2144</v>
      </c>
    </row>
    <row r="30" spans="2:10" ht="12">
      <c r="B30" s="693" t="s">
        <v>1404</v>
      </c>
      <c r="C30" s="692">
        <v>220</v>
      </c>
      <c r="D30" s="63">
        <v>430</v>
      </c>
      <c r="E30" s="63">
        <v>28507</v>
      </c>
      <c r="F30" s="63">
        <v>291840</v>
      </c>
      <c r="G30" s="63">
        <v>9</v>
      </c>
      <c r="H30" s="63">
        <v>25</v>
      </c>
      <c r="I30" s="63">
        <v>239</v>
      </c>
      <c r="J30" s="64">
        <v>3008</v>
      </c>
    </row>
    <row r="31" spans="2:10" ht="12">
      <c r="B31" s="691"/>
      <c r="C31" s="692"/>
      <c r="D31" s="63"/>
      <c r="E31" s="63"/>
      <c r="F31" s="63"/>
      <c r="G31" s="63"/>
      <c r="H31" s="63"/>
      <c r="I31" s="63"/>
      <c r="J31" s="64"/>
    </row>
    <row r="32" spans="2:10" ht="12">
      <c r="B32" s="691" t="s">
        <v>498</v>
      </c>
      <c r="C32" s="692">
        <v>188</v>
      </c>
      <c r="D32" s="63">
        <v>483</v>
      </c>
      <c r="E32" s="63">
        <v>29473</v>
      </c>
      <c r="F32" s="63">
        <v>402696</v>
      </c>
      <c r="G32" s="63">
        <v>13</v>
      </c>
      <c r="H32" s="63">
        <v>45</v>
      </c>
      <c r="I32" s="63">
        <v>690</v>
      </c>
      <c r="J32" s="64">
        <v>7937</v>
      </c>
    </row>
    <row r="33" spans="2:10" ht="12">
      <c r="B33" s="693" t="s">
        <v>809</v>
      </c>
      <c r="C33" s="692">
        <v>179</v>
      </c>
      <c r="D33" s="63">
        <v>331</v>
      </c>
      <c r="E33" s="63">
        <v>12457</v>
      </c>
      <c r="F33" s="63">
        <v>159044</v>
      </c>
      <c r="G33" s="63">
        <v>5</v>
      </c>
      <c r="H33" s="63">
        <v>13</v>
      </c>
      <c r="I33" s="63">
        <v>150</v>
      </c>
      <c r="J33" s="64">
        <v>1634</v>
      </c>
    </row>
    <row r="34" spans="2:10" ht="12">
      <c r="B34" s="691" t="s">
        <v>96</v>
      </c>
      <c r="C34" s="692">
        <v>64</v>
      </c>
      <c r="D34" s="63">
        <v>113</v>
      </c>
      <c r="E34" s="63">
        <v>4258</v>
      </c>
      <c r="F34" s="63">
        <v>54681</v>
      </c>
      <c r="G34" s="63">
        <v>0</v>
      </c>
      <c r="H34" s="63">
        <v>0</v>
      </c>
      <c r="I34" s="63">
        <v>0</v>
      </c>
      <c r="J34" s="64">
        <v>0</v>
      </c>
    </row>
    <row r="35" spans="2:10" ht="12">
      <c r="B35" s="693" t="s">
        <v>591</v>
      </c>
      <c r="C35" s="692">
        <v>154</v>
      </c>
      <c r="D35" s="63">
        <v>327</v>
      </c>
      <c r="E35" s="63">
        <v>23182</v>
      </c>
      <c r="F35" s="63">
        <v>304583</v>
      </c>
      <c r="G35" s="63">
        <v>6</v>
      </c>
      <c r="H35" s="63">
        <v>14</v>
      </c>
      <c r="I35" s="63">
        <v>229</v>
      </c>
      <c r="J35" s="64">
        <v>3582</v>
      </c>
    </row>
    <row r="36" spans="2:10" ht="12">
      <c r="B36" s="693" t="s">
        <v>1321</v>
      </c>
      <c r="C36" s="692">
        <v>453</v>
      </c>
      <c r="D36" s="63">
        <v>1032</v>
      </c>
      <c r="E36" s="63">
        <v>54700</v>
      </c>
      <c r="F36" s="63">
        <v>678323</v>
      </c>
      <c r="G36" s="63">
        <v>23</v>
      </c>
      <c r="H36" s="63">
        <v>61</v>
      </c>
      <c r="I36" s="63">
        <v>516</v>
      </c>
      <c r="J36" s="64">
        <v>7817</v>
      </c>
    </row>
    <row r="37" spans="2:10" ht="12">
      <c r="B37" s="691"/>
      <c r="C37" s="692"/>
      <c r="D37" s="63"/>
      <c r="E37" s="63"/>
      <c r="F37" s="63"/>
      <c r="G37" s="63"/>
      <c r="H37" s="63"/>
      <c r="I37" s="63"/>
      <c r="J37" s="64"/>
    </row>
    <row r="38" spans="2:10" ht="12">
      <c r="B38" s="691" t="s">
        <v>1322</v>
      </c>
      <c r="C38" s="692">
        <v>406</v>
      </c>
      <c r="D38" s="63">
        <v>860</v>
      </c>
      <c r="E38" s="63">
        <v>63768</v>
      </c>
      <c r="F38" s="63">
        <v>794668</v>
      </c>
      <c r="G38" s="63">
        <v>31</v>
      </c>
      <c r="H38" s="63">
        <v>83</v>
      </c>
      <c r="I38" s="63">
        <v>849</v>
      </c>
      <c r="J38" s="64">
        <v>12457</v>
      </c>
    </row>
    <row r="39" spans="2:10" ht="12">
      <c r="B39" s="693" t="s">
        <v>434</v>
      </c>
      <c r="C39" s="692">
        <v>164</v>
      </c>
      <c r="D39" s="63">
        <v>320</v>
      </c>
      <c r="E39" s="63">
        <v>19889</v>
      </c>
      <c r="F39" s="63">
        <v>248184</v>
      </c>
      <c r="G39" s="63">
        <v>5</v>
      </c>
      <c r="H39" s="63">
        <v>14</v>
      </c>
      <c r="I39" s="63">
        <v>127</v>
      </c>
      <c r="J39" s="64">
        <v>2670</v>
      </c>
    </row>
    <row r="40" spans="2:10" ht="12">
      <c r="B40" s="691" t="s">
        <v>97</v>
      </c>
      <c r="C40" s="692">
        <v>301</v>
      </c>
      <c r="D40" s="63">
        <v>736</v>
      </c>
      <c r="E40" s="63">
        <v>49481</v>
      </c>
      <c r="F40" s="63">
        <v>585533</v>
      </c>
      <c r="G40" s="63">
        <v>20</v>
      </c>
      <c r="H40" s="63">
        <v>65</v>
      </c>
      <c r="I40" s="63">
        <v>737</v>
      </c>
      <c r="J40" s="64">
        <v>8914</v>
      </c>
    </row>
    <row r="41" spans="2:10" ht="12">
      <c r="B41" s="691"/>
      <c r="C41" s="692"/>
      <c r="D41" s="63"/>
      <c r="E41" s="63"/>
      <c r="F41" s="63"/>
      <c r="G41" s="63"/>
      <c r="H41" s="63"/>
      <c r="I41" s="63"/>
      <c r="J41" s="64"/>
    </row>
    <row r="42" spans="2:10" ht="12">
      <c r="B42" s="693" t="s">
        <v>98</v>
      </c>
      <c r="C42" s="692">
        <v>102</v>
      </c>
      <c r="D42" s="63">
        <v>223</v>
      </c>
      <c r="E42" s="63">
        <v>19275</v>
      </c>
      <c r="F42" s="63">
        <v>215261</v>
      </c>
      <c r="G42" s="63">
        <v>4</v>
      </c>
      <c r="H42" s="63">
        <v>12</v>
      </c>
      <c r="I42" s="63">
        <v>175</v>
      </c>
      <c r="J42" s="64">
        <v>2053</v>
      </c>
    </row>
    <row r="43" spans="2:10" ht="12">
      <c r="B43" s="693" t="s">
        <v>1326</v>
      </c>
      <c r="C43" s="692">
        <v>66</v>
      </c>
      <c r="D43" s="63">
        <v>159</v>
      </c>
      <c r="E43" s="63">
        <v>6257</v>
      </c>
      <c r="F43" s="63">
        <v>74503</v>
      </c>
      <c r="G43" s="63">
        <v>3</v>
      </c>
      <c r="H43" s="63">
        <v>6</v>
      </c>
      <c r="I43" s="63">
        <v>72</v>
      </c>
      <c r="J43" s="64">
        <v>710</v>
      </c>
    </row>
    <row r="44" spans="2:10" ht="12">
      <c r="B44" s="693" t="s">
        <v>99</v>
      </c>
      <c r="C44" s="692">
        <v>75</v>
      </c>
      <c r="D44" s="63">
        <v>139</v>
      </c>
      <c r="E44" s="63">
        <v>5429</v>
      </c>
      <c r="F44" s="63">
        <v>57520</v>
      </c>
      <c r="G44" s="63">
        <v>3</v>
      </c>
      <c r="H44" s="63">
        <v>7</v>
      </c>
      <c r="I44" s="63">
        <v>93</v>
      </c>
      <c r="J44" s="64">
        <v>1120</v>
      </c>
    </row>
    <row r="45" spans="2:10" ht="12">
      <c r="B45" s="693" t="s">
        <v>1413</v>
      </c>
      <c r="C45" s="692">
        <v>77</v>
      </c>
      <c r="D45" s="63">
        <v>135</v>
      </c>
      <c r="E45" s="63">
        <v>7355</v>
      </c>
      <c r="F45" s="63">
        <v>82338</v>
      </c>
      <c r="G45" s="63">
        <v>1</v>
      </c>
      <c r="H45" s="63" t="s">
        <v>1403</v>
      </c>
      <c r="I45" s="63" t="s">
        <v>1403</v>
      </c>
      <c r="J45" s="64" t="s">
        <v>1403</v>
      </c>
    </row>
    <row r="46" spans="2:10" ht="12">
      <c r="B46" s="693" t="s">
        <v>100</v>
      </c>
      <c r="C46" s="692">
        <v>86</v>
      </c>
      <c r="D46" s="63">
        <v>197</v>
      </c>
      <c r="E46" s="63">
        <v>10831</v>
      </c>
      <c r="F46" s="63">
        <v>146594</v>
      </c>
      <c r="G46" s="63">
        <v>3</v>
      </c>
      <c r="H46" s="63">
        <v>12</v>
      </c>
      <c r="I46" s="63">
        <v>376</v>
      </c>
      <c r="J46" s="64">
        <v>4408</v>
      </c>
    </row>
    <row r="47" spans="2:10" ht="12">
      <c r="B47" s="693" t="s">
        <v>1330</v>
      </c>
      <c r="C47" s="692">
        <v>113</v>
      </c>
      <c r="D47" s="63">
        <v>197</v>
      </c>
      <c r="E47" s="63">
        <v>10134</v>
      </c>
      <c r="F47" s="63">
        <v>145910</v>
      </c>
      <c r="G47" s="63">
        <v>5</v>
      </c>
      <c r="H47" s="63">
        <v>20</v>
      </c>
      <c r="I47" s="63">
        <v>246</v>
      </c>
      <c r="J47" s="64">
        <v>3246</v>
      </c>
    </row>
    <row r="48" spans="2:10" ht="12">
      <c r="B48" s="693" t="s">
        <v>1416</v>
      </c>
      <c r="C48" s="692">
        <v>209</v>
      </c>
      <c r="D48" s="63">
        <v>447</v>
      </c>
      <c r="E48" s="63">
        <v>26937</v>
      </c>
      <c r="F48" s="63">
        <v>315375</v>
      </c>
      <c r="G48" s="63">
        <v>21</v>
      </c>
      <c r="H48" s="63">
        <v>68</v>
      </c>
      <c r="I48" s="63">
        <v>465</v>
      </c>
      <c r="J48" s="64">
        <v>1194</v>
      </c>
    </row>
    <row r="49" spans="2:10" ht="12">
      <c r="B49" s="693" t="s">
        <v>1386</v>
      </c>
      <c r="C49" s="692">
        <v>28</v>
      </c>
      <c r="D49" s="63">
        <v>63</v>
      </c>
      <c r="E49" s="63">
        <v>2079</v>
      </c>
      <c r="F49" s="63">
        <v>57792</v>
      </c>
      <c r="G49" s="63">
        <v>0</v>
      </c>
      <c r="H49" s="63">
        <v>0</v>
      </c>
      <c r="I49" s="63">
        <v>0</v>
      </c>
      <c r="J49" s="64">
        <v>0</v>
      </c>
    </row>
    <row r="50" spans="2:10" ht="12">
      <c r="B50" s="693" t="s">
        <v>101</v>
      </c>
      <c r="C50" s="692">
        <v>30</v>
      </c>
      <c r="D50" s="63">
        <v>76</v>
      </c>
      <c r="E50" s="63">
        <v>4724</v>
      </c>
      <c r="F50" s="63">
        <v>15546</v>
      </c>
      <c r="G50" s="63">
        <v>0</v>
      </c>
      <c r="H50" s="63">
        <v>0</v>
      </c>
      <c r="I50" s="63">
        <v>0</v>
      </c>
      <c r="J50" s="64">
        <v>0</v>
      </c>
    </row>
    <row r="51" spans="2:10" ht="12">
      <c r="B51" s="693" t="s">
        <v>102</v>
      </c>
      <c r="C51" s="692">
        <v>38</v>
      </c>
      <c r="D51" s="63">
        <v>78</v>
      </c>
      <c r="E51" s="63">
        <v>4089</v>
      </c>
      <c r="F51" s="63">
        <v>63105</v>
      </c>
      <c r="G51" s="63">
        <v>0</v>
      </c>
      <c r="H51" s="63">
        <v>0</v>
      </c>
      <c r="I51" s="63">
        <v>0</v>
      </c>
      <c r="J51" s="64">
        <v>0</v>
      </c>
    </row>
    <row r="52" spans="2:10" ht="12">
      <c r="B52" s="693"/>
      <c r="C52" s="692"/>
      <c r="D52" s="63"/>
      <c r="E52" s="63"/>
      <c r="F52" s="63"/>
      <c r="G52" s="63"/>
      <c r="H52" s="63"/>
      <c r="I52" s="63"/>
      <c r="J52" s="64"/>
    </row>
    <row r="53" spans="2:10" ht="12">
      <c r="B53" s="693" t="s">
        <v>103</v>
      </c>
      <c r="C53" s="692">
        <v>29</v>
      </c>
      <c r="D53" s="63">
        <v>57</v>
      </c>
      <c r="E53" s="63">
        <v>4329</v>
      </c>
      <c r="F53" s="63">
        <v>57447</v>
      </c>
      <c r="G53" s="63">
        <v>0</v>
      </c>
      <c r="H53" s="63">
        <v>0</v>
      </c>
      <c r="I53" s="63">
        <v>0</v>
      </c>
      <c r="J53" s="64">
        <v>0</v>
      </c>
    </row>
    <row r="54" spans="2:10" ht="12">
      <c r="B54" s="691"/>
      <c r="C54" s="692"/>
      <c r="D54" s="63"/>
      <c r="E54" s="63"/>
      <c r="F54" s="63"/>
      <c r="G54" s="63"/>
      <c r="H54" s="63"/>
      <c r="I54" s="63"/>
      <c r="J54" s="64"/>
    </row>
    <row r="55" spans="2:10" ht="12">
      <c r="B55" s="693" t="s">
        <v>553</v>
      </c>
      <c r="C55" s="692">
        <v>416</v>
      </c>
      <c r="D55" s="63">
        <v>882</v>
      </c>
      <c r="E55" s="63">
        <v>50683</v>
      </c>
      <c r="F55" s="63">
        <v>618679</v>
      </c>
      <c r="G55" s="63">
        <v>29</v>
      </c>
      <c r="H55" s="63">
        <v>86</v>
      </c>
      <c r="I55" s="63">
        <v>1003</v>
      </c>
      <c r="J55" s="64">
        <v>11850</v>
      </c>
    </row>
    <row r="56" spans="2:10" ht="12">
      <c r="B56" s="693" t="s">
        <v>1333</v>
      </c>
      <c r="C56" s="692">
        <v>186</v>
      </c>
      <c r="D56" s="63">
        <v>453</v>
      </c>
      <c r="E56" s="63">
        <v>37726</v>
      </c>
      <c r="F56" s="63">
        <v>446527</v>
      </c>
      <c r="G56" s="63">
        <v>15</v>
      </c>
      <c r="H56" s="63">
        <v>64</v>
      </c>
      <c r="I56" s="63">
        <v>879</v>
      </c>
      <c r="J56" s="64">
        <v>11311</v>
      </c>
    </row>
    <row r="57" spans="2:10" ht="12">
      <c r="B57" s="693" t="s">
        <v>1334</v>
      </c>
      <c r="C57" s="692">
        <v>305</v>
      </c>
      <c r="D57" s="63">
        <v>698</v>
      </c>
      <c r="E57" s="63">
        <v>77201</v>
      </c>
      <c r="F57" s="63">
        <v>847779</v>
      </c>
      <c r="G57" s="63">
        <v>21</v>
      </c>
      <c r="H57" s="63">
        <v>76</v>
      </c>
      <c r="I57" s="63">
        <v>870</v>
      </c>
      <c r="J57" s="64">
        <v>13832</v>
      </c>
    </row>
    <row r="58" spans="2:10" ht="12">
      <c r="B58" s="693" t="s">
        <v>104</v>
      </c>
      <c r="C58" s="692">
        <v>105</v>
      </c>
      <c r="D58" s="63">
        <v>223</v>
      </c>
      <c r="E58" s="63">
        <v>14191</v>
      </c>
      <c r="F58" s="63">
        <v>160335</v>
      </c>
      <c r="G58" s="63">
        <v>7</v>
      </c>
      <c r="H58" s="63">
        <v>22</v>
      </c>
      <c r="I58" s="63">
        <v>425</v>
      </c>
      <c r="J58" s="64">
        <v>6161</v>
      </c>
    </row>
    <row r="59" spans="2:10" ht="12">
      <c r="B59" s="693" t="s">
        <v>556</v>
      </c>
      <c r="C59" s="692">
        <v>346</v>
      </c>
      <c r="D59" s="63">
        <v>792</v>
      </c>
      <c r="E59" s="63">
        <v>60177</v>
      </c>
      <c r="F59" s="63">
        <v>843593</v>
      </c>
      <c r="G59" s="63">
        <v>16</v>
      </c>
      <c r="H59" s="63">
        <v>44</v>
      </c>
      <c r="I59" s="63">
        <v>386</v>
      </c>
      <c r="J59" s="64">
        <v>6493</v>
      </c>
    </row>
    <row r="60" spans="2:10" ht="12">
      <c r="B60" s="691"/>
      <c r="C60" s="692"/>
      <c r="D60" s="63"/>
      <c r="E60" s="63"/>
      <c r="F60" s="63"/>
      <c r="G60" s="63"/>
      <c r="H60" s="63"/>
      <c r="I60" s="63"/>
      <c r="J60" s="64"/>
    </row>
    <row r="61" spans="2:10" ht="12">
      <c r="B61" s="693" t="s">
        <v>1421</v>
      </c>
      <c r="C61" s="692">
        <v>295</v>
      </c>
      <c r="D61" s="63">
        <v>541</v>
      </c>
      <c r="E61" s="63">
        <v>30625</v>
      </c>
      <c r="F61" s="63">
        <v>405876</v>
      </c>
      <c r="G61" s="63">
        <v>15</v>
      </c>
      <c r="H61" s="63">
        <v>50</v>
      </c>
      <c r="I61" s="63">
        <v>470</v>
      </c>
      <c r="J61" s="64">
        <v>6959</v>
      </c>
    </row>
    <row r="62" spans="2:10" ht="12">
      <c r="B62" s="693" t="s">
        <v>105</v>
      </c>
      <c r="C62" s="692">
        <v>150</v>
      </c>
      <c r="D62" s="63">
        <v>312</v>
      </c>
      <c r="E62" s="63">
        <v>19150</v>
      </c>
      <c r="F62" s="63">
        <v>210759</v>
      </c>
      <c r="G62" s="63">
        <v>6</v>
      </c>
      <c r="H62" s="63">
        <v>15</v>
      </c>
      <c r="I62" s="63">
        <v>184</v>
      </c>
      <c r="J62" s="64">
        <v>1724</v>
      </c>
    </row>
    <row r="63" spans="2:10" ht="12">
      <c r="B63" s="691" t="s">
        <v>1339</v>
      </c>
      <c r="C63" s="692">
        <v>18</v>
      </c>
      <c r="D63" s="63">
        <v>41</v>
      </c>
      <c r="E63" s="63">
        <v>5408</v>
      </c>
      <c r="F63" s="63">
        <v>44847</v>
      </c>
      <c r="G63" s="63">
        <v>0</v>
      </c>
      <c r="H63" s="63">
        <v>0</v>
      </c>
      <c r="I63" s="63">
        <v>0</v>
      </c>
      <c r="J63" s="64">
        <v>0</v>
      </c>
    </row>
    <row r="64" spans="2:10" ht="12">
      <c r="B64" s="693" t="s">
        <v>706</v>
      </c>
      <c r="C64" s="692">
        <v>150</v>
      </c>
      <c r="D64" s="63">
        <v>328</v>
      </c>
      <c r="E64" s="63">
        <v>31581</v>
      </c>
      <c r="F64" s="63">
        <v>345603</v>
      </c>
      <c r="G64" s="63">
        <v>15</v>
      </c>
      <c r="H64" s="63">
        <v>43</v>
      </c>
      <c r="I64" s="63">
        <v>474</v>
      </c>
      <c r="J64" s="64">
        <v>5035</v>
      </c>
    </row>
    <row r="65" spans="2:10" ht="12">
      <c r="B65" s="691"/>
      <c r="C65" s="692"/>
      <c r="D65" s="63"/>
      <c r="E65" s="63"/>
      <c r="F65" s="63"/>
      <c r="G65" s="63"/>
      <c r="H65" s="63"/>
      <c r="I65" s="63"/>
      <c r="J65" s="64"/>
    </row>
    <row r="66" spans="2:10" ht="12">
      <c r="B66" s="693" t="s">
        <v>559</v>
      </c>
      <c r="C66" s="692">
        <v>94</v>
      </c>
      <c r="D66" s="63">
        <v>195</v>
      </c>
      <c r="E66" s="63">
        <v>14569</v>
      </c>
      <c r="F66" s="63">
        <v>192473</v>
      </c>
      <c r="G66" s="63">
        <v>5</v>
      </c>
      <c r="H66" s="63">
        <v>18</v>
      </c>
      <c r="I66" s="63">
        <v>384</v>
      </c>
      <c r="J66" s="64">
        <v>2816</v>
      </c>
    </row>
    <row r="67" spans="2:10" ht="12">
      <c r="B67" s="693" t="s">
        <v>1342</v>
      </c>
      <c r="C67" s="692">
        <v>85</v>
      </c>
      <c r="D67" s="63">
        <v>157</v>
      </c>
      <c r="E67" s="63">
        <v>4656</v>
      </c>
      <c r="F67" s="63">
        <v>63662</v>
      </c>
      <c r="G67" s="63">
        <v>1</v>
      </c>
      <c r="H67" s="63" t="s">
        <v>1403</v>
      </c>
      <c r="I67" s="63" t="s">
        <v>1403</v>
      </c>
      <c r="J67" s="64" t="s">
        <v>1403</v>
      </c>
    </row>
    <row r="68" spans="2:10" ht="12">
      <c r="B68" s="693" t="s">
        <v>1343</v>
      </c>
      <c r="C68" s="692">
        <v>138</v>
      </c>
      <c r="D68" s="63">
        <v>250</v>
      </c>
      <c r="E68" s="63">
        <v>10513</v>
      </c>
      <c r="F68" s="63">
        <v>160308</v>
      </c>
      <c r="G68" s="63">
        <v>6</v>
      </c>
      <c r="H68" s="63">
        <v>15</v>
      </c>
      <c r="I68" s="63">
        <v>138</v>
      </c>
      <c r="J68" s="64">
        <v>1830</v>
      </c>
    </row>
    <row r="69" spans="2:10" ht="12">
      <c r="B69" s="693" t="s">
        <v>1344</v>
      </c>
      <c r="C69" s="692">
        <v>130</v>
      </c>
      <c r="D69" s="63">
        <v>265</v>
      </c>
      <c r="E69" s="63">
        <v>14600</v>
      </c>
      <c r="F69" s="63">
        <v>199055</v>
      </c>
      <c r="G69" s="63">
        <v>11</v>
      </c>
      <c r="H69" s="63">
        <v>33</v>
      </c>
      <c r="I69" s="63">
        <v>316</v>
      </c>
      <c r="J69" s="64">
        <v>3906</v>
      </c>
    </row>
    <row r="70" spans="2:10" ht="12">
      <c r="B70" s="693" t="s">
        <v>1426</v>
      </c>
      <c r="C70" s="692">
        <v>195</v>
      </c>
      <c r="D70" s="63">
        <v>399</v>
      </c>
      <c r="E70" s="63">
        <v>17231</v>
      </c>
      <c r="F70" s="63">
        <v>216881</v>
      </c>
      <c r="G70" s="63">
        <v>25</v>
      </c>
      <c r="H70" s="63">
        <v>76</v>
      </c>
      <c r="I70" s="63">
        <v>944</v>
      </c>
      <c r="J70" s="64">
        <v>9118</v>
      </c>
    </row>
    <row r="71" spans="2:10" ht="12">
      <c r="B71" s="693" t="s">
        <v>1428</v>
      </c>
      <c r="C71" s="692">
        <v>171</v>
      </c>
      <c r="D71" s="63">
        <v>311</v>
      </c>
      <c r="E71" s="63">
        <v>13135</v>
      </c>
      <c r="F71" s="63">
        <v>172432</v>
      </c>
      <c r="G71" s="63">
        <v>19</v>
      </c>
      <c r="H71" s="63">
        <v>38</v>
      </c>
      <c r="I71" s="63">
        <v>492</v>
      </c>
      <c r="J71" s="64">
        <v>6006</v>
      </c>
    </row>
    <row r="72" spans="2:10" ht="12">
      <c r="B72" s="693" t="s">
        <v>106</v>
      </c>
      <c r="C72" s="692">
        <v>352</v>
      </c>
      <c r="D72" s="63">
        <v>703</v>
      </c>
      <c r="E72" s="63">
        <v>35714</v>
      </c>
      <c r="F72" s="63">
        <v>495638</v>
      </c>
      <c r="G72" s="63">
        <v>22</v>
      </c>
      <c r="H72" s="63">
        <v>67</v>
      </c>
      <c r="I72" s="63">
        <v>671</v>
      </c>
      <c r="J72" s="64">
        <v>9775</v>
      </c>
    </row>
    <row r="73" spans="2:10" ht="12">
      <c r="B73" s="691"/>
      <c r="C73" s="692"/>
      <c r="D73" s="63"/>
      <c r="E73" s="63"/>
      <c r="F73" s="63"/>
      <c r="G73" s="63"/>
      <c r="H73" s="63"/>
      <c r="I73" s="63"/>
      <c r="J73" s="64"/>
    </row>
    <row r="74" spans="2:10" ht="12">
      <c r="B74" s="693" t="s">
        <v>1348</v>
      </c>
      <c r="C74" s="692">
        <v>260</v>
      </c>
      <c r="D74" s="63">
        <v>611</v>
      </c>
      <c r="E74" s="63">
        <v>55963</v>
      </c>
      <c r="F74" s="63">
        <v>696778</v>
      </c>
      <c r="G74" s="63">
        <v>26</v>
      </c>
      <c r="H74" s="63">
        <v>61</v>
      </c>
      <c r="I74" s="63">
        <v>987</v>
      </c>
      <c r="J74" s="64">
        <v>10878</v>
      </c>
    </row>
    <row r="75" spans="2:10" ht="12">
      <c r="B75" s="693" t="s">
        <v>107</v>
      </c>
      <c r="C75" s="692">
        <v>228</v>
      </c>
      <c r="D75" s="63">
        <v>496</v>
      </c>
      <c r="E75" s="63">
        <v>32703</v>
      </c>
      <c r="F75" s="63">
        <v>397129</v>
      </c>
      <c r="G75" s="63">
        <v>16</v>
      </c>
      <c r="H75" s="63">
        <v>58</v>
      </c>
      <c r="I75" s="63">
        <v>706</v>
      </c>
      <c r="J75" s="64">
        <v>17213</v>
      </c>
    </row>
    <row r="76" spans="2:10" ht="12">
      <c r="B76" s="691"/>
      <c r="C76" s="692"/>
      <c r="D76" s="63"/>
      <c r="E76" s="63"/>
      <c r="F76" s="63"/>
      <c r="G76" s="63"/>
      <c r="H76" s="63"/>
      <c r="I76" s="63"/>
      <c r="J76" s="64"/>
    </row>
    <row r="77" spans="2:10" ht="12">
      <c r="B77" s="693" t="s">
        <v>565</v>
      </c>
      <c r="C77" s="692">
        <v>129</v>
      </c>
      <c r="D77" s="63">
        <v>257</v>
      </c>
      <c r="E77" s="63">
        <v>16948</v>
      </c>
      <c r="F77" s="63">
        <v>193012</v>
      </c>
      <c r="G77" s="63">
        <v>6</v>
      </c>
      <c r="H77" s="63">
        <v>10</v>
      </c>
      <c r="I77" s="63">
        <v>96</v>
      </c>
      <c r="J77" s="64">
        <v>1068</v>
      </c>
    </row>
    <row r="78" spans="2:10" ht="12">
      <c r="B78" s="693" t="s">
        <v>1351</v>
      </c>
      <c r="C78" s="692">
        <v>117</v>
      </c>
      <c r="D78" s="63">
        <v>173</v>
      </c>
      <c r="E78" s="63">
        <v>6614</v>
      </c>
      <c r="F78" s="63">
        <v>83167</v>
      </c>
      <c r="G78" s="63">
        <v>14</v>
      </c>
      <c r="H78" s="63">
        <v>34</v>
      </c>
      <c r="I78" s="63">
        <v>472</v>
      </c>
      <c r="J78" s="64">
        <v>5285</v>
      </c>
    </row>
    <row r="79" spans="2:10" ht="12">
      <c r="B79" s="693" t="s">
        <v>567</v>
      </c>
      <c r="C79" s="692">
        <v>168</v>
      </c>
      <c r="D79" s="63">
        <v>299</v>
      </c>
      <c r="E79" s="63">
        <v>13700</v>
      </c>
      <c r="F79" s="63">
        <v>193360</v>
      </c>
      <c r="G79" s="63">
        <v>15</v>
      </c>
      <c r="H79" s="63">
        <v>48</v>
      </c>
      <c r="I79" s="63">
        <v>885</v>
      </c>
      <c r="J79" s="64">
        <v>11110</v>
      </c>
    </row>
    <row r="80" spans="2:10" ht="12">
      <c r="B80" s="693" t="s">
        <v>108</v>
      </c>
      <c r="C80" s="692">
        <v>384</v>
      </c>
      <c r="D80" s="63">
        <v>700</v>
      </c>
      <c r="E80" s="63">
        <v>29785</v>
      </c>
      <c r="F80" s="63">
        <v>396496</v>
      </c>
      <c r="G80" s="63">
        <v>36</v>
      </c>
      <c r="H80" s="63">
        <v>101</v>
      </c>
      <c r="I80" s="63">
        <v>1765</v>
      </c>
      <c r="J80" s="64">
        <v>22554</v>
      </c>
    </row>
    <row r="81" spans="2:10" ht="12">
      <c r="B81" s="694"/>
      <c r="C81" s="695"/>
      <c r="D81" s="696"/>
      <c r="E81" s="696"/>
      <c r="F81" s="696"/>
      <c r="G81" s="696"/>
      <c r="H81" s="696"/>
      <c r="I81" s="696"/>
      <c r="J81" s="697"/>
    </row>
    <row r="82" spans="2:10" ht="12">
      <c r="B82" s="698" t="s">
        <v>109</v>
      </c>
      <c r="C82" s="63"/>
      <c r="E82" s="63"/>
      <c r="F82" s="63"/>
      <c r="G82" s="63"/>
      <c r="H82" s="63"/>
      <c r="I82" s="63"/>
      <c r="J82" s="63"/>
    </row>
  </sheetData>
  <mergeCells count="7">
    <mergeCell ref="H4:H7"/>
    <mergeCell ref="I4:J5"/>
    <mergeCell ref="B4:B7"/>
    <mergeCell ref="C4:C7"/>
    <mergeCell ref="E4:F5"/>
    <mergeCell ref="G4:G7"/>
    <mergeCell ref="D4:D7"/>
  </mergeCells>
  <printOptions/>
  <pageMargins left="0.75" right="0.75" top="1" bottom="1" header="0.512" footer="0.51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S83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699" customWidth="1"/>
    <col min="2" max="2" width="1.875" style="699" customWidth="1"/>
    <col min="3" max="3" width="1.12109375" style="699" customWidth="1"/>
    <col min="4" max="4" width="2.125" style="699" customWidth="1"/>
    <col min="5" max="5" width="2.375" style="699" customWidth="1"/>
    <col min="6" max="6" width="17.125" style="699" customWidth="1"/>
    <col min="7" max="7" width="8.375" style="699" customWidth="1"/>
    <col min="8" max="8" width="9.375" style="699" bestFit="1" customWidth="1"/>
    <col min="9" max="18" width="8.375" style="699" customWidth="1"/>
    <col min="19" max="19" width="9.375" style="699" bestFit="1" customWidth="1"/>
    <col min="20" max="16384" width="9.00390625" style="699" customWidth="1"/>
  </cols>
  <sheetData>
    <row r="2" ht="14.25">
      <c r="B2" s="700" t="s">
        <v>159</v>
      </c>
    </row>
    <row r="3" ht="6.75" customHeight="1">
      <c r="B3" s="700"/>
    </row>
    <row r="4" spans="18:19" s="701" customFormat="1" ht="15" customHeight="1" thickBot="1">
      <c r="R4" s="701" t="s">
        <v>114</v>
      </c>
      <c r="S4" s="702"/>
    </row>
    <row r="5" spans="2:19" ht="15" customHeight="1" thickTop="1">
      <c r="B5" s="1233" t="s">
        <v>115</v>
      </c>
      <c r="C5" s="1234"/>
      <c r="D5" s="1234"/>
      <c r="E5" s="1234"/>
      <c r="F5" s="1235"/>
      <c r="G5" s="1228" t="s">
        <v>116</v>
      </c>
      <c r="H5" s="1222" t="s">
        <v>117</v>
      </c>
      <c r="I5" s="1220" t="s">
        <v>118</v>
      </c>
      <c r="J5" s="1220" t="s">
        <v>119</v>
      </c>
      <c r="K5" s="1220" t="s">
        <v>120</v>
      </c>
      <c r="L5" s="1220" t="s">
        <v>121</v>
      </c>
      <c r="M5" s="1220" t="s">
        <v>122</v>
      </c>
      <c r="N5" s="1220" t="s">
        <v>123</v>
      </c>
      <c r="O5" s="1220" t="s">
        <v>124</v>
      </c>
      <c r="P5" s="1220" t="s">
        <v>125</v>
      </c>
      <c r="Q5" s="1220" t="s">
        <v>126</v>
      </c>
      <c r="R5" s="1220" t="s">
        <v>127</v>
      </c>
      <c r="S5" s="1220" t="s">
        <v>128</v>
      </c>
    </row>
    <row r="6" spans="2:19" ht="29.25" customHeight="1">
      <c r="B6" s="1236"/>
      <c r="C6" s="1237"/>
      <c r="D6" s="1237"/>
      <c r="E6" s="1237"/>
      <c r="F6" s="1238"/>
      <c r="G6" s="1229"/>
      <c r="H6" s="1223"/>
      <c r="I6" s="1221"/>
      <c r="J6" s="1221"/>
      <c r="K6" s="1221"/>
      <c r="L6" s="1221"/>
      <c r="M6" s="1221"/>
      <c r="N6" s="1221"/>
      <c r="O6" s="1221"/>
      <c r="P6" s="1221"/>
      <c r="Q6" s="1221"/>
      <c r="R6" s="1221"/>
      <c r="S6" s="1221"/>
    </row>
    <row r="7" spans="2:19" ht="15" customHeight="1">
      <c r="B7" s="1227" t="s">
        <v>129</v>
      </c>
      <c r="C7" s="1215"/>
      <c r="D7" s="1215"/>
      <c r="E7" s="1215"/>
      <c r="F7" s="1216"/>
      <c r="G7" s="706">
        <v>690</v>
      </c>
      <c r="H7" s="706">
        <v>55</v>
      </c>
      <c r="I7" s="706">
        <v>58</v>
      </c>
      <c r="J7" s="706">
        <v>58</v>
      </c>
      <c r="K7" s="706">
        <v>59</v>
      </c>
      <c r="L7" s="706">
        <v>57</v>
      </c>
      <c r="M7" s="706">
        <v>59</v>
      </c>
      <c r="N7" s="706">
        <v>58</v>
      </c>
      <c r="O7" s="706">
        <v>57</v>
      </c>
      <c r="P7" s="706">
        <v>58</v>
      </c>
      <c r="Q7" s="706">
        <v>56</v>
      </c>
      <c r="R7" s="706">
        <v>56</v>
      </c>
      <c r="S7" s="707">
        <v>59</v>
      </c>
    </row>
    <row r="8" spans="2:19" ht="15" customHeight="1">
      <c r="B8" s="1227" t="s">
        <v>130</v>
      </c>
      <c r="C8" s="1215" t="s">
        <v>131</v>
      </c>
      <c r="D8" s="1215"/>
      <c r="E8" s="1215"/>
      <c r="F8" s="1216"/>
      <c r="G8" s="708">
        <v>4.65</v>
      </c>
      <c r="H8" s="708">
        <v>4.38</v>
      </c>
      <c r="I8" s="708">
        <v>4.48</v>
      </c>
      <c r="J8" s="708">
        <v>4.69</v>
      </c>
      <c r="K8" s="708">
        <v>4.76</v>
      </c>
      <c r="L8" s="708">
        <v>4.74</v>
      </c>
      <c r="M8" s="708">
        <v>5</v>
      </c>
      <c r="N8" s="708">
        <v>4.93</v>
      </c>
      <c r="O8" s="708">
        <v>4.81</v>
      </c>
      <c r="P8" s="708">
        <v>4.6</v>
      </c>
      <c r="Q8" s="708">
        <v>4.52</v>
      </c>
      <c r="R8" s="708">
        <v>4.5</v>
      </c>
      <c r="S8" s="709">
        <v>4.39</v>
      </c>
    </row>
    <row r="9" spans="2:19" ht="15" customHeight="1" thickBot="1">
      <c r="B9" s="1224" t="s">
        <v>132</v>
      </c>
      <c r="C9" s="1225" t="s">
        <v>133</v>
      </c>
      <c r="D9" s="1225"/>
      <c r="E9" s="1225"/>
      <c r="F9" s="1226"/>
      <c r="G9" s="710">
        <v>1.62</v>
      </c>
      <c r="H9" s="710">
        <v>1.47</v>
      </c>
      <c r="I9" s="710">
        <v>1.53</v>
      </c>
      <c r="J9" s="710">
        <v>1.55</v>
      </c>
      <c r="K9" s="710">
        <v>1.54</v>
      </c>
      <c r="L9" s="710">
        <v>1.56</v>
      </c>
      <c r="M9" s="710">
        <v>1.64</v>
      </c>
      <c r="N9" s="710">
        <v>1.78</v>
      </c>
      <c r="O9" s="710">
        <v>1.82</v>
      </c>
      <c r="P9" s="710">
        <v>1.76</v>
      </c>
      <c r="Q9" s="710">
        <v>1.62</v>
      </c>
      <c r="R9" s="710">
        <v>1.59</v>
      </c>
      <c r="S9" s="711">
        <v>1.61</v>
      </c>
    </row>
    <row r="10" spans="2:19" ht="15" customHeight="1" thickTop="1">
      <c r="B10" s="703"/>
      <c r="C10" s="704"/>
      <c r="D10" s="704"/>
      <c r="E10" s="704"/>
      <c r="F10" s="705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9"/>
    </row>
    <row r="11" spans="2:19" ht="15" customHeight="1">
      <c r="B11" s="1227" t="s">
        <v>134</v>
      </c>
      <c r="C11" s="1215"/>
      <c r="D11" s="1215"/>
      <c r="E11" s="1215"/>
      <c r="F11" s="1216"/>
      <c r="G11" s="712">
        <f aca="true" t="shared" si="0" ref="G11:S11">SUM(G13,G36,G43)</f>
        <v>41910</v>
      </c>
      <c r="H11" s="712">
        <f t="shared" si="0"/>
        <v>40089</v>
      </c>
      <c r="I11" s="712">
        <f t="shared" si="0"/>
        <v>36986</v>
      </c>
      <c r="J11" s="712">
        <f t="shared" si="0"/>
        <v>37104</v>
      </c>
      <c r="K11" s="712">
        <f t="shared" si="0"/>
        <v>39184</v>
      </c>
      <c r="L11" s="712">
        <f t="shared" si="0"/>
        <v>36961</v>
      </c>
      <c r="M11" s="712">
        <f t="shared" si="0"/>
        <v>42826</v>
      </c>
      <c r="N11" s="712">
        <f t="shared" si="0"/>
        <v>38841</v>
      </c>
      <c r="O11" s="712">
        <f t="shared" si="0"/>
        <v>41919</v>
      </c>
      <c r="P11" s="712">
        <f t="shared" si="0"/>
        <v>36232</v>
      </c>
      <c r="Q11" s="712">
        <f t="shared" si="0"/>
        <v>38637</v>
      </c>
      <c r="R11" s="712">
        <f t="shared" si="0"/>
        <v>38995</v>
      </c>
      <c r="S11" s="713">
        <f t="shared" si="0"/>
        <v>74231</v>
      </c>
    </row>
    <row r="12" spans="2:19" ht="15" customHeight="1">
      <c r="B12" s="703"/>
      <c r="C12" s="704"/>
      <c r="D12" s="704"/>
      <c r="E12" s="704"/>
      <c r="F12" s="705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3"/>
    </row>
    <row r="13" spans="2:19" s="714" customFormat="1" ht="15" customHeight="1">
      <c r="B13" s="1217" t="s">
        <v>135</v>
      </c>
      <c r="C13" s="1218"/>
      <c r="D13" s="1218"/>
      <c r="E13" s="1218"/>
      <c r="F13" s="1219"/>
      <c r="G13" s="718">
        <f aca="true" t="shared" si="1" ref="G13:S13">SUM(G15,G24,G28)</f>
        <v>30786</v>
      </c>
      <c r="H13" s="718">
        <f t="shared" si="1"/>
        <v>28140</v>
      </c>
      <c r="I13" s="718">
        <f t="shared" si="1"/>
        <v>26055</v>
      </c>
      <c r="J13" s="718">
        <f t="shared" si="1"/>
        <v>24305</v>
      </c>
      <c r="K13" s="718">
        <f t="shared" si="1"/>
        <v>26703</v>
      </c>
      <c r="L13" s="718">
        <f t="shared" si="1"/>
        <v>25369</v>
      </c>
      <c r="M13" s="718">
        <f t="shared" si="1"/>
        <v>32108</v>
      </c>
      <c r="N13" s="718">
        <f t="shared" si="1"/>
        <v>27842</v>
      </c>
      <c r="O13" s="718">
        <f t="shared" si="1"/>
        <v>32351</v>
      </c>
      <c r="P13" s="718">
        <f t="shared" si="1"/>
        <v>26551</v>
      </c>
      <c r="Q13" s="718">
        <f t="shared" si="1"/>
        <v>29258</v>
      </c>
      <c r="R13" s="718">
        <f t="shared" si="1"/>
        <v>28650</v>
      </c>
      <c r="S13" s="719">
        <f t="shared" si="1"/>
        <v>61293</v>
      </c>
    </row>
    <row r="14" spans="2:19" s="714" customFormat="1" ht="15" customHeight="1">
      <c r="B14" s="715"/>
      <c r="C14" s="716"/>
      <c r="D14" s="716"/>
      <c r="E14" s="716"/>
      <c r="F14" s="717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8"/>
      <c r="S14" s="719"/>
    </row>
    <row r="15" spans="2:19" s="714" customFormat="1" ht="15" customHeight="1">
      <c r="B15" s="1217" t="s">
        <v>136</v>
      </c>
      <c r="C15" s="1218"/>
      <c r="D15" s="1218"/>
      <c r="E15" s="1218"/>
      <c r="F15" s="1219"/>
      <c r="G15" s="718">
        <f aca="true" t="shared" si="2" ref="G15:S15">SUM(G16,G21,G22)</f>
        <v>27166</v>
      </c>
      <c r="H15" s="718">
        <f t="shared" si="2"/>
        <v>23182</v>
      </c>
      <c r="I15" s="718">
        <f t="shared" si="2"/>
        <v>22672</v>
      </c>
      <c r="J15" s="718">
        <f t="shared" si="2"/>
        <v>21398</v>
      </c>
      <c r="K15" s="718">
        <f t="shared" si="2"/>
        <v>22317</v>
      </c>
      <c r="L15" s="718">
        <f t="shared" si="2"/>
        <v>21961</v>
      </c>
      <c r="M15" s="718">
        <f t="shared" si="2"/>
        <v>29964</v>
      </c>
      <c r="N15" s="718">
        <f t="shared" si="2"/>
        <v>24635</v>
      </c>
      <c r="O15" s="718">
        <f t="shared" si="2"/>
        <v>29395</v>
      </c>
      <c r="P15" s="718">
        <f t="shared" si="2"/>
        <v>22932</v>
      </c>
      <c r="Q15" s="718">
        <f t="shared" si="2"/>
        <v>25130</v>
      </c>
      <c r="R15" s="718">
        <f t="shared" si="2"/>
        <v>25122</v>
      </c>
      <c r="S15" s="719">
        <f t="shared" si="2"/>
        <v>56409</v>
      </c>
    </row>
    <row r="16" spans="2:19" ht="15" customHeight="1">
      <c r="B16" s="703"/>
      <c r="C16" s="704"/>
      <c r="D16" s="1215" t="s">
        <v>111</v>
      </c>
      <c r="E16" s="1215"/>
      <c r="F16" s="1216"/>
      <c r="G16" s="712">
        <f aca="true" t="shared" si="3" ref="G16:S16">SUM(G17,G20)</f>
        <v>21917</v>
      </c>
      <c r="H16" s="712">
        <f t="shared" si="3"/>
        <v>20395</v>
      </c>
      <c r="I16" s="712">
        <f t="shared" si="3"/>
        <v>18746</v>
      </c>
      <c r="J16" s="712">
        <f t="shared" si="3"/>
        <v>17305</v>
      </c>
      <c r="K16" s="712">
        <f t="shared" si="3"/>
        <v>18002</v>
      </c>
      <c r="L16" s="712">
        <f t="shared" si="3"/>
        <v>17578</v>
      </c>
      <c r="M16" s="712">
        <f t="shared" si="3"/>
        <v>23730</v>
      </c>
      <c r="N16" s="712">
        <f t="shared" si="3"/>
        <v>18296</v>
      </c>
      <c r="O16" s="712">
        <f t="shared" si="3"/>
        <v>22268</v>
      </c>
      <c r="P16" s="712">
        <f t="shared" si="3"/>
        <v>18192</v>
      </c>
      <c r="Q16" s="712">
        <f t="shared" si="3"/>
        <v>20257</v>
      </c>
      <c r="R16" s="712">
        <f t="shared" si="3"/>
        <v>20453</v>
      </c>
      <c r="S16" s="713">
        <f t="shared" si="3"/>
        <v>47123</v>
      </c>
    </row>
    <row r="17" spans="2:19" ht="15" customHeight="1">
      <c r="B17" s="703"/>
      <c r="C17" s="704"/>
      <c r="D17" s="704"/>
      <c r="E17" s="1215" t="s">
        <v>137</v>
      </c>
      <c r="F17" s="1216"/>
      <c r="G17" s="712">
        <f aca="true" t="shared" si="4" ref="G17:S17">SUM(G18:G19)</f>
        <v>21917</v>
      </c>
      <c r="H17" s="712">
        <f t="shared" si="4"/>
        <v>20395</v>
      </c>
      <c r="I17" s="712">
        <f t="shared" si="4"/>
        <v>18746</v>
      </c>
      <c r="J17" s="712">
        <f t="shared" si="4"/>
        <v>17305</v>
      </c>
      <c r="K17" s="712">
        <f t="shared" si="4"/>
        <v>18002</v>
      </c>
      <c r="L17" s="712">
        <f t="shared" si="4"/>
        <v>17578</v>
      </c>
      <c r="M17" s="712">
        <f t="shared" si="4"/>
        <v>23730</v>
      </c>
      <c r="N17" s="712">
        <f t="shared" si="4"/>
        <v>18296</v>
      </c>
      <c r="O17" s="712">
        <f t="shared" si="4"/>
        <v>22268</v>
      </c>
      <c r="P17" s="712">
        <f t="shared" si="4"/>
        <v>18192</v>
      </c>
      <c r="Q17" s="712">
        <f t="shared" si="4"/>
        <v>20257</v>
      </c>
      <c r="R17" s="712">
        <f t="shared" si="4"/>
        <v>20453</v>
      </c>
      <c r="S17" s="713">
        <f t="shared" si="4"/>
        <v>47123</v>
      </c>
    </row>
    <row r="18" spans="2:19" ht="15" customHeight="1">
      <c r="B18" s="703"/>
      <c r="C18" s="704"/>
      <c r="D18" s="704"/>
      <c r="E18" s="704"/>
      <c r="F18" s="705" t="s">
        <v>138</v>
      </c>
      <c r="G18" s="712">
        <v>18075</v>
      </c>
      <c r="H18" s="712">
        <v>18963</v>
      </c>
      <c r="I18" s="712">
        <v>18380</v>
      </c>
      <c r="J18" s="712">
        <v>16536</v>
      </c>
      <c r="K18" s="712">
        <v>17485</v>
      </c>
      <c r="L18" s="712">
        <v>17226</v>
      </c>
      <c r="M18" s="712">
        <v>17060</v>
      </c>
      <c r="N18" s="712">
        <v>16579</v>
      </c>
      <c r="O18" s="712">
        <v>17317</v>
      </c>
      <c r="P18" s="712">
        <v>17653</v>
      </c>
      <c r="Q18" s="712">
        <v>19312</v>
      </c>
      <c r="R18" s="712">
        <v>19080</v>
      </c>
      <c r="S18" s="713">
        <v>21376</v>
      </c>
    </row>
    <row r="19" spans="2:19" ht="15" customHeight="1">
      <c r="B19" s="703"/>
      <c r="C19" s="704"/>
      <c r="D19" s="704"/>
      <c r="E19" s="704"/>
      <c r="F19" s="705" t="s">
        <v>139</v>
      </c>
      <c r="G19" s="712">
        <v>3842</v>
      </c>
      <c r="H19" s="712">
        <v>1432</v>
      </c>
      <c r="I19" s="712">
        <v>366</v>
      </c>
      <c r="J19" s="712">
        <v>769</v>
      </c>
      <c r="K19" s="712">
        <v>517</v>
      </c>
      <c r="L19" s="712">
        <v>352</v>
      </c>
      <c r="M19" s="712">
        <v>6670</v>
      </c>
      <c r="N19" s="712">
        <v>1717</v>
      </c>
      <c r="O19" s="712">
        <v>4951</v>
      </c>
      <c r="P19" s="712">
        <v>539</v>
      </c>
      <c r="Q19" s="712">
        <v>945</v>
      </c>
      <c r="R19" s="712">
        <v>1373</v>
      </c>
      <c r="S19" s="713">
        <v>25747</v>
      </c>
    </row>
    <row r="20" spans="2:19" ht="15" customHeight="1">
      <c r="B20" s="703"/>
      <c r="C20" s="704"/>
      <c r="D20" s="704"/>
      <c r="E20" s="1215" t="s">
        <v>140</v>
      </c>
      <c r="F20" s="1216"/>
      <c r="G20" s="712">
        <v>0</v>
      </c>
      <c r="H20" s="712">
        <v>0</v>
      </c>
      <c r="I20" s="712">
        <v>0</v>
      </c>
      <c r="J20" s="712">
        <v>0</v>
      </c>
      <c r="K20" s="712">
        <v>0</v>
      </c>
      <c r="L20" s="712">
        <v>0</v>
      </c>
      <c r="M20" s="712">
        <v>0</v>
      </c>
      <c r="N20" s="712">
        <v>0</v>
      </c>
      <c r="O20" s="712">
        <v>0</v>
      </c>
      <c r="P20" s="712">
        <v>0</v>
      </c>
      <c r="Q20" s="712">
        <v>0</v>
      </c>
      <c r="R20" s="712">
        <v>0</v>
      </c>
      <c r="S20" s="713">
        <v>0</v>
      </c>
    </row>
    <row r="21" spans="2:19" ht="15" customHeight="1">
      <c r="B21" s="703"/>
      <c r="C21" s="704"/>
      <c r="D21" s="1215" t="s">
        <v>141</v>
      </c>
      <c r="E21" s="1215"/>
      <c r="F21" s="1216"/>
      <c r="G21" s="712">
        <v>1932</v>
      </c>
      <c r="H21" s="712">
        <v>276</v>
      </c>
      <c r="I21" s="712">
        <v>994</v>
      </c>
      <c r="J21" s="712">
        <v>1329</v>
      </c>
      <c r="K21" s="712">
        <v>975</v>
      </c>
      <c r="L21" s="712">
        <v>1227</v>
      </c>
      <c r="M21" s="712">
        <v>3063</v>
      </c>
      <c r="N21" s="712">
        <v>3310</v>
      </c>
      <c r="O21" s="712">
        <v>2695</v>
      </c>
      <c r="P21" s="712">
        <v>1552</v>
      </c>
      <c r="Q21" s="712">
        <v>1923</v>
      </c>
      <c r="R21" s="712">
        <v>1680</v>
      </c>
      <c r="S21" s="713">
        <v>4024</v>
      </c>
    </row>
    <row r="22" spans="2:19" ht="15" customHeight="1">
      <c r="B22" s="703"/>
      <c r="C22" s="704"/>
      <c r="D22" s="1215" t="s">
        <v>142</v>
      </c>
      <c r="E22" s="1215"/>
      <c r="F22" s="1216"/>
      <c r="G22" s="712">
        <v>3317</v>
      </c>
      <c r="H22" s="712">
        <v>2511</v>
      </c>
      <c r="I22" s="712">
        <v>2932</v>
      </c>
      <c r="J22" s="712">
        <v>2764</v>
      </c>
      <c r="K22" s="712">
        <v>3340</v>
      </c>
      <c r="L22" s="712">
        <v>3156</v>
      </c>
      <c r="M22" s="712">
        <v>3171</v>
      </c>
      <c r="N22" s="712">
        <v>3029</v>
      </c>
      <c r="O22" s="712">
        <v>4432</v>
      </c>
      <c r="P22" s="712">
        <v>3188</v>
      </c>
      <c r="Q22" s="712">
        <v>2950</v>
      </c>
      <c r="R22" s="712">
        <v>2989</v>
      </c>
      <c r="S22" s="713">
        <v>5262</v>
      </c>
    </row>
    <row r="23" spans="2:19" ht="15" customHeight="1">
      <c r="B23" s="703"/>
      <c r="C23" s="704"/>
      <c r="D23" s="704"/>
      <c r="E23" s="704"/>
      <c r="F23" s="705"/>
      <c r="G23" s="712"/>
      <c r="H23" s="712"/>
      <c r="I23" s="712"/>
      <c r="J23" s="712"/>
      <c r="K23" s="712"/>
      <c r="L23" s="712"/>
      <c r="M23" s="712"/>
      <c r="N23" s="712"/>
      <c r="O23" s="712"/>
      <c r="P23" s="712"/>
      <c r="Q23" s="712"/>
      <c r="R23" s="712"/>
      <c r="S23" s="713"/>
    </row>
    <row r="24" spans="2:19" s="714" customFormat="1" ht="15" customHeight="1">
      <c r="B24" s="1217" t="s">
        <v>143</v>
      </c>
      <c r="C24" s="1218"/>
      <c r="D24" s="1218"/>
      <c r="E24" s="1218"/>
      <c r="F24" s="1219"/>
      <c r="G24" s="718">
        <f aca="true" t="shared" si="5" ref="G24:S24">SUM(G25:G26)</f>
        <v>772</v>
      </c>
      <c r="H24" s="718">
        <f t="shared" si="5"/>
        <v>816</v>
      </c>
      <c r="I24" s="718">
        <f t="shared" si="5"/>
        <v>730</v>
      </c>
      <c r="J24" s="718">
        <f t="shared" si="5"/>
        <v>991</v>
      </c>
      <c r="K24" s="718">
        <f t="shared" si="5"/>
        <v>1041</v>
      </c>
      <c r="L24" s="718">
        <f t="shared" si="5"/>
        <v>728</v>
      </c>
      <c r="M24" s="718">
        <f t="shared" si="5"/>
        <v>291</v>
      </c>
      <c r="N24" s="718">
        <f t="shared" si="5"/>
        <v>228</v>
      </c>
      <c r="O24" s="718">
        <f t="shared" si="5"/>
        <v>519</v>
      </c>
      <c r="P24" s="718">
        <f t="shared" si="5"/>
        <v>1529</v>
      </c>
      <c r="Q24" s="718">
        <f t="shared" si="5"/>
        <v>529</v>
      </c>
      <c r="R24" s="718">
        <f t="shared" si="5"/>
        <v>924</v>
      </c>
      <c r="S24" s="719">
        <f t="shared" si="5"/>
        <v>940</v>
      </c>
    </row>
    <row r="25" spans="2:19" s="720" customFormat="1" ht="15" customHeight="1">
      <c r="B25" s="721"/>
      <c r="C25" s="722"/>
      <c r="D25" s="1215" t="s">
        <v>144</v>
      </c>
      <c r="E25" s="1215"/>
      <c r="F25" s="1216"/>
      <c r="G25" s="723">
        <v>187</v>
      </c>
      <c r="H25" s="723">
        <v>589</v>
      </c>
      <c r="I25" s="723">
        <v>479</v>
      </c>
      <c r="J25" s="723">
        <v>553</v>
      </c>
      <c r="K25" s="723">
        <v>260</v>
      </c>
      <c r="L25" s="723">
        <v>62</v>
      </c>
      <c r="M25" s="723">
        <v>3</v>
      </c>
      <c r="N25" s="723">
        <v>0</v>
      </c>
      <c r="O25" s="723">
        <v>88</v>
      </c>
      <c r="P25" s="723">
        <v>60</v>
      </c>
      <c r="Q25" s="723">
        <v>37</v>
      </c>
      <c r="R25" s="723">
        <v>71</v>
      </c>
      <c r="S25" s="724">
        <v>59</v>
      </c>
    </row>
    <row r="26" spans="2:19" s="720" customFormat="1" ht="15" customHeight="1">
      <c r="B26" s="721"/>
      <c r="C26" s="722"/>
      <c r="D26" s="1215" t="s">
        <v>145</v>
      </c>
      <c r="E26" s="1215"/>
      <c r="F26" s="1216"/>
      <c r="G26" s="723">
        <v>585</v>
      </c>
      <c r="H26" s="723">
        <v>227</v>
      </c>
      <c r="I26" s="723">
        <v>251</v>
      </c>
      <c r="J26" s="723">
        <v>438</v>
      </c>
      <c r="K26" s="723">
        <v>781</v>
      </c>
      <c r="L26" s="723">
        <v>666</v>
      </c>
      <c r="M26" s="723">
        <v>288</v>
      </c>
      <c r="N26" s="723">
        <v>228</v>
      </c>
      <c r="O26" s="723">
        <v>431</v>
      </c>
      <c r="P26" s="723">
        <v>1469</v>
      </c>
      <c r="Q26" s="723">
        <v>492</v>
      </c>
      <c r="R26" s="723">
        <v>853</v>
      </c>
      <c r="S26" s="724">
        <v>881</v>
      </c>
    </row>
    <row r="27" spans="2:19" s="720" customFormat="1" ht="15" customHeight="1">
      <c r="B27" s="721"/>
      <c r="C27" s="722"/>
      <c r="D27" s="722"/>
      <c r="E27" s="722"/>
      <c r="F27" s="725"/>
      <c r="G27" s="723"/>
      <c r="H27" s="723"/>
      <c r="I27" s="723"/>
      <c r="J27" s="723"/>
      <c r="K27" s="723"/>
      <c r="L27" s="723"/>
      <c r="M27" s="723"/>
      <c r="N27" s="723"/>
      <c r="O27" s="723"/>
      <c r="P27" s="723"/>
      <c r="Q27" s="723"/>
      <c r="R27" s="723"/>
      <c r="S27" s="724"/>
    </row>
    <row r="28" spans="2:19" s="714" customFormat="1" ht="15" customHeight="1">
      <c r="B28" s="1217" t="s">
        <v>146</v>
      </c>
      <c r="C28" s="1218"/>
      <c r="D28" s="1218"/>
      <c r="E28" s="1218"/>
      <c r="F28" s="1219"/>
      <c r="G28" s="718">
        <f aca="true" t="shared" si="6" ref="G28:S28">SUM(G29:G34)</f>
        <v>2848</v>
      </c>
      <c r="H28" s="718">
        <f t="shared" si="6"/>
        <v>4142</v>
      </c>
      <c r="I28" s="718">
        <f t="shared" si="6"/>
        <v>2653</v>
      </c>
      <c r="J28" s="718">
        <f t="shared" si="6"/>
        <v>1916</v>
      </c>
      <c r="K28" s="718">
        <f t="shared" si="6"/>
        <v>3345</v>
      </c>
      <c r="L28" s="718">
        <f t="shared" si="6"/>
        <v>2680</v>
      </c>
      <c r="M28" s="718">
        <f t="shared" si="6"/>
        <v>1853</v>
      </c>
      <c r="N28" s="718">
        <f t="shared" si="6"/>
        <v>2979</v>
      </c>
      <c r="O28" s="718">
        <f t="shared" si="6"/>
        <v>2437</v>
      </c>
      <c r="P28" s="718">
        <f t="shared" si="6"/>
        <v>2090</v>
      </c>
      <c r="Q28" s="718">
        <f t="shared" si="6"/>
        <v>3599</v>
      </c>
      <c r="R28" s="718">
        <f t="shared" si="6"/>
        <v>2604</v>
      </c>
      <c r="S28" s="719">
        <f t="shared" si="6"/>
        <v>3944</v>
      </c>
    </row>
    <row r="29" spans="2:19" ht="15" customHeight="1">
      <c r="B29" s="703"/>
      <c r="C29" s="704"/>
      <c r="D29" s="1215" t="s">
        <v>147</v>
      </c>
      <c r="E29" s="1215"/>
      <c r="F29" s="1216"/>
      <c r="G29" s="712">
        <v>590</v>
      </c>
      <c r="H29" s="712">
        <v>277</v>
      </c>
      <c r="I29" s="712">
        <v>290</v>
      </c>
      <c r="J29" s="712">
        <v>330</v>
      </c>
      <c r="K29" s="712">
        <v>572</v>
      </c>
      <c r="L29" s="712">
        <v>559</v>
      </c>
      <c r="M29" s="712">
        <v>699</v>
      </c>
      <c r="N29" s="712">
        <v>1288</v>
      </c>
      <c r="O29" s="712">
        <v>502</v>
      </c>
      <c r="P29" s="712">
        <v>524</v>
      </c>
      <c r="Q29" s="712">
        <v>682</v>
      </c>
      <c r="R29" s="712">
        <v>620</v>
      </c>
      <c r="S29" s="713">
        <v>714</v>
      </c>
    </row>
    <row r="30" spans="2:19" ht="15" customHeight="1">
      <c r="B30" s="703"/>
      <c r="C30" s="704"/>
      <c r="D30" s="1215" t="s">
        <v>112</v>
      </c>
      <c r="E30" s="1215"/>
      <c r="F30" s="1216"/>
      <c r="G30" s="712">
        <v>331</v>
      </c>
      <c r="H30" s="712">
        <v>1009</v>
      </c>
      <c r="I30" s="712">
        <v>439</v>
      </c>
      <c r="J30" s="712">
        <v>84</v>
      </c>
      <c r="K30" s="712">
        <v>393</v>
      </c>
      <c r="L30" s="712">
        <v>0</v>
      </c>
      <c r="M30" s="712">
        <v>24</v>
      </c>
      <c r="N30" s="712">
        <v>399</v>
      </c>
      <c r="O30" s="712">
        <v>0</v>
      </c>
      <c r="P30" s="712">
        <v>166</v>
      </c>
      <c r="Q30" s="712">
        <v>863</v>
      </c>
      <c r="R30" s="712">
        <v>452</v>
      </c>
      <c r="S30" s="713">
        <v>198</v>
      </c>
    </row>
    <row r="31" spans="2:19" ht="15" customHeight="1">
      <c r="B31" s="703"/>
      <c r="C31" s="704"/>
      <c r="D31" s="1215" t="s">
        <v>148</v>
      </c>
      <c r="E31" s="1215"/>
      <c r="F31" s="1216"/>
      <c r="G31" s="712">
        <v>1615</v>
      </c>
      <c r="H31" s="712">
        <v>2729</v>
      </c>
      <c r="I31" s="712">
        <v>1250</v>
      </c>
      <c r="J31" s="712">
        <v>1314</v>
      </c>
      <c r="K31" s="712">
        <v>1779</v>
      </c>
      <c r="L31" s="712">
        <v>1694</v>
      </c>
      <c r="M31" s="712">
        <v>982</v>
      </c>
      <c r="N31" s="712">
        <v>1048</v>
      </c>
      <c r="O31" s="712">
        <v>1801</v>
      </c>
      <c r="P31" s="712">
        <v>1086</v>
      </c>
      <c r="Q31" s="712">
        <v>1687</v>
      </c>
      <c r="R31" s="712">
        <v>1332</v>
      </c>
      <c r="S31" s="713">
        <v>2727</v>
      </c>
    </row>
    <row r="32" spans="2:19" ht="15" customHeight="1">
      <c r="B32" s="703"/>
      <c r="C32" s="704"/>
      <c r="D32" s="1215" t="s">
        <v>149</v>
      </c>
      <c r="E32" s="1215"/>
      <c r="F32" s="1216"/>
      <c r="G32" s="712">
        <v>80</v>
      </c>
      <c r="H32" s="712">
        <v>0</v>
      </c>
      <c r="I32" s="712">
        <v>293</v>
      </c>
      <c r="J32" s="712">
        <v>164</v>
      </c>
      <c r="K32" s="712">
        <v>152</v>
      </c>
      <c r="L32" s="712">
        <v>132</v>
      </c>
      <c r="M32" s="712">
        <v>0</v>
      </c>
      <c r="N32" s="712">
        <v>0</v>
      </c>
      <c r="O32" s="712">
        <v>0</v>
      </c>
      <c r="P32" s="712">
        <v>0</v>
      </c>
      <c r="Q32" s="712">
        <v>214</v>
      </c>
      <c r="R32" s="712">
        <v>0</v>
      </c>
      <c r="S32" s="713">
        <v>0</v>
      </c>
    </row>
    <row r="33" spans="2:19" ht="15" customHeight="1">
      <c r="B33" s="703"/>
      <c r="C33" s="704"/>
      <c r="D33" s="1215" t="s">
        <v>150</v>
      </c>
      <c r="E33" s="1215"/>
      <c r="F33" s="1216"/>
      <c r="G33" s="712">
        <v>46</v>
      </c>
      <c r="H33" s="712">
        <v>22</v>
      </c>
      <c r="I33" s="712">
        <v>28</v>
      </c>
      <c r="J33" s="712">
        <v>3</v>
      </c>
      <c r="K33" s="712">
        <v>7</v>
      </c>
      <c r="L33" s="712">
        <v>60</v>
      </c>
      <c r="M33" s="712">
        <v>50</v>
      </c>
      <c r="N33" s="712">
        <v>66</v>
      </c>
      <c r="O33" s="712">
        <v>70</v>
      </c>
      <c r="P33" s="712">
        <v>72</v>
      </c>
      <c r="Q33" s="712">
        <v>41</v>
      </c>
      <c r="R33" s="712">
        <v>50</v>
      </c>
      <c r="S33" s="713">
        <v>82</v>
      </c>
    </row>
    <row r="34" spans="2:19" ht="15" customHeight="1">
      <c r="B34" s="703"/>
      <c r="C34" s="704"/>
      <c r="D34" s="1215" t="s">
        <v>151</v>
      </c>
      <c r="E34" s="1215"/>
      <c r="F34" s="1216"/>
      <c r="G34" s="726">
        <v>186</v>
      </c>
      <c r="H34" s="726">
        <v>105</v>
      </c>
      <c r="I34" s="726">
        <v>353</v>
      </c>
      <c r="J34" s="726">
        <v>21</v>
      </c>
      <c r="K34" s="726">
        <v>442</v>
      </c>
      <c r="L34" s="726">
        <v>235</v>
      </c>
      <c r="M34" s="726">
        <v>98</v>
      </c>
      <c r="N34" s="726">
        <v>178</v>
      </c>
      <c r="O34" s="712">
        <v>64</v>
      </c>
      <c r="P34" s="726">
        <v>242</v>
      </c>
      <c r="Q34" s="726">
        <v>112</v>
      </c>
      <c r="R34" s="726">
        <v>150</v>
      </c>
      <c r="S34" s="713">
        <v>223</v>
      </c>
    </row>
    <row r="35" spans="2:19" ht="15" customHeight="1">
      <c r="B35" s="703"/>
      <c r="C35" s="704"/>
      <c r="D35" s="704"/>
      <c r="E35" s="704"/>
      <c r="F35" s="705"/>
      <c r="G35" s="726"/>
      <c r="H35" s="726"/>
      <c r="I35" s="726"/>
      <c r="J35" s="726"/>
      <c r="K35" s="726"/>
      <c r="L35" s="726"/>
      <c r="M35" s="726"/>
      <c r="N35" s="726"/>
      <c r="O35" s="712"/>
      <c r="P35" s="726"/>
      <c r="Q35" s="726"/>
      <c r="R35" s="726"/>
      <c r="S35" s="713"/>
    </row>
    <row r="36" spans="2:19" s="714" customFormat="1" ht="15" customHeight="1">
      <c r="B36" s="1217" t="s">
        <v>152</v>
      </c>
      <c r="C36" s="1218"/>
      <c r="D36" s="1218"/>
      <c r="E36" s="1218"/>
      <c r="F36" s="1219"/>
      <c r="G36" s="718">
        <f aca="true" t="shared" si="7" ref="G36:S36">SUM(G37:G41)</f>
        <v>4018</v>
      </c>
      <c r="H36" s="718">
        <f t="shared" si="7"/>
        <v>2696</v>
      </c>
      <c r="I36" s="718">
        <f t="shared" si="7"/>
        <v>2744</v>
      </c>
      <c r="J36" s="718">
        <f t="shared" si="7"/>
        <v>5715</v>
      </c>
      <c r="K36" s="718">
        <f t="shared" si="7"/>
        <v>5820</v>
      </c>
      <c r="L36" s="718">
        <f t="shared" si="7"/>
        <v>4980</v>
      </c>
      <c r="M36" s="718">
        <f t="shared" si="7"/>
        <v>3965</v>
      </c>
      <c r="N36" s="718">
        <f t="shared" si="7"/>
        <v>3152</v>
      </c>
      <c r="O36" s="718">
        <f t="shared" si="7"/>
        <v>3018</v>
      </c>
      <c r="P36" s="718">
        <f t="shared" si="7"/>
        <v>3402</v>
      </c>
      <c r="Q36" s="718">
        <f t="shared" si="7"/>
        <v>2861</v>
      </c>
      <c r="R36" s="718">
        <f t="shared" si="7"/>
        <v>3633</v>
      </c>
      <c r="S36" s="719">
        <f t="shared" si="7"/>
        <v>6051</v>
      </c>
    </row>
    <row r="37" spans="2:19" ht="15" customHeight="1">
      <c r="B37" s="703"/>
      <c r="C37" s="704"/>
      <c r="D37" s="1215" t="s">
        <v>153</v>
      </c>
      <c r="E37" s="1215"/>
      <c r="F37" s="1216"/>
      <c r="G37" s="712">
        <v>1389</v>
      </c>
      <c r="H37" s="712">
        <v>613</v>
      </c>
      <c r="I37" s="712">
        <v>714</v>
      </c>
      <c r="J37" s="712">
        <v>1655</v>
      </c>
      <c r="K37" s="712">
        <v>1683</v>
      </c>
      <c r="L37" s="712">
        <v>2554</v>
      </c>
      <c r="M37" s="712">
        <v>1083</v>
      </c>
      <c r="N37" s="712">
        <v>567</v>
      </c>
      <c r="O37" s="712">
        <v>991</v>
      </c>
      <c r="P37" s="712">
        <v>1574</v>
      </c>
      <c r="Q37" s="712">
        <v>993</v>
      </c>
      <c r="R37" s="712">
        <v>1165</v>
      </c>
      <c r="S37" s="713">
        <v>3004</v>
      </c>
    </row>
    <row r="38" spans="2:19" ht="15" customHeight="1">
      <c r="B38" s="703"/>
      <c r="C38" s="704"/>
      <c r="D38" s="1215" t="s">
        <v>154</v>
      </c>
      <c r="E38" s="1215"/>
      <c r="F38" s="1216"/>
      <c r="G38" s="712">
        <v>244</v>
      </c>
      <c r="H38" s="712">
        <v>224</v>
      </c>
      <c r="I38" s="712">
        <v>413</v>
      </c>
      <c r="J38" s="712">
        <v>147</v>
      </c>
      <c r="K38" s="712">
        <v>183</v>
      </c>
      <c r="L38" s="712">
        <v>51</v>
      </c>
      <c r="M38" s="712">
        <v>353</v>
      </c>
      <c r="N38" s="712">
        <v>398</v>
      </c>
      <c r="O38" s="712">
        <v>298</v>
      </c>
      <c r="P38" s="712">
        <v>53</v>
      </c>
      <c r="Q38" s="712">
        <v>62</v>
      </c>
      <c r="R38" s="712">
        <v>106</v>
      </c>
      <c r="S38" s="713">
        <v>620</v>
      </c>
    </row>
    <row r="39" spans="2:19" ht="15" customHeight="1">
      <c r="B39" s="703"/>
      <c r="C39" s="704"/>
      <c r="D39" s="1215" t="s">
        <v>155</v>
      </c>
      <c r="E39" s="1215"/>
      <c r="F39" s="1216"/>
      <c r="G39" s="726">
        <v>793</v>
      </c>
      <c r="H39" s="726">
        <v>395</v>
      </c>
      <c r="I39" s="726">
        <v>560</v>
      </c>
      <c r="J39" s="726">
        <v>1474</v>
      </c>
      <c r="K39" s="726">
        <v>2140</v>
      </c>
      <c r="L39" s="726">
        <v>663</v>
      </c>
      <c r="M39" s="726">
        <v>312</v>
      </c>
      <c r="N39" s="726">
        <v>371</v>
      </c>
      <c r="O39" s="712">
        <v>690</v>
      </c>
      <c r="P39" s="726">
        <v>479</v>
      </c>
      <c r="Q39" s="726">
        <v>555</v>
      </c>
      <c r="R39" s="726">
        <v>1038</v>
      </c>
      <c r="S39" s="713">
        <v>800</v>
      </c>
    </row>
    <row r="40" spans="2:19" ht="15" customHeight="1">
      <c r="B40" s="703"/>
      <c r="C40" s="704"/>
      <c r="D40" s="1215" t="s">
        <v>156</v>
      </c>
      <c r="E40" s="1215"/>
      <c r="F40" s="1216"/>
      <c r="G40" s="712">
        <v>1502</v>
      </c>
      <c r="H40" s="712">
        <v>1463</v>
      </c>
      <c r="I40" s="712">
        <v>927</v>
      </c>
      <c r="J40" s="712">
        <v>2038</v>
      </c>
      <c r="K40" s="712">
        <v>1679</v>
      </c>
      <c r="L40" s="712">
        <v>1668</v>
      </c>
      <c r="M40" s="712">
        <v>2149</v>
      </c>
      <c r="N40" s="712">
        <v>1776</v>
      </c>
      <c r="O40" s="712">
        <v>1012</v>
      </c>
      <c r="P40" s="712">
        <v>1190</v>
      </c>
      <c r="Q40" s="712">
        <v>1180</v>
      </c>
      <c r="R40" s="712">
        <v>1317</v>
      </c>
      <c r="S40" s="713">
        <v>1581</v>
      </c>
    </row>
    <row r="41" spans="2:19" ht="15" customHeight="1">
      <c r="B41" s="703"/>
      <c r="C41" s="704"/>
      <c r="D41" s="1215" t="s">
        <v>113</v>
      </c>
      <c r="E41" s="1215"/>
      <c r="F41" s="1216"/>
      <c r="G41" s="712">
        <v>90</v>
      </c>
      <c r="H41" s="712">
        <v>1</v>
      </c>
      <c r="I41" s="712">
        <v>130</v>
      </c>
      <c r="J41" s="712">
        <v>401</v>
      </c>
      <c r="K41" s="712">
        <v>135</v>
      </c>
      <c r="L41" s="712">
        <v>44</v>
      </c>
      <c r="M41" s="712">
        <v>68</v>
      </c>
      <c r="N41" s="712">
        <v>40</v>
      </c>
      <c r="O41" s="726">
        <v>27</v>
      </c>
      <c r="P41" s="726">
        <v>106</v>
      </c>
      <c r="Q41" s="726">
        <v>71</v>
      </c>
      <c r="R41" s="726">
        <v>7</v>
      </c>
      <c r="S41" s="713">
        <v>46</v>
      </c>
    </row>
    <row r="42" spans="2:19" ht="15" customHeight="1">
      <c r="B42" s="703"/>
      <c r="C42" s="704"/>
      <c r="D42" s="704"/>
      <c r="E42" s="704"/>
      <c r="F42" s="705"/>
      <c r="G42" s="712"/>
      <c r="H42" s="712"/>
      <c r="I42" s="712"/>
      <c r="J42" s="712"/>
      <c r="K42" s="712"/>
      <c r="L42" s="712"/>
      <c r="M42" s="712"/>
      <c r="N42" s="712"/>
      <c r="O42" s="726"/>
      <c r="P42" s="726"/>
      <c r="Q42" s="726"/>
      <c r="R42" s="726"/>
      <c r="S42" s="713"/>
    </row>
    <row r="43" spans="2:19" s="720" customFormat="1" ht="15" customHeight="1">
      <c r="B43" s="1230" t="s">
        <v>157</v>
      </c>
      <c r="C43" s="1231"/>
      <c r="D43" s="1231"/>
      <c r="E43" s="1231"/>
      <c r="F43" s="1232"/>
      <c r="G43" s="727">
        <v>7106</v>
      </c>
      <c r="H43" s="727">
        <v>9253</v>
      </c>
      <c r="I43" s="727">
        <v>8187</v>
      </c>
      <c r="J43" s="727">
        <v>7084</v>
      </c>
      <c r="K43" s="727">
        <v>6661</v>
      </c>
      <c r="L43" s="727">
        <v>6612</v>
      </c>
      <c r="M43" s="727">
        <v>6753</v>
      </c>
      <c r="N43" s="727">
        <v>7847</v>
      </c>
      <c r="O43" s="727">
        <v>6550</v>
      </c>
      <c r="P43" s="727">
        <v>6279</v>
      </c>
      <c r="Q43" s="727">
        <v>6518</v>
      </c>
      <c r="R43" s="727">
        <v>6712</v>
      </c>
      <c r="S43" s="728">
        <v>6887</v>
      </c>
    </row>
    <row r="44" s="729" customFormat="1" ht="15" customHeight="1"/>
    <row r="45" s="730" customFormat="1" ht="15" customHeight="1">
      <c r="D45" s="731" t="s">
        <v>158</v>
      </c>
    </row>
    <row r="46" s="714" customFormat="1" ht="15" customHeight="1"/>
    <row r="47" s="714" customFormat="1" ht="15" customHeight="1"/>
    <row r="58" s="714" customFormat="1" ht="15" customHeight="1"/>
    <row r="61" s="714" customFormat="1" ht="15" customHeight="1"/>
    <row r="64" s="714" customFormat="1" ht="15" customHeight="1"/>
    <row r="67" s="714" customFormat="1" ht="15" customHeight="1"/>
    <row r="73" s="714" customFormat="1" ht="15" customHeight="1"/>
    <row r="77" s="714" customFormat="1" ht="15" customHeight="1"/>
    <row r="78" s="714" customFormat="1" ht="15" customHeight="1"/>
    <row r="79" s="714" customFormat="1" ht="15" customHeight="1"/>
    <row r="82" s="729" customFormat="1" ht="15" customHeight="1"/>
    <row r="83" spans="7:15" ht="15" customHeight="1">
      <c r="G83" s="732"/>
      <c r="H83" s="732"/>
      <c r="I83" s="732"/>
      <c r="J83" s="732"/>
      <c r="K83" s="732"/>
      <c r="L83" s="732"/>
      <c r="M83" s="732"/>
      <c r="N83" s="732"/>
      <c r="O83" s="732"/>
    </row>
  </sheetData>
  <mergeCells count="42">
    <mergeCell ref="D41:F41"/>
    <mergeCell ref="B43:F43"/>
    <mergeCell ref="B5:F6"/>
    <mergeCell ref="D40:F40"/>
    <mergeCell ref="D29:F29"/>
    <mergeCell ref="D30:F30"/>
    <mergeCell ref="D34:F34"/>
    <mergeCell ref="D37:F37"/>
    <mergeCell ref="B36:F36"/>
    <mergeCell ref="B11:F11"/>
    <mergeCell ref="D39:F39"/>
    <mergeCell ref="S5:S6"/>
    <mergeCell ref="B15:F15"/>
    <mergeCell ref="B24:F24"/>
    <mergeCell ref="P5:P6"/>
    <mergeCell ref="G5:G6"/>
    <mergeCell ref="O5:O6"/>
    <mergeCell ref="Q5:Q6"/>
    <mergeCell ref="D16:F16"/>
    <mergeCell ref="R5:R6"/>
    <mergeCell ref="L5:L6"/>
    <mergeCell ref="M5:M6"/>
    <mergeCell ref="B13:F13"/>
    <mergeCell ref="B9:F9"/>
    <mergeCell ref="B7:F7"/>
    <mergeCell ref="B8:F8"/>
    <mergeCell ref="J5:J6"/>
    <mergeCell ref="K5:K6"/>
    <mergeCell ref="D25:F25"/>
    <mergeCell ref="D26:F26"/>
    <mergeCell ref="D31:F31"/>
    <mergeCell ref="N5:N6"/>
    <mergeCell ref="D22:F22"/>
    <mergeCell ref="E17:F17"/>
    <mergeCell ref="E20:F20"/>
    <mergeCell ref="D21:F21"/>
    <mergeCell ref="H5:H6"/>
    <mergeCell ref="I5:I6"/>
    <mergeCell ref="D32:F32"/>
    <mergeCell ref="D33:F33"/>
    <mergeCell ref="D38:F38"/>
    <mergeCell ref="B28:F28"/>
  </mergeCells>
  <printOptions/>
  <pageMargins left="0.75" right="0.75" top="1" bottom="1" header="0.512" footer="0.51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T70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734" customWidth="1"/>
    <col min="2" max="2" width="3.375" style="734" customWidth="1"/>
    <col min="3" max="3" width="2.625" style="734" customWidth="1"/>
    <col min="4" max="4" width="2.125" style="734" customWidth="1"/>
    <col min="5" max="6" width="2.375" style="734" customWidth="1"/>
    <col min="7" max="7" width="19.75390625" style="734" customWidth="1"/>
    <col min="8" max="11" width="9.625" style="734" bestFit="1" customWidth="1"/>
    <col min="12" max="12" width="10.625" style="734" bestFit="1" customWidth="1"/>
    <col min="13" max="14" width="9.50390625" style="734" bestFit="1" customWidth="1"/>
    <col min="15" max="15" width="9.125" style="734" bestFit="1" customWidth="1"/>
    <col min="16" max="17" width="9.50390625" style="734" bestFit="1" customWidth="1"/>
    <col min="18" max="18" width="9.625" style="734" bestFit="1" customWidth="1"/>
    <col min="19" max="20" width="9.50390625" style="734" bestFit="1" customWidth="1"/>
    <col min="21" max="16384" width="9.00390625" style="734" customWidth="1"/>
  </cols>
  <sheetData>
    <row r="2" s="733" customFormat="1" ht="14.25">
      <c r="C2" s="733" t="s">
        <v>228</v>
      </c>
    </row>
    <row r="3" ht="12.75" thickBot="1">
      <c r="S3" s="734" t="s">
        <v>161</v>
      </c>
    </row>
    <row r="4" spans="2:20" ht="16.5" customHeight="1" thickTop="1">
      <c r="B4" s="1258" t="s">
        <v>162</v>
      </c>
      <c r="C4" s="1259"/>
      <c r="D4" s="1259"/>
      <c r="E4" s="1259"/>
      <c r="F4" s="1259"/>
      <c r="G4" s="1260"/>
      <c r="H4" s="1254" t="s">
        <v>163</v>
      </c>
      <c r="I4" s="1256" t="s">
        <v>164</v>
      </c>
      <c r="J4" s="1252" t="s">
        <v>118</v>
      </c>
      <c r="K4" s="1252" t="s">
        <v>119</v>
      </c>
      <c r="L4" s="1252" t="s">
        <v>120</v>
      </c>
      <c r="M4" s="1252" t="s">
        <v>121</v>
      </c>
      <c r="N4" s="1252" t="s">
        <v>122</v>
      </c>
      <c r="O4" s="1252" t="s">
        <v>123</v>
      </c>
      <c r="P4" s="1252" t="s">
        <v>124</v>
      </c>
      <c r="Q4" s="1252" t="s">
        <v>125</v>
      </c>
      <c r="R4" s="1252" t="s">
        <v>126</v>
      </c>
      <c r="S4" s="1252" t="s">
        <v>127</v>
      </c>
      <c r="T4" s="1252" t="s">
        <v>128</v>
      </c>
    </row>
    <row r="5" spans="2:20" ht="16.5" customHeight="1" thickBot="1">
      <c r="B5" s="1261"/>
      <c r="C5" s="1262"/>
      <c r="D5" s="1262"/>
      <c r="E5" s="1262"/>
      <c r="F5" s="1262"/>
      <c r="G5" s="1263"/>
      <c r="H5" s="1255"/>
      <c r="I5" s="1257"/>
      <c r="J5" s="1253"/>
      <c r="K5" s="1253"/>
      <c r="L5" s="1253"/>
      <c r="M5" s="1253"/>
      <c r="N5" s="1253"/>
      <c r="O5" s="1253"/>
      <c r="P5" s="1253"/>
      <c r="Q5" s="1253"/>
      <c r="R5" s="1253"/>
      <c r="S5" s="1253"/>
      <c r="T5" s="1253"/>
    </row>
    <row r="6" spans="2:20" ht="16.5" customHeight="1" thickTop="1">
      <c r="B6" s="735"/>
      <c r="C6" s="1264" t="s">
        <v>165</v>
      </c>
      <c r="D6" s="1264"/>
      <c r="E6" s="1264"/>
      <c r="F6" s="1264"/>
      <c r="G6" s="1265"/>
      <c r="H6" s="736">
        <v>690</v>
      </c>
      <c r="I6" s="736">
        <v>55</v>
      </c>
      <c r="J6" s="736">
        <v>58</v>
      </c>
      <c r="K6" s="736">
        <v>58</v>
      </c>
      <c r="L6" s="736">
        <v>59</v>
      </c>
      <c r="M6" s="736">
        <v>57</v>
      </c>
      <c r="N6" s="736">
        <v>59</v>
      </c>
      <c r="O6" s="736">
        <v>58</v>
      </c>
      <c r="P6" s="736">
        <v>57</v>
      </c>
      <c r="Q6" s="736">
        <v>58</v>
      </c>
      <c r="R6" s="736">
        <v>56</v>
      </c>
      <c r="S6" s="736">
        <v>56</v>
      </c>
      <c r="T6" s="737">
        <v>59</v>
      </c>
    </row>
    <row r="7" spans="2:20" ht="16.5" customHeight="1">
      <c r="B7" s="738"/>
      <c r="C7" s="1241" t="s">
        <v>130</v>
      </c>
      <c r="D7" s="1241" t="s">
        <v>131</v>
      </c>
      <c r="E7" s="1241"/>
      <c r="F7" s="1241"/>
      <c r="G7" s="1242"/>
      <c r="H7" s="742">
        <v>4.65</v>
      </c>
      <c r="I7" s="742">
        <v>4.38</v>
      </c>
      <c r="J7" s="742">
        <v>4.48</v>
      </c>
      <c r="K7" s="742">
        <v>4.69</v>
      </c>
      <c r="L7" s="742">
        <v>4.76</v>
      </c>
      <c r="M7" s="742">
        <v>4.74</v>
      </c>
      <c r="N7" s="742">
        <v>5</v>
      </c>
      <c r="O7" s="742">
        <v>4.93</v>
      </c>
      <c r="P7" s="742">
        <v>4.81</v>
      </c>
      <c r="Q7" s="742">
        <v>4.6</v>
      </c>
      <c r="R7" s="742">
        <v>4.52</v>
      </c>
      <c r="S7" s="742">
        <v>4.5</v>
      </c>
      <c r="T7" s="743">
        <v>4.39</v>
      </c>
    </row>
    <row r="8" spans="2:20" ht="16.5" customHeight="1">
      <c r="B8" s="738"/>
      <c r="C8" s="1241" t="s">
        <v>132</v>
      </c>
      <c r="D8" s="1241" t="s">
        <v>133</v>
      </c>
      <c r="E8" s="1241"/>
      <c r="F8" s="1241"/>
      <c r="G8" s="1242"/>
      <c r="H8" s="742">
        <v>1.62</v>
      </c>
      <c r="I8" s="742">
        <v>1.47</v>
      </c>
      <c r="J8" s="742">
        <v>1.53</v>
      </c>
      <c r="K8" s="742">
        <v>1.55</v>
      </c>
      <c r="L8" s="742">
        <v>1.54</v>
      </c>
      <c r="M8" s="742">
        <v>1.56</v>
      </c>
      <c r="N8" s="742">
        <v>1.64</v>
      </c>
      <c r="O8" s="742">
        <v>1.78</v>
      </c>
      <c r="P8" s="742">
        <v>1.82</v>
      </c>
      <c r="Q8" s="742">
        <v>1.76</v>
      </c>
      <c r="R8" s="742">
        <v>1.62</v>
      </c>
      <c r="S8" s="742">
        <v>1.59</v>
      </c>
      <c r="T8" s="743">
        <v>1.61</v>
      </c>
    </row>
    <row r="9" spans="2:20" ht="16.5" customHeight="1">
      <c r="B9" s="738"/>
      <c r="C9" s="739"/>
      <c r="D9" s="739"/>
      <c r="E9" s="739"/>
      <c r="F9" s="739"/>
      <c r="G9" s="741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5"/>
    </row>
    <row r="10" spans="2:20" s="746" customFormat="1" ht="16.5" customHeight="1">
      <c r="B10" s="1249" t="s">
        <v>166</v>
      </c>
      <c r="C10" s="1250"/>
      <c r="D10" s="1250"/>
      <c r="E10" s="1250"/>
      <c r="F10" s="1250"/>
      <c r="G10" s="1251"/>
      <c r="H10" s="747">
        <f aca="true" t="shared" si="0" ref="H10:T10">SUM(H12,H60,H66)</f>
        <v>41910</v>
      </c>
      <c r="I10" s="748">
        <f t="shared" si="0"/>
        <v>40089</v>
      </c>
      <c r="J10" s="748">
        <f t="shared" si="0"/>
        <v>36986</v>
      </c>
      <c r="K10" s="748">
        <f t="shared" si="0"/>
        <v>37104</v>
      </c>
      <c r="L10" s="748">
        <f t="shared" si="0"/>
        <v>39184</v>
      </c>
      <c r="M10" s="748">
        <f t="shared" si="0"/>
        <v>36961</v>
      </c>
      <c r="N10" s="748">
        <f t="shared" si="0"/>
        <v>42826</v>
      </c>
      <c r="O10" s="748">
        <f t="shared" si="0"/>
        <v>38841</v>
      </c>
      <c r="P10" s="748">
        <f t="shared" si="0"/>
        <v>41919</v>
      </c>
      <c r="Q10" s="748">
        <f t="shared" si="0"/>
        <v>36232</v>
      </c>
      <c r="R10" s="748">
        <f t="shared" si="0"/>
        <v>38637</v>
      </c>
      <c r="S10" s="748">
        <f t="shared" si="0"/>
        <v>38995</v>
      </c>
      <c r="T10" s="749">
        <f t="shared" si="0"/>
        <v>74231</v>
      </c>
    </row>
    <row r="11" spans="2:20" ht="16.5" customHeight="1">
      <c r="B11" s="738"/>
      <c r="C11" s="739"/>
      <c r="D11" s="739"/>
      <c r="E11" s="739"/>
      <c r="F11" s="739"/>
      <c r="G11" s="741"/>
      <c r="H11" s="750"/>
      <c r="I11" s="736"/>
      <c r="J11" s="736"/>
      <c r="K11" s="736"/>
      <c r="L11" s="736"/>
      <c r="M11" s="751"/>
      <c r="N11" s="751"/>
      <c r="O11" s="751"/>
      <c r="P11" s="751"/>
      <c r="Q11" s="751"/>
      <c r="R11" s="751"/>
      <c r="S11" s="751"/>
      <c r="T11" s="752"/>
    </row>
    <row r="12" spans="2:20" s="753" customFormat="1" ht="16.5" customHeight="1">
      <c r="B12" s="754"/>
      <c r="C12" s="1239" t="s">
        <v>167</v>
      </c>
      <c r="D12" s="1239"/>
      <c r="E12" s="1239"/>
      <c r="F12" s="1239"/>
      <c r="G12" s="1240"/>
      <c r="H12" s="747">
        <f aca="true" t="shared" si="1" ref="H12:T12">SUM(H13,H55)</f>
        <v>26718</v>
      </c>
      <c r="I12" s="748">
        <f t="shared" si="1"/>
        <v>25381</v>
      </c>
      <c r="J12" s="748">
        <f t="shared" si="1"/>
        <v>21954</v>
      </c>
      <c r="K12" s="748">
        <f t="shared" si="1"/>
        <v>24150</v>
      </c>
      <c r="L12" s="748">
        <f t="shared" si="1"/>
        <v>27210</v>
      </c>
      <c r="M12" s="748">
        <f t="shared" si="1"/>
        <v>24740</v>
      </c>
      <c r="N12" s="748">
        <f t="shared" si="1"/>
        <v>26021</v>
      </c>
      <c r="O12" s="748">
        <f t="shared" si="1"/>
        <v>24416</v>
      </c>
      <c r="P12" s="748">
        <f t="shared" si="1"/>
        <v>27163</v>
      </c>
      <c r="Q12" s="748">
        <f t="shared" si="1"/>
        <v>24183</v>
      </c>
      <c r="R12" s="748">
        <f t="shared" si="1"/>
        <v>25095</v>
      </c>
      <c r="S12" s="748">
        <f t="shared" si="1"/>
        <v>25542</v>
      </c>
      <c r="T12" s="749">
        <f t="shared" si="1"/>
        <v>44277</v>
      </c>
    </row>
    <row r="13" spans="2:20" s="753" customFormat="1" ht="16.5" customHeight="1">
      <c r="B13" s="754"/>
      <c r="C13" s="756"/>
      <c r="D13" s="1239" t="s">
        <v>168</v>
      </c>
      <c r="E13" s="1239"/>
      <c r="F13" s="1239"/>
      <c r="G13" s="1240"/>
      <c r="H13" s="747">
        <f aca="true" t="shared" si="2" ref="H13:T13">SUM(H14,H34,H39,H42,H45)</f>
        <v>24077</v>
      </c>
      <c r="I13" s="748">
        <f t="shared" si="2"/>
        <v>22211</v>
      </c>
      <c r="J13" s="748">
        <f t="shared" si="2"/>
        <v>18947</v>
      </c>
      <c r="K13" s="748">
        <f t="shared" si="2"/>
        <v>21657</v>
      </c>
      <c r="L13" s="748">
        <f t="shared" si="2"/>
        <v>25262</v>
      </c>
      <c r="M13" s="748">
        <f t="shared" si="2"/>
        <v>22969</v>
      </c>
      <c r="N13" s="748">
        <f t="shared" si="2"/>
        <v>23370</v>
      </c>
      <c r="O13" s="748">
        <f t="shared" si="2"/>
        <v>22005</v>
      </c>
      <c r="P13" s="748">
        <f t="shared" si="2"/>
        <v>24929</v>
      </c>
      <c r="Q13" s="748">
        <f t="shared" si="2"/>
        <v>22213</v>
      </c>
      <c r="R13" s="748">
        <f t="shared" si="2"/>
        <v>22731</v>
      </c>
      <c r="S13" s="748">
        <f t="shared" si="2"/>
        <v>22926</v>
      </c>
      <c r="T13" s="749">
        <f t="shared" si="2"/>
        <v>39250</v>
      </c>
    </row>
    <row r="14" spans="2:20" s="753" customFormat="1" ht="16.5" customHeight="1">
      <c r="B14" s="754"/>
      <c r="C14" s="755"/>
      <c r="D14" s="755"/>
      <c r="E14" s="1239" t="s">
        <v>169</v>
      </c>
      <c r="F14" s="1239"/>
      <c r="G14" s="1240"/>
      <c r="H14" s="747">
        <f aca="true" t="shared" si="3" ref="H14:T14">SUM(H15,H20)</f>
        <v>10580</v>
      </c>
      <c r="I14" s="748">
        <f t="shared" si="3"/>
        <v>8843</v>
      </c>
      <c r="J14" s="748">
        <f t="shared" si="3"/>
        <v>8699</v>
      </c>
      <c r="K14" s="748">
        <f t="shared" si="3"/>
        <v>9789</v>
      </c>
      <c r="L14" s="748">
        <f t="shared" si="3"/>
        <v>10018</v>
      </c>
      <c r="M14" s="748">
        <f t="shared" si="3"/>
        <v>10682</v>
      </c>
      <c r="N14" s="748">
        <f t="shared" si="3"/>
        <v>11012</v>
      </c>
      <c r="O14" s="748">
        <f t="shared" si="3"/>
        <v>10699</v>
      </c>
      <c r="P14" s="748">
        <f t="shared" si="3"/>
        <v>10938</v>
      </c>
      <c r="Q14" s="748">
        <f t="shared" si="3"/>
        <v>10376</v>
      </c>
      <c r="R14" s="748">
        <f t="shared" si="3"/>
        <v>10259</v>
      </c>
      <c r="S14" s="748">
        <f t="shared" si="3"/>
        <v>10338</v>
      </c>
      <c r="T14" s="749">
        <f t="shared" si="3"/>
        <v>15134</v>
      </c>
    </row>
    <row r="15" spans="2:20" s="746" customFormat="1" ht="16.5" customHeight="1">
      <c r="B15" s="757"/>
      <c r="C15" s="755"/>
      <c r="D15" s="755"/>
      <c r="E15" s="756"/>
      <c r="F15" s="1239" t="s">
        <v>160</v>
      </c>
      <c r="G15" s="1240"/>
      <c r="H15" s="747">
        <f aca="true" t="shared" si="4" ref="H15:T15">SUM(H16:H19)</f>
        <v>4011</v>
      </c>
      <c r="I15" s="748">
        <f t="shared" si="4"/>
        <v>2898</v>
      </c>
      <c r="J15" s="748">
        <f t="shared" si="4"/>
        <v>3526</v>
      </c>
      <c r="K15" s="748">
        <f t="shared" si="4"/>
        <v>4067</v>
      </c>
      <c r="L15" s="748">
        <f t="shared" si="4"/>
        <v>4033</v>
      </c>
      <c r="M15" s="748">
        <f t="shared" si="4"/>
        <v>4046</v>
      </c>
      <c r="N15" s="748">
        <f t="shared" si="4"/>
        <v>4496</v>
      </c>
      <c r="O15" s="748">
        <f t="shared" si="4"/>
        <v>4129</v>
      </c>
      <c r="P15" s="748">
        <f t="shared" si="4"/>
        <v>4136</v>
      </c>
      <c r="Q15" s="748">
        <f t="shared" si="4"/>
        <v>4002</v>
      </c>
      <c r="R15" s="748">
        <f t="shared" si="4"/>
        <v>3606</v>
      </c>
      <c r="S15" s="748">
        <f t="shared" si="4"/>
        <v>3752</v>
      </c>
      <c r="T15" s="749">
        <f t="shared" si="4"/>
        <v>5338</v>
      </c>
    </row>
    <row r="16" spans="2:20" ht="16.5" customHeight="1">
      <c r="B16" s="738"/>
      <c r="C16" s="739"/>
      <c r="D16" s="739"/>
      <c r="E16" s="758"/>
      <c r="F16" s="739"/>
      <c r="G16" s="741" t="s">
        <v>170</v>
      </c>
      <c r="H16" s="750">
        <v>3474</v>
      </c>
      <c r="I16" s="736">
        <v>2539</v>
      </c>
      <c r="J16" s="736">
        <v>3098</v>
      </c>
      <c r="K16" s="736">
        <v>3479</v>
      </c>
      <c r="L16" s="736">
        <v>3502</v>
      </c>
      <c r="M16" s="736">
        <v>3526</v>
      </c>
      <c r="N16" s="736">
        <v>3902</v>
      </c>
      <c r="O16" s="736">
        <v>3579</v>
      </c>
      <c r="P16" s="736">
        <v>3595</v>
      </c>
      <c r="Q16" s="736">
        <v>3581</v>
      </c>
      <c r="R16" s="736">
        <v>3070</v>
      </c>
      <c r="S16" s="736">
        <v>3267</v>
      </c>
      <c r="T16" s="737">
        <v>4462</v>
      </c>
    </row>
    <row r="17" spans="2:20" ht="16.5" customHeight="1">
      <c r="B17" s="738"/>
      <c r="C17" s="739"/>
      <c r="D17" s="739"/>
      <c r="E17" s="758"/>
      <c r="F17" s="739"/>
      <c r="G17" s="741" t="s">
        <v>171</v>
      </c>
      <c r="H17" s="750">
        <v>128</v>
      </c>
      <c r="I17" s="736">
        <v>87</v>
      </c>
      <c r="J17" s="736">
        <v>91</v>
      </c>
      <c r="K17" s="736">
        <v>150</v>
      </c>
      <c r="L17" s="736">
        <v>161</v>
      </c>
      <c r="M17" s="736">
        <v>153</v>
      </c>
      <c r="N17" s="736">
        <v>167</v>
      </c>
      <c r="O17" s="736">
        <v>140</v>
      </c>
      <c r="P17" s="736">
        <v>128</v>
      </c>
      <c r="Q17" s="736">
        <v>122</v>
      </c>
      <c r="R17" s="736">
        <v>107</v>
      </c>
      <c r="S17" s="736">
        <v>99</v>
      </c>
      <c r="T17" s="737">
        <v>121</v>
      </c>
    </row>
    <row r="18" spans="2:20" ht="16.5" customHeight="1">
      <c r="B18" s="738"/>
      <c r="C18" s="739"/>
      <c r="D18" s="739"/>
      <c r="E18" s="739"/>
      <c r="F18" s="758"/>
      <c r="G18" s="741" t="s">
        <v>172</v>
      </c>
      <c r="H18" s="750">
        <v>133</v>
      </c>
      <c r="I18" s="736">
        <v>82</v>
      </c>
      <c r="J18" s="736">
        <v>105</v>
      </c>
      <c r="K18" s="736">
        <v>159</v>
      </c>
      <c r="L18" s="736">
        <v>146</v>
      </c>
      <c r="M18" s="736">
        <v>129</v>
      </c>
      <c r="N18" s="736">
        <v>132</v>
      </c>
      <c r="O18" s="736">
        <v>165</v>
      </c>
      <c r="P18" s="736">
        <v>106</v>
      </c>
      <c r="Q18" s="736">
        <v>155</v>
      </c>
      <c r="R18" s="736">
        <v>146</v>
      </c>
      <c r="S18" s="736">
        <v>138</v>
      </c>
      <c r="T18" s="737">
        <v>137</v>
      </c>
    </row>
    <row r="19" spans="2:20" ht="16.5" customHeight="1">
      <c r="B19" s="738"/>
      <c r="C19" s="739"/>
      <c r="D19" s="739"/>
      <c r="E19" s="739"/>
      <c r="F19" s="758"/>
      <c r="G19" s="741" t="s">
        <v>173</v>
      </c>
      <c r="H19" s="750">
        <v>276</v>
      </c>
      <c r="I19" s="736">
        <v>190</v>
      </c>
      <c r="J19" s="736">
        <v>232</v>
      </c>
      <c r="K19" s="736">
        <v>279</v>
      </c>
      <c r="L19" s="736">
        <v>224</v>
      </c>
      <c r="M19" s="736">
        <v>238</v>
      </c>
      <c r="N19" s="736">
        <v>295</v>
      </c>
      <c r="O19" s="736">
        <v>245</v>
      </c>
      <c r="P19" s="736">
        <v>307</v>
      </c>
      <c r="Q19" s="736">
        <v>144</v>
      </c>
      <c r="R19" s="736">
        <v>283</v>
      </c>
      <c r="S19" s="736">
        <v>248</v>
      </c>
      <c r="T19" s="737">
        <v>618</v>
      </c>
    </row>
    <row r="20" spans="2:20" s="746" customFormat="1" ht="16.5" customHeight="1">
      <c r="B20" s="757"/>
      <c r="C20" s="755"/>
      <c r="D20" s="755"/>
      <c r="E20" s="755"/>
      <c r="F20" s="1239" t="s">
        <v>174</v>
      </c>
      <c r="G20" s="1240"/>
      <c r="H20" s="747">
        <v>6569</v>
      </c>
      <c r="I20" s="748">
        <f aca="true" t="shared" si="5" ref="I20:T20">SUM(I21:I33)</f>
        <v>5945</v>
      </c>
      <c r="J20" s="748">
        <f t="shared" si="5"/>
        <v>5173</v>
      </c>
      <c r="K20" s="748">
        <f t="shared" si="5"/>
        <v>5722</v>
      </c>
      <c r="L20" s="748">
        <f t="shared" si="5"/>
        <v>5985</v>
      </c>
      <c r="M20" s="748">
        <f t="shared" si="5"/>
        <v>6636</v>
      </c>
      <c r="N20" s="748">
        <f t="shared" si="5"/>
        <v>6516</v>
      </c>
      <c r="O20" s="748">
        <f t="shared" si="5"/>
        <v>6570</v>
      </c>
      <c r="P20" s="748">
        <f t="shared" si="5"/>
        <v>6802</v>
      </c>
      <c r="Q20" s="748">
        <f t="shared" si="5"/>
        <v>6374</v>
      </c>
      <c r="R20" s="748">
        <f t="shared" si="5"/>
        <v>6653</v>
      </c>
      <c r="S20" s="748">
        <f t="shared" si="5"/>
        <v>6586</v>
      </c>
      <c r="T20" s="749">
        <f t="shared" si="5"/>
        <v>9796</v>
      </c>
    </row>
    <row r="21" spans="2:20" ht="16.5" customHeight="1">
      <c r="B21" s="738"/>
      <c r="C21" s="739"/>
      <c r="D21" s="739"/>
      <c r="E21" s="739"/>
      <c r="F21" s="739"/>
      <c r="G21" s="741" t="s">
        <v>175</v>
      </c>
      <c r="H21" s="750">
        <v>628</v>
      </c>
      <c r="I21" s="736">
        <v>580</v>
      </c>
      <c r="J21" s="736">
        <v>612</v>
      </c>
      <c r="K21" s="736">
        <v>590</v>
      </c>
      <c r="L21" s="736">
        <v>692</v>
      </c>
      <c r="M21" s="736">
        <v>559</v>
      </c>
      <c r="N21" s="736">
        <v>600</v>
      </c>
      <c r="O21" s="736">
        <v>555</v>
      </c>
      <c r="P21" s="736">
        <v>458</v>
      </c>
      <c r="Q21" s="736">
        <v>558</v>
      </c>
      <c r="R21" s="736">
        <v>758</v>
      </c>
      <c r="S21" s="736">
        <v>800</v>
      </c>
      <c r="T21" s="737">
        <v>776</v>
      </c>
    </row>
    <row r="22" spans="2:20" ht="16.5" customHeight="1">
      <c r="B22" s="738"/>
      <c r="C22" s="739"/>
      <c r="D22" s="739"/>
      <c r="E22" s="739"/>
      <c r="F22" s="739"/>
      <c r="G22" s="741" t="s">
        <v>176</v>
      </c>
      <c r="H22" s="750">
        <v>345</v>
      </c>
      <c r="I22" s="736">
        <v>370</v>
      </c>
      <c r="J22" s="736">
        <v>285</v>
      </c>
      <c r="K22" s="736">
        <v>287</v>
      </c>
      <c r="L22" s="736">
        <v>367</v>
      </c>
      <c r="M22" s="736">
        <v>477</v>
      </c>
      <c r="N22" s="736">
        <v>384</v>
      </c>
      <c r="O22" s="736">
        <v>376</v>
      </c>
      <c r="P22" s="736">
        <v>366</v>
      </c>
      <c r="Q22" s="736">
        <v>272</v>
      </c>
      <c r="R22" s="736">
        <v>202</v>
      </c>
      <c r="S22" s="736">
        <v>208</v>
      </c>
      <c r="T22" s="737">
        <v>500</v>
      </c>
    </row>
    <row r="23" spans="2:20" ht="16.5" customHeight="1">
      <c r="B23" s="738"/>
      <c r="C23" s="739"/>
      <c r="D23" s="739"/>
      <c r="E23" s="739"/>
      <c r="F23" s="739"/>
      <c r="G23" s="741" t="s">
        <v>177</v>
      </c>
      <c r="H23" s="750">
        <v>895</v>
      </c>
      <c r="I23" s="736">
        <v>831</v>
      </c>
      <c r="J23" s="736">
        <v>808</v>
      </c>
      <c r="K23" s="736">
        <v>762</v>
      </c>
      <c r="L23" s="736">
        <v>792</v>
      </c>
      <c r="M23" s="736">
        <v>758</v>
      </c>
      <c r="N23" s="736">
        <v>822</v>
      </c>
      <c r="O23" s="736">
        <v>936</v>
      </c>
      <c r="P23" s="736">
        <v>791</v>
      </c>
      <c r="Q23" s="736">
        <v>885</v>
      </c>
      <c r="R23" s="736">
        <v>975</v>
      </c>
      <c r="S23" s="736">
        <v>953</v>
      </c>
      <c r="T23" s="737">
        <v>1420</v>
      </c>
    </row>
    <row r="24" spans="2:20" ht="16.5" customHeight="1">
      <c r="B24" s="738"/>
      <c r="C24" s="739"/>
      <c r="D24" s="739"/>
      <c r="E24" s="739"/>
      <c r="F24" s="739"/>
      <c r="G24" s="741" t="s">
        <v>178</v>
      </c>
      <c r="H24" s="750">
        <v>822</v>
      </c>
      <c r="I24" s="736">
        <v>372</v>
      </c>
      <c r="J24" s="736">
        <v>354</v>
      </c>
      <c r="K24" s="736">
        <v>503</v>
      </c>
      <c r="L24" s="736">
        <v>648</v>
      </c>
      <c r="M24" s="736">
        <v>824</v>
      </c>
      <c r="N24" s="736">
        <v>889</v>
      </c>
      <c r="O24" s="736">
        <v>969</v>
      </c>
      <c r="P24" s="736">
        <v>972</v>
      </c>
      <c r="Q24" s="736">
        <v>1171</v>
      </c>
      <c r="R24" s="736">
        <v>1014</v>
      </c>
      <c r="S24" s="736">
        <v>1034</v>
      </c>
      <c r="T24" s="737">
        <v>1088</v>
      </c>
    </row>
    <row r="25" spans="2:20" ht="16.5" customHeight="1">
      <c r="B25" s="738"/>
      <c r="C25" s="739"/>
      <c r="D25" s="739"/>
      <c r="E25" s="739"/>
      <c r="F25" s="758"/>
      <c r="G25" s="741" t="s">
        <v>179</v>
      </c>
      <c r="H25" s="750">
        <v>237</v>
      </c>
      <c r="I25" s="736">
        <v>227</v>
      </c>
      <c r="J25" s="736">
        <v>242</v>
      </c>
      <c r="K25" s="736">
        <v>278</v>
      </c>
      <c r="L25" s="736">
        <v>276</v>
      </c>
      <c r="M25" s="736">
        <v>256</v>
      </c>
      <c r="N25" s="736">
        <v>207</v>
      </c>
      <c r="O25" s="736">
        <v>170</v>
      </c>
      <c r="P25" s="736">
        <v>195</v>
      </c>
      <c r="Q25" s="736">
        <v>179</v>
      </c>
      <c r="R25" s="736">
        <v>159</v>
      </c>
      <c r="S25" s="736">
        <v>195</v>
      </c>
      <c r="T25" s="737">
        <v>455</v>
      </c>
    </row>
    <row r="26" spans="2:20" ht="16.5" customHeight="1">
      <c r="B26" s="738"/>
      <c r="C26" s="739"/>
      <c r="D26" s="739"/>
      <c r="E26" s="739"/>
      <c r="F26" s="758"/>
      <c r="G26" s="741" t="s">
        <v>180</v>
      </c>
      <c r="H26" s="750">
        <v>730</v>
      </c>
      <c r="I26" s="736">
        <v>704</v>
      </c>
      <c r="J26" s="736">
        <v>678</v>
      </c>
      <c r="K26" s="736">
        <v>812</v>
      </c>
      <c r="L26" s="736">
        <v>714</v>
      </c>
      <c r="M26" s="736">
        <v>742</v>
      </c>
      <c r="N26" s="736">
        <v>663</v>
      </c>
      <c r="O26" s="736">
        <v>631</v>
      </c>
      <c r="P26" s="736">
        <v>684</v>
      </c>
      <c r="Q26" s="736">
        <v>687</v>
      </c>
      <c r="R26" s="736">
        <v>685</v>
      </c>
      <c r="S26" s="736">
        <v>732</v>
      </c>
      <c r="T26" s="737">
        <v>1013</v>
      </c>
    </row>
    <row r="27" spans="2:20" ht="16.5" customHeight="1">
      <c r="B27" s="738"/>
      <c r="C27" s="739"/>
      <c r="D27" s="739"/>
      <c r="E27" s="739"/>
      <c r="F27" s="758"/>
      <c r="G27" s="741" t="s">
        <v>181</v>
      </c>
      <c r="H27" s="750">
        <v>812</v>
      </c>
      <c r="I27" s="736">
        <v>739</v>
      </c>
      <c r="J27" s="736">
        <v>623</v>
      </c>
      <c r="K27" s="736">
        <v>735</v>
      </c>
      <c r="L27" s="736">
        <v>710</v>
      </c>
      <c r="M27" s="736">
        <v>927</v>
      </c>
      <c r="N27" s="736">
        <v>998</v>
      </c>
      <c r="O27" s="736">
        <v>859</v>
      </c>
      <c r="P27" s="736">
        <v>828</v>
      </c>
      <c r="Q27" s="736">
        <v>710</v>
      </c>
      <c r="R27" s="736">
        <v>706</v>
      </c>
      <c r="S27" s="736">
        <v>761</v>
      </c>
      <c r="T27" s="737">
        <v>1134</v>
      </c>
    </row>
    <row r="28" spans="2:20" ht="16.5" customHeight="1">
      <c r="B28" s="738"/>
      <c r="C28" s="739"/>
      <c r="D28" s="739"/>
      <c r="E28" s="739"/>
      <c r="F28" s="758"/>
      <c r="G28" s="741" t="s">
        <v>182</v>
      </c>
      <c r="H28" s="750">
        <v>789</v>
      </c>
      <c r="I28" s="736">
        <v>746</v>
      </c>
      <c r="J28" s="736">
        <v>678</v>
      </c>
      <c r="K28" s="736">
        <v>843</v>
      </c>
      <c r="L28" s="736">
        <v>819</v>
      </c>
      <c r="M28" s="736">
        <v>915</v>
      </c>
      <c r="N28" s="736">
        <v>709</v>
      </c>
      <c r="O28" s="736">
        <v>722</v>
      </c>
      <c r="P28" s="736">
        <v>659</v>
      </c>
      <c r="Q28" s="736">
        <v>642</v>
      </c>
      <c r="R28" s="736">
        <v>738</v>
      </c>
      <c r="S28" s="736">
        <v>812</v>
      </c>
      <c r="T28" s="737">
        <v>1177</v>
      </c>
    </row>
    <row r="29" spans="2:20" ht="16.5" customHeight="1">
      <c r="B29" s="738"/>
      <c r="C29" s="739"/>
      <c r="D29" s="739"/>
      <c r="E29" s="739"/>
      <c r="F29" s="758"/>
      <c r="G29" s="741" t="s">
        <v>183</v>
      </c>
      <c r="H29" s="750">
        <v>396</v>
      </c>
      <c r="I29" s="736">
        <v>473</v>
      </c>
      <c r="J29" s="736">
        <v>228</v>
      </c>
      <c r="K29" s="736">
        <v>194</v>
      </c>
      <c r="L29" s="736">
        <v>215</v>
      </c>
      <c r="M29" s="736">
        <v>185</v>
      </c>
      <c r="N29" s="736">
        <v>274</v>
      </c>
      <c r="O29" s="736">
        <v>310</v>
      </c>
      <c r="P29" s="736">
        <v>668</v>
      </c>
      <c r="Q29" s="736">
        <v>469</v>
      </c>
      <c r="R29" s="736">
        <v>572</v>
      </c>
      <c r="S29" s="736">
        <v>423</v>
      </c>
      <c r="T29" s="737">
        <v>757</v>
      </c>
    </row>
    <row r="30" spans="2:20" ht="16.5" customHeight="1">
      <c r="B30" s="738"/>
      <c r="C30" s="739"/>
      <c r="D30" s="739"/>
      <c r="E30" s="739"/>
      <c r="F30" s="758"/>
      <c r="G30" s="741" t="s">
        <v>184</v>
      </c>
      <c r="H30" s="750">
        <v>370</v>
      </c>
      <c r="I30" s="736">
        <v>469</v>
      </c>
      <c r="J30" s="736">
        <v>274</v>
      </c>
      <c r="K30" s="736">
        <v>312</v>
      </c>
      <c r="L30" s="736">
        <v>304</v>
      </c>
      <c r="M30" s="736">
        <v>414</v>
      </c>
      <c r="N30" s="736">
        <v>305</v>
      </c>
      <c r="O30" s="736">
        <v>390</v>
      </c>
      <c r="P30" s="736">
        <v>426</v>
      </c>
      <c r="Q30" s="736">
        <v>321</v>
      </c>
      <c r="R30" s="736">
        <v>302</v>
      </c>
      <c r="S30" s="736">
        <v>224</v>
      </c>
      <c r="T30" s="737">
        <v>700</v>
      </c>
    </row>
    <row r="31" spans="2:20" ht="16.5" customHeight="1">
      <c r="B31" s="738"/>
      <c r="C31" s="739"/>
      <c r="D31" s="739"/>
      <c r="E31" s="739"/>
      <c r="F31" s="758"/>
      <c r="G31" s="741" t="s">
        <v>185</v>
      </c>
      <c r="H31" s="750">
        <v>197</v>
      </c>
      <c r="I31" s="736">
        <v>114</v>
      </c>
      <c r="J31" s="736">
        <v>98</v>
      </c>
      <c r="K31" s="736">
        <v>154</v>
      </c>
      <c r="L31" s="736">
        <v>180</v>
      </c>
      <c r="M31" s="736">
        <v>247</v>
      </c>
      <c r="N31" s="736">
        <v>243</v>
      </c>
      <c r="O31" s="736">
        <v>323</v>
      </c>
      <c r="P31" s="736">
        <v>481</v>
      </c>
      <c r="Q31" s="736">
        <v>109</v>
      </c>
      <c r="R31" s="736">
        <v>127</v>
      </c>
      <c r="S31" s="736">
        <v>102</v>
      </c>
      <c r="T31" s="737">
        <v>178</v>
      </c>
    </row>
    <row r="32" spans="2:20" ht="16.5" customHeight="1">
      <c r="B32" s="738"/>
      <c r="C32" s="739"/>
      <c r="D32" s="739"/>
      <c r="E32" s="739"/>
      <c r="F32" s="758"/>
      <c r="G32" s="741" t="s">
        <v>186</v>
      </c>
      <c r="H32" s="750">
        <v>213</v>
      </c>
      <c r="I32" s="736">
        <v>245</v>
      </c>
      <c r="J32" s="736">
        <v>188</v>
      </c>
      <c r="K32" s="736">
        <v>140</v>
      </c>
      <c r="L32" s="736">
        <v>175</v>
      </c>
      <c r="M32" s="736">
        <v>128</v>
      </c>
      <c r="N32" s="736">
        <v>241</v>
      </c>
      <c r="O32" s="736">
        <v>159</v>
      </c>
      <c r="P32" s="736">
        <v>253</v>
      </c>
      <c r="Q32" s="736">
        <v>235</v>
      </c>
      <c r="R32" s="736">
        <v>242</v>
      </c>
      <c r="S32" s="736">
        <v>182</v>
      </c>
      <c r="T32" s="737">
        <v>372</v>
      </c>
    </row>
    <row r="33" spans="2:20" ht="16.5" customHeight="1">
      <c r="B33" s="738"/>
      <c r="C33" s="739"/>
      <c r="D33" s="739"/>
      <c r="E33" s="739"/>
      <c r="F33" s="758"/>
      <c r="G33" s="741" t="s">
        <v>187</v>
      </c>
      <c r="H33" s="750">
        <v>138</v>
      </c>
      <c r="I33" s="736">
        <v>75</v>
      </c>
      <c r="J33" s="736">
        <v>105</v>
      </c>
      <c r="K33" s="736">
        <v>112</v>
      </c>
      <c r="L33" s="736">
        <v>93</v>
      </c>
      <c r="M33" s="736">
        <v>204</v>
      </c>
      <c r="N33" s="736">
        <v>181</v>
      </c>
      <c r="O33" s="736">
        <v>170</v>
      </c>
      <c r="P33" s="736">
        <v>21</v>
      </c>
      <c r="Q33" s="736">
        <v>136</v>
      </c>
      <c r="R33" s="736">
        <v>173</v>
      </c>
      <c r="S33" s="736">
        <v>160</v>
      </c>
      <c r="T33" s="737">
        <v>226</v>
      </c>
    </row>
    <row r="34" spans="2:20" s="753" customFormat="1" ht="16.5" customHeight="1">
      <c r="B34" s="754"/>
      <c r="C34" s="755"/>
      <c r="D34" s="755"/>
      <c r="E34" s="1239" t="s">
        <v>188</v>
      </c>
      <c r="F34" s="1239"/>
      <c r="G34" s="1240"/>
      <c r="H34" s="747">
        <f aca="true" t="shared" si="6" ref="H34:T34">SUM(H35:H38)</f>
        <v>2103</v>
      </c>
      <c r="I34" s="748">
        <f t="shared" si="6"/>
        <v>1664</v>
      </c>
      <c r="J34" s="748">
        <f t="shared" si="6"/>
        <v>1172</v>
      </c>
      <c r="K34" s="748">
        <f t="shared" si="6"/>
        <v>1737</v>
      </c>
      <c r="L34" s="748">
        <f t="shared" si="6"/>
        <v>2904</v>
      </c>
      <c r="M34" s="748">
        <f t="shared" si="6"/>
        <v>2846</v>
      </c>
      <c r="N34" s="748">
        <f t="shared" si="6"/>
        <v>1932</v>
      </c>
      <c r="O34" s="748">
        <f t="shared" si="6"/>
        <v>1193</v>
      </c>
      <c r="P34" s="748">
        <f t="shared" si="6"/>
        <v>1809</v>
      </c>
      <c r="Q34" s="748">
        <f t="shared" si="6"/>
        <v>1967</v>
      </c>
      <c r="R34" s="748">
        <f t="shared" si="6"/>
        <v>1480</v>
      </c>
      <c r="S34" s="748">
        <f t="shared" si="6"/>
        <v>2615</v>
      </c>
      <c r="T34" s="749">
        <f t="shared" si="6"/>
        <v>3863</v>
      </c>
    </row>
    <row r="35" spans="2:20" ht="16.5" customHeight="1">
      <c r="B35" s="738"/>
      <c r="C35" s="739"/>
      <c r="D35" s="739"/>
      <c r="E35" s="739"/>
      <c r="F35" s="1241" t="s">
        <v>189</v>
      </c>
      <c r="G35" s="1242"/>
      <c r="H35" s="750">
        <v>749</v>
      </c>
      <c r="I35" s="736">
        <v>778</v>
      </c>
      <c r="J35" s="736">
        <v>874</v>
      </c>
      <c r="K35" s="736">
        <v>923</v>
      </c>
      <c r="L35" s="736">
        <v>723</v>
      </c>
      <c r="M35" s="736">
        <v>716</v>
      </c>
      <c r="N35" s="736">
        <v>869</v>
      </c>
      <c r="O35" s="736">
        <v>543</v>
      </c>
      <c r="P35" s="736">
        <v>646</v>
      </c>
      <c r="Q35" s="736">
        <v>576</v>
      </c>
      <c r="R35" s="736">
        <v>527</v>
      </c>
      <c r="S35" s="736">
        <v>584</v>
      </c>
      <c r="T35" s="737">
        <v>1208</v>
      </c>
    </row>
    <row r="36" spans="2:20" ht="16.5" customHeight="1">
      <c r="B36" s="738"/>
      <c r="C36" s="739"/>
      <c r="D36" s="739"/>
      <c r="E36" s="739"/>
      <c r="F36" s="1241" t="s">
        <v>190</v>
      </c>
      <c r="G36" s="1242"/>
      <c r="H36" s="750">
        <v>717</v>
      </c>
      <c r="I36" s="736">
        <v>217</v>
      </c>
      <c r="J36" s="736">
        <v>38</v>
      </c>
      <c r="K36" s="736">
        <v>470</v>
      </c>
      <c r="L36" s="736">
        <v>1702</v>
      </c>
      <c r="M36" s="736">
        <v>1654</v>
      </c>
      <c r="N36" s="736">
        <v>584</v>
      </c>
      <c r="O36" s="736">
        <v>312</v>
      </c>
      <c r="P36" s="736">
        <v>578</v>
      </c>
      <c r="Q36" s="736">
        <v>503</v>
      </c>
      <c r="R36" s="736">
        <v>497</v>
      </c>
      <c r="S36" s="736">
        <v>998</v>
      </c>
      <c r="T36" s="737">
        <v>1016</v>
      </c>
    </row>
    <row r="37" spans="2:20" ht="16.5" customHeight="1">
      <c r="B37" s="738"/>
      <c r="C37" s="739"/>
      <c r="D37" s="739"/>
      <c r="E37" s="739"/>
      <c r="F37" s="1241" t="s">
        <v>191</v>
      </c>
      <c r="G37" s="1242"/>
      <c r="H37" s="750">
        <v>537</v>
      </c>
      <c r="I37" s="736">
        <v>580</v>
      </c>
      <c r="J37" s="736">
        <v>194</v>
      </c>
      <c r="K37" s="736">
        <v>254</v>
      </c>
      <c r="L37" s="736">
        <v>416</v>
      </c>
      <c r="M37" s="736">
        <v>393</v>
      </c>
      <c r="N37" s="736">
        <v>389</v>
      </c>
      <c r="O37" s="736">
        <v>241</v>
      </c>
      <c r="P37" s="736">
        <v>429</v>
      </c>
      <c r="Q37" s="736">
        <v>777</v>
      </c>
      <c r="R37" s="736">
        <v>312</v>
      </c>
      <c r="S37" s="736">
        <v>920</v>
      </c>
      <c r="T37" s="737">
        <v>1528</v>
      </c>
    </row>
    <row r="38" spans="2:20" ht="16.5" customHeight="1">
      <c r="B38" s="738"/>
      <c r="C38" s="739"/>
      <c r="D38" s="739"/>
      <c r="E38" s="739"/>
      <c r="F38" s="1241" t="s">
        <v>192</v>
      </c>
      <c r="G38" s="1242"/>
      <c r="H38" s="750">
        <v>100</v>
      </c>
      <c r="I38" s="736">
        <v>89</v>
      </c>
      <c r="J38" s="736">
        <v>66</v>
      </c>
      <c r="K38" s="736">
        <v>90</v>
      </c>
      <c r="L38" s="736">
        <v>63</v>
      </c>
      <c r="M38" s="736">
        <v>83</v>
      </c>
      <c r="N38" s="736">
        <v>90</v>
      </c>
      <c r="O38" s="736">
        <v>97</v>
      </c>
      <c r="P38" s="736">
        <v>156</v>
      </c>
      <c r="Q38" s="736">
        <v>111</v>
      </c>
      <c r="R38" s="736">
        <v>144</v>
      </c>
      <c r="S38" s="736">
        <v>113</v>
      </c>
      <c r="T38" s="737">
        <v>111</v>
      </c>
    </row>
    <row r="39" spans="2:20" s="753" customFormat="1" ht="16.5" customHeight="1">
      <c r="B39" s="754"/>
      <c r="C39" s="755"/>
      <c r="D39" s="755"/>
      <c r="E39" s="1239" t="s">
        <v>193</v>
      </c>
      <c r="F39" s="1239"/>
      <c r="G39" s="1240"/>
      <c r="H39" s="747">
        <f aca="true" t="shared" si="7" ref="H39:T39">SUM(H40:H41)</f>
        <v>1564</v>
      </c>
      <c r="I39" s="748">
        <f t="shared" si="7"/>
        <v>1469</v>
      </c>
      <c r="J39" s="748">
        <f t="shared" si="7"/>
        <v>1368</v>
      </c>
      <c r="K39" s="748">
        <f t="shared" si="7"/>
        <v>1371</v>
      </c>
      <c r="L39" s="748">
        <f t="shared" si="7"/>
        <v>1282</v>
      </c>
      <c r="M39" s="748">
        <f t="shared" si="7"/>
        <v>1047</v>
      </c>
      <c r="N39" s="748">
        <f t="shared" si="7"/>
        <v>1497</v>
      </c>
      <c r="O39" s="748">
        <f t="shared" si="7"/>
        <v>1378</v>
      </c>
      <c r="P39" s="748">
        <f t="shared" si="7"/>
        <v>2310</v>
      </c>
      <c r="Q39" s="748">
        <f t="shared" si="7"/>
        <v>1601</v>
      </c>
      <c r="R39" s="748">
        <f t="shared" si="7"/>
        <v>1616</v>
      </c>
      <c r="S39" s="748">
        <f t="shared" si="7"/>
        <v>1444</v>
      </c>
      <c r="T39" s="749">
        <f t="shared" si="7"/>
        <v>2356</v>
      </c>
    </row>
    <row r="40" spans="2:20" ht="16.5" customHeight="1">
      <c r="B40" s="738"/>
      <c r="C40" s="739"/>
      <c r="D40" s="739"/>
      <c r="E40" s="739"/>
      <c r="F40" s="1241" t="s">
        <v>194</v>
      </c>
      <c r="G40" s="1242"/>
      <c r="H40" s="750">
        <v>339</v>
      </c>
      <c r="I40" s="736">
        <v>298</v>
      </c>
      <c r="J40" s="736">
        <v>301</v>
      </c>
      <c r="K40" s="736">
        <v>288</v>
      </c>
      <c r="L40" s="736">
        <v>310</v>
      </c>
      <c r="M40" s="736">
        <v>357</v>
      </c>
      <c r="N40" s="736">
        <v>387</v>
      </c>
      <c r="O40" s="736">
        <v>267</v>
      </c>
      <c r="P40" s="736">
        <v>367</v>
      </c>
      <c r="Q40" s="736">
        <v>353</v>
      </c>
      <c r="R40" s="736">
        <v>348</v>
      </c>
      <c r="S40" s="736">
        <v>380</v>
      </c>
      <c r="T40" s="737">
        <v>395</v>
      </c>
    </row>
    <row r="41" spans="2:20" ht="16.5" customHeight="1">
      <c r="B41" s="738"/>
      <c r="C41" s="739"/>
      <c r="D41" s="739"/>
      <c r="E41" s="739"/>
      <c r="F41" s="1241" t="s">
        <v>195</v>
      </c>
      <c r="G41" s="1242"/>
      <c r="H41" s="750">
        <v>1225</v>
      </c>
      <c r="I41" s="736">
        <v>1171</v>
      </c>
      <c r="J41" s="736">
        <v>1067</v>
      </c>
      <c r="K41" s="736">
        <v>1083</v>
      </c>
      <c r="L41" s="736">
        <v>972</v>
      </c>
      <c r="M41" s="736">
        <v>690</v>
      </c>
      <c r="N41" s="736">
        <v>1110</v>
      </c>
      <c r="O41" s="736">
        <v>1111</v>
      </c>
      <c r="P41" s="736">
        <v>1943</v>
      </c>
      <c r="Q41" s="736">
        <v>1248</v>
      </c>
      <c r="R41" s="736">
        <v>1268</v>
      </c>
      <c r="S41" s="736">
        <v>1064</v>
      </c>
      <c r="T41" s="737">
        <v>1961</v>
      </c>
    </row>
    <row r="42" spans="2:20" s="753" customFormat="1" ht="16.5" customHeight="1">
      <c r="B42" s="754"/>
      <c r="C42" s="755"/>
      <c r="D42" s="755"/>
      <c r="E42" s="1239" t="s">
        <v>196</v>
      </c>
      <c r="F42" s="1239"/>
      <c r="G42" s="1240"/>
      <c r="H42" s="747">
        <f>SUM(H43:H44)</f>
        <v>2684</v>
      </c>
      <c r="I42" s="748">
        <f>SUM(I43:I44)</f>
        <v>2710</v>
      </c>
      <c r="J42" s="748">
        <f>SUM(J43:J44)</f>
        <v>1818</v>
      </c>
      <c r="K42" s="748">
        <v>2430</v>
      </c>
      <c r="L42" s="748">
        <f aca="true" t="shared" si="8" ref="L42:T42">SUM(L43:L44)</f>
        <v>2261</v>
      </c>
      <c r="M42" s="748">
        <f t="shared" si="8"/>
        <v>2026</v>
      </c>
      <c r="N42" s="748">
        <f t="shared" si="8"/>
        <v>2657</v>
      </c>
      <c r="O42" s="748">
        <f t="shared" si="8"/>
        <v>2556</v>
      </c>
      <c r="P42" s="748">
        <f t="shared" si="8"/>
        <v>2188</v>
      </c>
      <c r="Q42" s="748">
        <f t="shared" si="8"/>
        <v>2380</v>
      </c>
      <c r="R42" s="748">
        <f t="shared" si="8"/>
        <v>2649</v>
      </c>
      <c r="S42" s="748">
        <f t="shared" si="8"/>
        <v>2613</v>
      </c>
      <c r="T42" s="749">
        <f t="shared" si="8"/>
        <v>5864</v>
      </c>
    </row>
    <row r="43" spans="2:20" ht="16.5" customHeight="1">
      <c r="B43" s="738"/>
      <c r="C43" s="739"/>
      <c r="D43" s="739"/>
      <c r="E43" s="739"/>
      <c r="F43" s="1241" t="s">
        <v>197</v>
      </c>
      <c r="G43" s="1242"/>
      <c r="H43" s="750">
        <v>1958</v>
      </c>
      <c r="I43" s="736">
        <v>2143</v>
      </c>
      <c r="J43" s="736">
        <v>1379</v>
      </c>
      <c r="K43" s="736">
        <v>1750</v>
      </c>
      <c r="L43" s="736">
        <v>1481</v>
      </c>
      <c r="M43" s="736">
        <v>1378</v>
      </c>
      <c r="N43" s="736">
        <v>2065</v>
      </c>
      <c r="O43" s="736">
        <v>1746</v>
      </c>
      <c r="P43" s="736">
        <v>1523</v>
      </c>
      <c r="Q43" s="736">
        <v>1721</v>
      </c>
      <c r="R43" s="736">
        <v>1998</v>
      </c>
      <c r="S43" s="736">
        <v>1907</v>
      </c>
      <c r="T43" s="737">
        <v>4369</v>
      </c>
    </row>
    <row r="44" spans="2:20" ht="16.5" customHeight="1">
      <c r="B44" s="738"/>
      <c r="C44" s="739"/>
      <c r="D44" s="739"/>
      <c r="E44" s="739"/>
      <c r="F44" s="1241" t="s">
        <v>198</v>
      </c>
      <c r="G44" s="1242"/>
      <c r="H44" s="750">
        <v>726</v>
      </c>
      <c r="I44" s="736">
        <v>567</v>
      </c>
      <c r="J44" s="736">
        <v>439</v>
      </c>
      <c r="K44" s="736">
        <v>780</v>
      </c>
      <c r="L44" s="736">
        <v>780</v>
      </c>
      <c r="M44" s="736">
        <v>648</v>
      </c>
      <c r="N44" s="736">
        <v>592</v>
      </c>
      <c r="O44" s="736">
        <v>810</v>
      </c>
      <c r="P44" s="736">
        <v>665</v>
      </c>
      <c r="Q44" s="736">
        <v>659</v>
      </c>
      <c r="R44" s="736">
        <v>651</v>
      </c>
      <c r="S44" s="736">
        <v>706</v>
      </c>
      <c r="T44" s="737">
        <v>1495</v>
      </c>
    </row>
    <row r="45" spans="2:20" s="753" customFormat="1" ht="16.5" customHeight="1">
      <c r="B45" s="754"/>
      <c r="C45" s="755"/>
      <c r="D45" s="755"/>
      <c r="E45" s="1239" t="s">
        <v>199</v>
      </c>
      <c r="F45" s="1239"/>
      <c r="G45" s="1240"/>
      <c r="H45" s="747">
        <f aca="true" t="shared" si="9" ref="H45:T45">SUM(H46:H54)</f>
        <v>7146</v>
      </c>
      <c r="I45" s="748">
        <f t="shared" si="9"/>
        <v>7525</v>
      </c>
      <c r="J45" s="748">
        <f t="shared" si="9"/>
        <v>5890</v>
      </c>
      <c r="K45" s="748">
        <f t="shared" si="9"/>
        <v>6330</v>
      </c>
      <c r="L45" s="748">
        <f t="shared" si="9"/>
        <v>8797</v>
      </c>
      <c r="M45" s="748">
        <f t="shared" si="9"/>
        <v>6368</v>
      </c>
      <c r="N45" s="748">
        <f t="shared" si="9"/>
        <v>6272</v>
      </c>
      <c r="O45" s="748">
        <f t="shared" si="9"/>
        <v>6179</v>
      </c>
      <c r="P45" s="748">
        <f t="shared" si="9"/>
        <v>7684</v>
      </c>
      <c r="Q45" s="748">
        <f t="shared" si="9"/>
        <v>5889</v>
      </c>
      <c r="R45" s="748">
        <f t="shared" si="9"/>
        <v>6727</v>
      </c>
      <c r="S45" s="748">
        <f t="shared" si="9"/>
        <v>5916</v>
      </c>
      <c r="T45" s="749">
        <f t="shared" si="9"/>
        <v>12033</v>
      </c>
    </row>
    <row r="46" spans="2:20" ht="16.5" customHeight="1">
      <c r="B46" s="738"/>
      <c r="C46" s="739"/>
      <c r="D46" s="739"/>
      <c r="E46" s="739"/>
      <c r="F46" s="1241" t="s">
        <v>200</v>
      </c>
      <c r="G46" s="1242"/>
      <c r="H46" s="750">
        <v>638</v>
      </c>
      <c r="I46" s="736">
        <v>506</v>
      </c>
      <c r="J46" s="736">
        <v>443</v>
      </c>
      <c r="K46" s="736">
        <v>526</v>
      </c>
      <c r="L46" s="736">
        <v>708</v>
      </c>
      <c r="M46" s="736">
        <v>578</v>
      </c>
      <c r="N46" s="736">
        <v>560</v>
      </c>
      <c r="O46" s="736">
        <v>205</v>
      </c>
      <c r="P46" s="736">
        <v>863</v>
      </c>
      <c r="Q46" s="736">
        <v>588</v>
      </c>
      <c r="R46" s="736">
        <v>663</v>
      </c>
      <c r="S46" s="736">
        <v>650</v>
      </c>
      <c r="T46" s="737">
        <v>866</v>
      </c>
    </row>
    <row r="47" spans="2:20" ht="16.5" customHeight="1">
      <c r="B47" s="738"/>
      <c r="C47" s="739"/>
      <c r="D47" s="739"/>
      <c r="E47" s="739"/>
      <c r="F47" s="1241" t="s">
        <v>201</v>
      </c>
      <c r="G47" s="1242"/>
      <c r="H47" s="750">
        <v>256</v>
      </c>
      <c r="I47" s="736">
        <v>216</v>
      </c>
      <c r="J47" s="736">
        <v>114</v>
      </c>
      <c r="K47" s="736">
        <v>213</v>
      </c>
      <c r="L47" s="736">
        <v>406</v>
      </c>
      <c r="M47" s="736">
        <v>195</v>
      </c>
      <c r="N47" s="736">
        <v>155</v>
      </c>
      <c r="O47" s="736">
        <v>702</v>
      </c>
      <c r="P47" s="736">
        <v>243</v>
      </c>
      <c r="Q47" s="736">
        <v>290</v>
      </c>
      <c r="R47" s="736">
        <v>341</v>
      </c>
      <c r="S47" s="736">
        <v>522</v>
      </c>
      <c r="T47" s="737">
        <v>176</v>
      </c>
    </row>
    <row r="48" spans="2:20" ht="16.5" customHeight="1">
      <c r="B48" s="738"/>
      <c r="C48" s="739"/>
      <c r="D48" s="739"/>
      <c r="E48" s="739"/>
      <c r="F48" s="1241" t="s">
        <v>202</v>
      </c>
      <c r="G48" s="1242"/>
      <c r="H48" s="750">
        <v>247</v>
      </c>
      <c r="I48" s="736">
        <v>265</v>
      </c>
      <c r="J48" s="736">
        <v>129</v>
      </c>
      <c r="K48" s="736">
        <v>185</v>
      </c>
      <c r="L48" s="736">
        <v>248</v>
      </c>
      <c r="M48" s="736">
        <v>193</v>
      </c>
      <c r="N48" s="736">
        <v>143</v>
      </c>
      <c r="O48" s="736">
        <v>194</v>
      </c>
      <c r="P48" s="736">
        <v>355</v>
      </c>
      <c r="Q48" s="736">
        <v>271</v>
      </c>
      <c r="R48" s="736">
        <v>294</v>
      </c>
      <c r="S48" s="736">
        <v>315</v>
      </c>
      <c r="T48" s="737">
        <v>383</v>
      </c>
    </row>
    <row r="49" spans="2:20" ht="16.5" customHeight="1">
      <c r="B49" s="738"/>
      <c r="C49" s="739"/>
      <c r="D49" s="739"/>
      <c r="E49" s="739"/>
      <c r="F49" s="1241" t="s">
        <v>203</v>
      </c>
      <c r="G49" s="1242"/>
      <c r="H49" s="750">
        <v>700</v>
      </c>
      <c r="I49" s="736">
        <v>515</v>
      </c>
      <c r="J49" s="736">
        <v>1082</v>
      </c>
      <c r="K49" s="736">
        <v>795</v>
      </c>
      <c r="L49" s="736">
        <v>790</v>
      </c>
      <c r="M49" s="736">
        <v>794</v>
      </c>
      <c r="N49" s="736">
        <v>1029</v>
      </c>
      <c r="O49" s="736">
        <v>736</v>
      </c>
      <c r="P49" s="736">
        <v>585</v>
      </c>
      <c r="Q49" s="736">
        <v>756</v>
      </c>
      <c r="R49" s="736">
        <v>416</v>
      </c>
      <c r="S49" s="736">
        <v>446</v>
      </c>
      <c r="T49" s="737">
        <v>428</v>
      </c>
    </row>
    <row r="50" spans="2:20" ht="16.5" customHeight="1">
      <c r="B50" s="738"/>
      <c r="C50" s="739"/>
      <c r="D50" s="739"/>
      <c r="E50" s="739"/>
      <c r="F50" s="1241" t="s">
        <v>204</v>
      </c>
      <c r="G50" s="1242"/>
      <c r="H50" s="750">
        <v>1197</v>
      </c>
      <c r="I50" s="736">
        <v>1076</v>
      </c>
      <c r="J50" s="736">
        <v>716</v>
      </c>
      <c r="K50" s="736">
        <v>1075</v>
      </c>
      <c r="L50" s="736">
        <v>1226</v>
      </c>
      <c r="M50" s="736">
        <v>1106</v>
      </c>
      <c r="N50" s="736">
        <v>816</v>
      </c>
      <c r="O50" s="736">
        <v>1383</v>
      </c>
      <c r="P50" s="736">
        <v>1338</v>
      </c>
      <c r="Q50" s="736">
        <v>1177</v>
      </c>
      <c r="R50" s="736">
        <v>1472</v>
      </c>
      <c r="S50" s="736">
        <v>1016</v>
      </c>
      <c r="T50" s="737">
        <v>1955</v>
      </c>
    </row>
    <row r="51" spans="2:20" ht="16.5" customHeight="1">
      <c r="B51" s="738"/>
      <c r="C51" s="739"/>
      <c r="D51" s="739"/>
      <c r="E51" s="739"/>
      <c r="F51" s="1241" t="s">
        <v>205</v>
      </c>
      <c r="G51" s="1242"/>
      <c r="H51" s="750">
        <v>1188</v>
      </c>
      <c r="I51" s="736">
        <v>1553</v>
      </c>
      <c r="J51" s="736">
        <v>751</v>
      </c>
      <c r="K51" s="736">
        <v>974</v>
      </c>
      <c r="L51" s="736">
        <v>1169</v>
      </c>
      <c r="M51" s="736">
        <v>918</v>
      </c>
      <c r="N51" s="736">
        <v>661</v>
      </c>
      <c r="O51" s="736">
        <v>664</v>
      </c>
      <c r="P51" s="736">
        <v>1773</v>
      </c>
      <c r="Q51" s="736">
        <v>1009</v>
      </c>
      <c r="R51" s="736">
        <v>1324</v>
      </c>
      <c r="S51" s="736">
        <v>1152</v>
      </c>
      <c r="T51" s="737">
        <v>2322</v>
      </c>
    </row>
    <row r="52" spans="2:20" ht="16.5" customHeight="1">
      <c r="B52" s="738"/>
      <c r="C52" s="739"/>
      <c r="D52" s="739"/>
      <c r="E52" s="739"/>
      <c r="F52" s="1241" t="s">
        <v>206</v>
      </c>
      <c r="G52" s="1242"/>
      <c r="H52" s="750">
        <v>307</v>
      </c>
      <c r="I52" s="736">
        <v>328</v>
      </c>
      <c r="J52" s="736">
        <v>241</v>
      </c>
      <c r="K52" s="736">
        <v>301</v>
      </c>
      <c r="L52" s="736">
        <v>288</v>
      </c>
      <c r="M52" s="736">
        <v>386</v>
      </c>
      <c r="N52" s="736">
        <v>248</v>
      </c>
      <c r="O52" s="736">
        <v>322</v>
      </c>
      <c r="P52" s="736">
        <v>402</v>
      </c>
      <c r="Q52" s="736">
        <v>285</v>
      </c>
      <c r="R52" s="736">
        <v>338</v>
      </c>
      <c r="S52" s="736">
        <v>228</v>
      </c>
      <c r="T52" s="737">
        <v>317</v>
      </c>
    </row>
    <row r="53" spans="2:20" ht="16.5" customHeight="1">
      <c r="B53" s="738"/>
      <c r="C53" s="739"/>
      <c r="D53" s="739"/>
      <c r="E53" s="739"/>
      <c r="F53" s="1241" t="s">
        <v>207</v>
      </c>
      <c r="G53" s="1242"/>
      <c r="H53" s="750">
        <v>302</v>
      </c>
      <c r="I53" s="736">
        <v>600</v>
      </c>
      <c r="J53" s="736">
        <v>552</v>
      </c>
      <c r="K53" s="736">
        <v>95</v>
      </c>
      <c r="L53" s="736">
        <v>348</v>
      </c>
      <c r="M53" s="736">
        <v>540</v>
      </c>
      <c r="N53" s="736">
        <v>369</v>
      </c>
      <c r="O53" s="736">
        <v>138</v>
      </c>
      <c r="P53" s="736">
        <v>298</v>
      </c>
      <c r="Q53" s="736">
        <v>156</v>
      </c>
      <c r="R53" s="736">
        <v>171</v>
      </c>
      <c r="S53" s="736">
        <v>71</v>
      </c>
      <c r="T53" s="737">
        <v>290</v>
      </c>
    </row>
    <row r="54" spans="2:20" ht="16.5" customHeight="1">
      <c r="B54" s="738"/>
      <c r="C54" s="739"/>
      <c r="D54" s="739"/>
      <c r="E54" s="739"/>
      <c r="F54" s="1241" t="s">
        <v>208</v>
      </c>
      <c r="G54" s="1242"/>
      <c r="H54" s="750">
        <v>2311</v>
      </c>
      <c r="I54" s="736">
        <v>2466</v>
      </c>
      <c r="J54" s="736">
        <v>1862</v>
      </c>
      <c r="K54" s="736">
        <v>2166</v>
      </c>
      <c r="L54" s="759">
        <v>3614</v>
      </c>
      <c r="M54" s="736">
        <v>1658</v>
      </c>
      <c r="N54" s="736">
        <v>2291</v>
      </c>
      <c r="O54" s="736">
        <v>1835</v>
      </c>
      <c r="P54" s="736">
        <v>1827</v>
      </c>
      <c r="Q54" s="736">
        <v>1357</v>
      </c>
      <c r="R54" s="736">
        <v>1708</v>
      </c>
      <c r="S54" s="736">
        <v>1516</v>
      </c>
      <c r="T54" s="737">
        <v>5296</v>
      </c>
    </row>
    <row r="55" spans="2:20" s="753" customFormat="1" ht="16.5" customHeight="1">
      <c r="B55" s="754"/>
      <c r="C55" s="755"/>
      <c r="D55" s="1239" t="s">
        <v>209</v>
      </c>
      <c r="E55" s="1247"/>
      <c r="F55" s="1247"/>
      <c r="G55" s="1248"/>
      <c r="H55" s="748">
        <f aca="true" t="shared" si="10" ref="H55:T55">SUM(H56:H59)</f>
        <v>2641</v>
      </c>
      <c r="I55" s="748">
        <f t="shared" si="10"/>
        <v>3170</v>
      </c>
      <c r="J55" s="748">
        <f t="shared" si="10"/>
        <v>3007</v>
      </c>
      <c r="K55" s="748">
        <f t="shared" si="10"/>
        <v>2493</v>
      </c>
      <c r="L55" s="748">
        <f t="shared" si="10"/>
        <v>1948</v>
      </c>
      <c r="M55" s="748">
        <f t="shared" si="10"/>
        <v>1771</v>
      </c>
      <c r="N55" s="748">
        <f t="shared" si="10"/>
        <v>2651</v>
      </c>
      <c r="O55" s="748">
        <f t="shared" si="10"/>
        <v>2411</v>
      </c>
      <c r="P55" s="748">
        <f t="shared" si="10"/>
        <v>2234</v>
      </c>
      <c r="Q55" s="748">
        <f t="shared" si="10"/>
        <v>1970</v>
      </c>
      <c r="R55" s="748">
        <f t="shared" si="10"/>
        <v>2364</v>
      </c>
      <c r="S55" s="748">
        <f t="shared" si="10"/>
        <v>2616</v>
      </c>
      <c r="T55" s="749">
        <f t="shared" si="10"/>
        <v>5027</v>
      </c>
    </row>
    <row r="56" spans="2:20" ht="16.5" customHeight="1">
      <c r="B56" s="738"/>
      <c r="C56" s="739"/>
      <c r="D56" s="739"/>
      <c r="E56" s="739"/>
      <c r="F56" s="1241" t="s">
        <v>210</v>
      </c>
      <c r="G56" s="1242"/>
      <c r="H56" s="750">
        <v>770</v>
      </c>
      <c r="I56" s="736">
        <v>1096</v>
      </c>
      <c r="J56" s="736">
        <v>1054</v>
      </c>
      <c r="K56" s="736">
        <v>632</v>
      </c>
      <c r="L56" s="736">
        <v>508</v>
      </c>
      <c r="M56" s="736">
        <v>395</v>
      </c>
      <c r="N56" s="736">
        <v>786</v>
      </c>
      <c r="O56" s="736">
        <v>343</v>
      </c>
      <c r="P56" s="736">
        <v>484</v>
      </c>
      <c r="Q56" s="736">
        <v>329</v>
      </c>
      <c r="R56" s="736">
        <v>503</v>
      </c>
      <c r="S56" s="736">
        <v>607</v>
      </c>
      <c r="T56" s="737">
        <v>2466</v>
      </c>
    </row>
    <row r="57" spans="2:20" ht="16.5" customHeight="1">
      <c r="B57" s="738"/>
      <c r="C57" s="739"/>
      <c r="D57" s="739"/>
      <c r="E57" s="739"/>
      <c r="F57" s="1241" t="s">
        <v>211</v>
      </c>
      <c r="G57" s="1242"/>
      <c r="H57" s="750">
        <v>677</v>
      </c>
      <c r="I57" s="736">
        <v>959</v>
      </c>
      <c r="J57" s="736">
        <v>893</v>
      </c>
      <c r="K57" s="736">
        <v>636</v>
      </c>
      <c r="L57" s="736">
        <v>372</v>
      </c>
      <c r="M57" s="736">
        <v>281</v>
      </c>
      <c r="N57" s="736">
        <v>583</v>
      </c>
      <c r="O57" s="736">
        <v>905</v>
      </c>
      <c r="P57" s="736">
        <v>684</v>
      </c>
      <c r="Q57" s="736">
        <v>472</v>
      </c>
      <c r="R57" s="736">
        <v>703</v>
      </c>
      <c r="S57" s="736">
        <v>623</v>
      </c>
      <c r="T57" s="737">
        <v>1018</v>
      </c>
    </row>
    <row r="58" spans="2:20" ht="16.5" customHeight="1">
      <c r="B58" s="738"/>
      <c r="C58" s="739"/>
      <c r="D58" s="739"/>
      <c r="E58" s="758"/>
      <c r="F58" s="1241" t="s">
        <v>212</v>
      </c>
      <c r="G58" s="1242"/>
      <c r="H58" s="750">
        <v>1067</v>
      </c>
      <c r="I58" s="736">
        <v>1078</v>
      </c>
      <c r="J58" s="736">
        <v>954</v>
      </c>
      <c r="K58" s="736">
        <v>1065</v>
      </c>
      <c r="L58" s="736">
        <v>953</v>
      </c>
      <c r="M58" s="736">
        <v>885</v>
      </c>
      <c r="N58" s="736">
        <v>1015</v>
      </c>
      <c r="O58" s="736">
        <v>1000</v>
      </c>
      <c r="P58" s="736">
        <v>1032</v>
      </c>
      <c r="Q58" s="736">
        <v>1071</v>
      </c>
      <c r="R58" s="736">
        <v>1121</v>
      </c>
      <c r="S58" s="736">
        <v>1243</v>
      </c>
      <c r="T58" s="737">
        <v>1392</v>
      </c>
    </row>
    <row r="59" spans="2:20" ht="16.5" customHeight="1">
      <c r="B59" s="738"/>
      <c r="C59" s="739"/>
      <c r="D59" s="739"/>
      <c r="E59" s="758"/>
      <c r="F59" s="1241" t="s">
        <v>213</v>
      </c>
      <c r="G59" s="1242"/>
      <c r="H59" s="750">
        <v>127</v>
      </c>
      <c r="I59" s="736">
        <v>37</v>
      </c>
      <c r="J59" s="736">
        <v>106</v>
      </c>
      <c r="K59" s="736">
        <v>160</v>
      </c>
      <c r="L59" s="736">
        <v>115</v>
      </c>
      <c r="M59" s="736">
        <v>210</v>
      </c>
      <c r="N59" s="736">
        <v>267</v>
      </c>
      <c r="O59" s="736">
        <v>163</v>
      </c>
      <c r="P59" s="736">
        <v>34</v>
      </c>
      <c r="Q59" s="736">
        <v>98</v>
      </c>
      <c r="R59" s="736">
        <v>37</v>
      </c>
      <c r="S59" s="736">
        <v>143</v>
      </c>
      <c r="T59" s="737">
        <v>151</v>
      </c>
    </row>
    <row r="60" spans="2:20" s="753" customFormat="1" ht="16.5" customHeight="1">
      <c r="B60" s="754"/>
      <c r="C60" s="1239" t="s">
        <v>214</v>
      </c>
      <c r="D60" s="1239"/>
      <c r="E60" s="1239"/>
      <c r="F60" s="1239"/>
      <c r="G60" s="1240"/>
      <c r="H60" s="747">
        <f aca="true" t="shared" si="11" ref="H60:T60">SUM(H61:H65)</f>
        <v>7121</v>
      </c>
      <c r="I60" s="748">
        <f t="shared" si="11"/>
        <v>6199</v>
      </c>
      <c r="J60" s="748">
        <f t="shared" si="11"/>
        <v>5778</v>
      </c>
      <c r="K60" s="748">
        <f t="shared" si="11"/>
        <v>5688</v>
      </c>
      <c r="L60" s="748">
        <f t="shared" si="11"/>
        <v>5943</v>
      </c>
      <c r="M60" s="748">
        <f t="shared" si="11"/>
        <v>6369</v>
      </c>
      <c r="N60" s="748">
        <f t="shared" si="11"/>
        <v>8121</v>
      </c>
      <c r="O60" s="748">
        <f t="shared" si="11"/>
        <v>7682</v>
      </c>
      <c r="P60" s="748">
        <f t="shared" si="11"/>
        <v>6746</v>
      </c>
      <c r="Q60" s="748">
        <f t="shared" si="11"/>
        <v>5208</v>
      </c>
      <c r="R60" s="748">
        <f t="shared" si="11"/>
        <v>6603</v>
      </c>
      <c r="S60" s="748">
        <f t="shared" si="11"/>
        <v>6919</v>
      </c>
      <c r="T60" s="749">
        <f t="shared" si="11"/>
        <v>13983</v>
      </c>
    </row>
    <row r="61" spans="2:20" ht="16.5" customHeight="1">
      <c r="B61" s="738"/>
      <c r="C61" s="739"/>
      <c r="D61" s="739"/>
      <c r="E61" s="739"/>
      <c r="F61" s="1241" t="s">
        <v>215</v>
      </c>
      <c r="G61" s="1242"/>
      <c r="H61" s="750">
        <v>2587</v>
      </c>
      <c r="I61" s="736">
        <v>2306</v>
      </c>
      <c r="J61" s="736">
        <v>2243</v>
      </c>
      <c r="K61" s="736">
        <v>1682</v>
      </c>
      <c r="L61" s="736">
        <v>1420</v>
      </c>
      <c r="M61" s="736">
        <v>2074</v>
      </c>
      <c r="N61" s="736">
        <v>2520</v>
      </c>
      <c r="O61" s="736">
        <v>2433</v>
      </c>
      <c r="P61" s="736">
        <v>2537</v>
      </c>
      <c r="Q61" s="736">
        <v>1787</v>
      </c>
      <c r="R61" s="736">
        <v>2571</v>
      </c>
      <c r="S61" s="736">
        <v>3005</v>
      </c>
      <c r="T61" s="737">
        <v>6402</v>
      </c>
    </row>
    <row r="62" spans="2:20" ht="16.5" customHeight="1">
      <c r="B62" s="738"/>
      <c r="C62" s="739"/>
      <c r="D62" s="739"/>
      <c r="E62" s="739"/>
      <c r="F62" s="1241" t="s">
        <v>216</v>
      </c>
      <c r="G62" s="1242"/>
      <c r="H62" s="750">
        <v>1173</v>
      </c>
      <c r="I62" s="736">
        <v>1150</v>
      </c>
      <c r="J62" s="736">
        <v>1102</v>
      </c>
      <c r="K62" s="736">
        <v>1125</v>
      </c>
      <c r="L62" s="736">
        <v>882</v>
      </c>
      <c r="M62" s="736">
        <v>933</v>
      </c>
      <c r="N62" s="736">
        <v>1471</v>
      </c>
      <c r="O62" s="736">
        <v>1387</v>
      </c>
      <c r="P62" s="736">
        <v>956</v>
      </c>
      <c r="Q62" s="736">
        <v>920</v>
      </c>
      <c r="R62" s="736">
        <v>1222</v>
      </c>
      <c r="S62" s="736">
        <v>1084</v>
      </c>
      <c r="T62" s="737">
        <v>1823</v>
      </c>
    </row>
    <row r="63" spans="2:20" ht="16.5" customHeight="1">
      <c r="B63" s="738"/>
      <c r="C63" s="760"/>
      <c r="D63" s="760"/>
      <c r="E63" s="761"/>
      <c r="F63" s="1241" t="s">
        <v>217</v>
      </c>
      <c r="G63" s="1242"/>
      <c r="H63" s="750">
        <v>1055</v>
      </c>
      <c r="I63" s="736">
        <v>726</v>
      </c>
      <c r="J63" s="736">
        <v>586</v>
      </c>
      <c r="K63" s="736">
        <v>589</v>
      </c>
      <c r="L63" s="736">
        <v>1417</v>
      </c>
      <c r="M63" s="736">
        <v>910</v>
      </c>
      <c r="N63" s="736">
        <v>1198</v>
      </c>
      <c r="O63" s="736">
        <v>849</v>
      </c>
      <c r="P63" s="736">
        <v>1190</v>
      </c>
      <c r="Q63" s="736">
        <v>862</v>
      </c>
      <c r="R63" s="736">
        <v>1011</v>
      </c>
      <c r="S63" s="736">
        <v>841</v>
      </c>
      <c r="T63" s="737">
        <v>2420</v>
      </c>
    </row>
    <row r="64" spans="2:20" ht="16.5" customHeight="1">
      <c r="B64" s="738"/>
      <c r="C64" s="760"/>
      <c r="D64" s="760"/>
      <c r="E64" s="761"/>
      <c r="F64" s="1241" t="s">
        <v>218</v>
      </c>
      <c r="G64" s="1242"/>
      <c r="H64" s="750">
        <v>2235</v>
      </c>
      <c r="I64" s="736">
        <v>2017</v>
      </c>
      <c r="J64" s="736">
        <v>1847</v>
      </c>
      <c r="K64" s="736">
        <v>2275</v>
      </c>
      <c r="L64" s="736">
        <v>2180</v>
      </c>
      <c r="M64" s="736">
        <v>2434</v>
      </c>
      <c r="N64" s="736">
        <v>2926</v>
      </c>
      <c r="O64" s="736">
        <v>2961</v>
      </c>
      <c r="P64" s="736">
        <v>2045</v>
      </c>
      <c r="Q64" s="736">
        <v>1639</v>
      </c>
      <c r="R64" s="736">
        <v>1799</v>
      </c>
      <c r="S64" s="736">
        <v>1989</v>
      </c>
      <c r="T64" s="737">
        <v>2660</v>
      </c>
    </row>
    <row r="65" spans="2:20" ht="16.5" customHeight="1">
      <c r="B65" s="738"/>
      <c r="C65" s="739"/>
      <c r="D65" s="739"/>
      <c r="E65" s="758"/>
      <c r="F65" s="1241" t="s">
        <v>1655</v>
      </c>
      <c r="G65" s="1242"/>
      <c r="H65" s="750">
        <v>71</v>
      </c>
      <c r="I65" s="736">
        <v>0</v>
      </c>
      <c r="J65" s="736">
        <v>0</v>
      </c>
      <c r="K65" s="736">
        <v>17</v>
      </c>
      <c r="L65" s="736">
        <v>44</v>
      </c>
      <c r="M65" s="736">
        <v>18</v>
      </c>
      <c r="N65" s="736">
        <v>6</v>
      </c>
      <c r="O65" s="736">
        <v>52</v>
      </c>
      <c r="P65" s="736">
        <v>18</v>
      </c>
      <c r="Q65" s="736">
        <v>0</v>
      </c>
      <c r="R65" s="736"/>
      <c r="S65" s="736"/>
      <c r="T65" s="737">
        <v>678</v>
      </c>
    </row>
    <row r="66" spans="2:20" ht="16.5" customHeight="1">
      <c r="B66" s="738"/>
      <c r="C66" s="1241" t="s">
        <v>219</v>
      </c>
      <c r="D66" s="1241"/>
      <c r="E66" s="1241"/>
      <c r="F66" s="1241"/>
      <c r="G66" s="1242"/>
      <c r="H66" s="750">
        <v>8071</v>
      </c>
      <c r="I66" s="736">
        <v>8509</v>
      </c>
      <c r="J66" s="736">
        <v>9254</v>
      </c>
      <c r="K66" s="736">
        <v>7266</v>
      </c>
      <c r="L66" s="736">
        <v>6031</v>
      </c>
      <c r="M66" s="736">
        <v>5852</v>
      </c>
      <c r="N66" s="736">
        <v>8684</v>
      </c>
      <c r="O66" s="736">
        <v>6743</v>
      </c>
      <c r="P66" s="736">
        <v>8010</v>
      </c>
      <c r="Q66" s="736">
        <v>6841</v>
      </c>
      <c r="R66" s="736">
        <v>6939</v>
      </c>
      <c r="S66" s="736">
        <v>6534</v>
      </c>
      <c r="T66" s="737">
        <v>15971</v>
      </c>
    </row>
    <row r="67" spans="2:20" s="762" customFormat="1" ht="16.5" customHeight="1">
      <c r="B67" s="763"/>
      <c r="C67" s="1245" t="s">
        <v>220</v>
      </c>
      <c r="D67" s="1245"/>
      <c r="E67" s="1245"/>
      <c r="F67" s="1245"/>
      <c r="G67" s="1246"/>
      <c r="H67" s="764"/>
      <c r="I67" s="765" t="s">
        <v>221</v>
      </c>
      <c r="J67" s="765" t="s">
        <v>221</v>
      </c>
      <c r="K67" s="766"/>
      <c r="L67" s="766"/>
      <c r="M67" s="766"/>
      <c r="N67" s="766" t="s">
        <v>221</v>
      </c>
      <c r="O67" s="766" t="s">
        <v>221</v>
      </c>
      <c r="P67" s="766" t="s">
        <v>221</v>
      </c>
      <c r="Q67" s="766" t="s">
        <v>221</v>
      </c>
      <c r="R67" s="766" t="s">
        <v>221</v>
      </c>
      <c r="S67" s="766" t="s">
        <v>221</v>
      </c>
      <c r="T67" s="767" t="s">
        <v>221</v>
      </c>
    </row>
    <row r="68" spans="2:20" s="768" customFormat="1" ht="16.5" customHeight="1">
      <c r="B68" s="769"/>
      <c r="C68" s="1243" t="s">
        <v>222</v>
      </c>
      <c r="D68" s="1243"/>
      <c r="E68" s="1243"/>
      <c r="F68" s="1243"/>
      <c r="G68" s="1244"/>
      <c r="H68" s="771" t="s">
        <v>223</v>
      </c>
      <c r="I68" s="772">
        <v>2759</v>
      </c>
      <c r="J68" s="772">
        <v>4101</v>
      </c>
      <c r="K68" s="773" t="s">
        <v>224</v>
      </c>
      <c r="L68" s="773" t="s">
        <v>225</v>
      </c>
      <c r="M68" s="773" t="s">
        <v>226</v>
      </c>
      <c r="N68" s="772">
        <v>6087</v>
      </c>
      <c r="O68" s="772">
        <v>3426</v>
      </c>
      <c r="P68" s="772">
        <v>5188</v>
      </c>
      <c r="Q68" s="772">
        <v>2368</v>
      </c>
      <c r="R68" s="772">
        <v>4163</v>
      </c>
      <c r="S68" s="772">
        <v>3108</v>
      </c>
      <c r="T68" s="774">
        <v>17016</v>
      </c>
    </row>
    <row r="70" ht="12">
      <c r="D70" s="734" t="s">
        <v>227</v>
      </c>
    </row>
  </sheetData>
  <mergeCells count="58">
    <mergeCell ref="B4:G5"/>
    <mergeCell ref="F63:G63"/>
    <mergeCell ref="C60:G60"/>
    <mergeCell ref="F58:G58"/>
    <mergeCell ref="F56:G56"/>
    <mergeCell ref="F57:G57"/>
    <mergeCell ref="F61:G61"/>
    <mergeCell ref="F62:G62"/>
    <mergeCell ref="F35:G35"/>
    <mergeCell ref="C6:G6"/>
    <mergeCell ref="Q4:Q5"/>
    <mergeCell ref="R4:R5"/>
    <mergeCell ref="S4:S5"/>
    <mergeCell ref="T4:T5"/>
    <mergeCell ref="M4:M5"/>
    <mergeCell ref="N4:N5"/>
    <mergeCell ref="O4:O5"/>
    <mergeCell ref="P4:P5"/>
    <mergeCell ref="K4:K5"/>
    <mergeCell ref="L4:L5"/>
    <mergeCell ref="H4:H5"/>
    <mergeCell ref="I4:I5"/>
    <mergeCell ref="J4:J5"/>
    <mergeCell ref="C7:G7"/>
    <mergeCell ref="D13:G13"/>
    <mergeCell ref="E14:G14"/>
    <mergeCell ref="C8:G8"/>
    <mergeCell ref="B10:G10"/>
    <mergeCell ref="E39:G39"/>
    <mergeCell ref="F41:G41"/>
    <mergeCell ref="C12:G12"/>
    <mergeCell ref="F20:G20"/>
    <mergeCell ref="F15:G15"/>
    <mergeCell ref="F40:G40"/>
    <mergeCell ref="F38:G38"/>
    <mergeCell ref="F36:G36"/>
    <mergeCell ref="F37:G37"/>
    <mergeCell ref="E34:G34"/>
    <mergeCell ref="C68:G68"/>
    <mergeCell ref="F51:G51"/>
    <mergeCell ref="F52:G52"/>
    <mergeCell ref="F53:G53"/>
    <mergeCell ref="F64:G64"/>
    <mergeCell ref="F65:G65"/>
    <mergeCell ref="F59:G59"/>
    <mergeCell ref="C67:G67"/>
    <mergeCell ref="C66:G66"/>
    <mergeCell ref="D55:G55"/>
    <mergeCell ref="E42:G42"/>
    <mergeCell ref="E45:G45"/>
    <mergeCell ref="F54:G54"/>
    <mergeCell ref="F48:G48"/>
    <mergeCell ref="F49:G49"/>
    <mergeCell ref="F50:G50"/>
    <mergeCell ref="F46:G46"/>
    <mergeCell ref="F47:G47"/>
    <mergeCell ref="F43:G43"/>
    <mergeCell ref="F44:G44"/>
  </mergeCells>
  <printOptions/>
  <pageMargins left="0.75" right="0.75" top="1" bottom="1" header="0.512" footer="0.51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E50"/>
  <sheetViews>
    <sheetView workbookViewId="0" topLeftCell="A1">
      <selection activeCell="A1" sqref="A1"/>
    </sheetView>
  </sheetViews>
  <sheetFormatPr defaultColWidth="9.00390625" defaultRowHeight="13.5"/>
  <cols>
    <col min="1" max="1" width="2.625" style="786" customWidth="1"/>
    <col min="2" max="2" width="16.625" style="775" customWidth="1"/>
    <col min="3" max="3" width="16.625" style="786" customWidth="1"/>
    <col min="4" max="4" width="16.625" style="775" customWidth="1"/>
    <col min="5" max="5" width="16.625" style="786" customWidth="1"/>
    <col min="6" max="16384" width="9.00390625" style="786" customWidth="1"/>
  </cols>
  <sheetData>
    <row r="1" s="775" customFormat="1" ht="12"/>
    <row r="2" s="775" customFormat="1" ht="14.25">
      <c r="B2" s="776" t="s">
        <v>267</v>
      </c>
    </row>
    <row r="3" s="775" customFormat="1" ht="12.75" thickBot="1"/>
    <row r="4" spans="2:5" s="775" customFormat="1" ht="12.75" thickTop="1">
      <c r="B4" s="1266" t="s">
        <v>229</v>
      </c>
      <c r="C4" s="1266"/>
      <c r="D4" s="1266" t="s">
        <v>230</v>
      </c>
      <c r="E4" s="1266"/>
    </row>
    <row r="5" spans="2:5" s="775" customFormat="1" ht="12">
      <c r="B5" s="777" t="s">
        <v>231</v>
      </c>
      <c r="C5" s="777" t="s">
        <v>266</v>
      </c>
      <c r="D5" s="777" t="s">
        <v>231</v>
      </c>
      <c r="E5" s="777" t="s">
        <v>266</v>
      </c>
    </row>
    <row r="6" spans="2:5" s="775" customFormat="1" ht="12">
      <c r="B6" s="778"/>
      <c r="C6" s="779"/>
      <c r="D6" s="779"/>
      <c r="E6" s="780"/>
    </row>
    <row r="7" spans="2:5" s="775" customFormat="1" ht="13.5">
      <c r="B7" s="778"/>
      <c r="C7" s="1267" t="s">
        <v>232</v>
      </c>
      <c r="D7" s="1267"/>
      <c r="E7" s="781"/>
    </row>
    <row r="8" spans="2:5" s="775" customFormat="1" ht="12">
      <c r="B8" s="778"/>
      <c r="C8" s="782"/>
      <c r="D8" s="782"/>
      <c r="E8" s="781"/>
    </row>
    <row r="9" spans="2:5" s="775" customFormat="1" ht="12">
      <c r="B9" s="783"/>
      <c r="C9" s="784" t="s">
        <v>233</v>
      </c>
      <c r="D9" s="783"/>
      <c r="E9" s="785" t="s">
        <v>233</v>
      </c>
    </row>
    <row r="10" spans="2:5" ht="12">
      <c r="B10" s="787" t="s">
        <v>234</v>
      </c>
      <c r="C10" s="788">
        <v>1274552860</v>
      </c>
      <c r="D10" s="787" t="s">
        <v>235</v>
      </c>
      <c r="E10" s="789">
        <v>42445160</v>
      </c>
    </row>
    <row r="11" spans="2:5" ht="12">
      <c r="B11" s="787" t="s">
        <v>236</v>
      </c>
      <c r="C11" s="788">
        <v>414232816</v>
      </c>
      <c r="D11" s="787" t="s">
        <v>237</v>
      </c>
      <c r="E11" s="789">
        <v>273528814</v>
      </c>
    </row>
    <row r="12" spans="2:5" ht="12">
      <c r="B12" s="787" t="s">
        <v>238</v>
      </c>
      <c r="C12" s="788">
        <v>3021136000</v>
      </c>
      <c r="D12" s="787" t="s">
        <v>239</v>
      </c>
      <c r="E12" s="789">
        <v>573603852</v>
      </c>
    </row>
    <row r="13" spans="2:5" ht="24">
      <c r="B13" s="787" t="s">
        <v>240</v>
      </c>
      <c r="C13" s="788">
        <v>40209649</v>
      </c>
      <c r="D13" s="787" t="s">
        <v>241</v>
      </c>
      <c r="E13" s="789">
        <v>1704905176</v>
      </c>
    </row>
    <row r="14" spans="2:5" ht="12">
      <c r="B14" s="787" t="s">
        <v>242</v>
      </c>
      <c r="C14" s="788">
        <v>132349339</v>
      </c>
      <c r="D14" s="787" t="s">
        <v>243</v>
      </c>
      <c r="E14" s="789">
        <v>4037384353</v>
      </c>
    </row>
    <row r="15" spans="2:5" ht="12">
      <c r="B15" s="787" t="s">
        <v>244</v>
      </c>
      <c r="C15" s="788">
        <v>363065888</v>
      </c>
      <c r="D15" s="787" t="s">
        <v>245</v>
      </c>
      <c r="E15" s="789">
        <v>562403672</v>
      </c>
    </row>
    <row r="16" spans="2:5" ht="12">
      <c r="B16" s="787" t="s">
        <v>246</v>
      </c>
      <c r="C16" s="788">
        <v>3665428703</v>
      </c>
      <c r="D16" s="787" t="s">
        <v>247</v>
      </c>
      <c r="E16" s="789">
        <v>312601417</v>
      </c>
    </row>
    <row r="17" spans="2:5" ht="12">
      <c r="B17" s="787" t="s">
        <v>248</v>
      </c>
      <c r="C17" s="788">
        <v>63306761</v>
      </c>
      <c r="D17" s="787" t="s">
        <v>249</v>
      </c>
      <c r="E17" s="789">
        <v>1767681268</v>
      </c>
    </row>
    <row r="18" spans="2:5" ht="12">
      <c r="B18" s="787" t="s">
        <v>250</v>
      </c>
      <c r="C18" s="788">
        <v>111561816</v>
      </c>
      <c r="D18" s="787" t="s">
        <v>251</v>
      </c>
      <c r="E18" s="789">
        <v>49536995</v>
      </c>
    </row>
    <row r="19" spans="2:5" ht="12">
      <c r="B19" s="787" t="s">
        <v>252</v>
      </c>
      <c r="C19" s="788">
        <v>345505890</v>
      </c>
      <c r="D19" s="787" t="s">
        <v>253</v>
      </c>
      <c r="E19" s="789">
        <v>16899469</v>
      </c>
    </row>
    <row r="20" spans="2:5" ht="12">
      <c r="B20" s="787" t="s">
        <v>254</v>
      </c>
      <c r="C20" s="788">
        <v>1239000000</v>
      </c>
      <c r="D20" s="787" t="s">
        <v>255</v>
      </c>
      <c r="E20" s="789">
        <v>26282401</v>
      </c>
    </row>
    <row r="21" spans="2:5" ht="12">
      <c r="B21" s="787"/>
      <c r="C21" s="790"/>
      <c r="D21" s="787" t="s">
        <v>256</v>
      </c>
      <c r="E21" s="789">
        <v>643970625</v>
      </c>
    </row>
    <row r="22" spans="2:5" ht="12">
      <c r="B22" s="791" t="s">
        <v>257</v>
      </c>
      <c r="C22" s="279">
        <f>SUM(C10:C21)</f>
        <v>10670349722</v>
      </c>
      <c r="D22" s="787" t="s">
        <v>258</v>
      </c>
      <c r="E22" s="789">
        <v>689652569</v>
      </c>
    </row>
    <row r="23" spans="2:5" s="792" customFormat="1" ht="12">
      <c r="B23" s="791"/>
      <c r="C23" s="279"/>
      <c r="D23" s="787" t="s">
        <v>259</v>
      </c>
      <c r="E23" s="793">
        <v>0</v>
      </c>
    </row>
    <row r="24" spans="2:5" s="792" customFormat="1" ht="24">
      <c r="B24" s="787" t="s">
        <v>260</v>
      </c>
      <c r="C24" s="123">
        <v>30546049</v>
      </c>
      <c r="D24" s="787"/>
      <c r="E24" s="794"/>
    </row>
    <row r="25" spans="2:5" s="795" customFormat="1" ht="12">
      <c r="B25" s="796"/>
      <c r="C25" s="62"/>
      <c r="D25" s="791" t="s">
        <v>261</v>
      </c>
      <c r="E25" s="797">
        <f>SUM(E10:E23)</f>
        <v>10700895771</v>
      </c>
    </row>
    <row r="26" spans="2:5" s="795" customFormat="1" ht="12">
      <c r="B26" s="796"/>
      <c r="C26" s="62"/>
      <c r="D26" s="791"/>
      <c r="E26" s="797"/>
    </row>
    <row r="27" spans="2:5" s="792" customFormat="1" ht="12">
      <c r="B27" s="778"/>
      <c r="C27" s="782"/>
      <c r="D27" s="782"/>
      <c r="E27" s="781"/>
    </row>
    <row r="28" spans="2:5" ht="13.5">
      <c r="B28" s="778"/>
      <c r="C28" s="1267" t="s">
        <v>262</v>
      </c>
      <c r="D28" s="1267"/>
      <c r="E28" s="781"/>
    </row>
    <row r="29" spans="2:5" ht="12">
      <c r="B29" s="778"/>
      <c r="C29" s="782"/>
      <c r="D29" s="782"/>
      <c r="E29" s="781"/>
    </row>
    <row r="30" spans="2:5" ht="12">
      <c r="B30" s="783"/>
      <c r="C30" s="784"/>
      <c r="D30" s="783"/>
      <c r="E30" s="785"/>
    </row>
    <row r="31" spans="2:5" ht="12">
      <c r="B31" s="787" t="s">
        <v>234</v>
      </c>
      <c r="C31" s="788">
        <v>1593245800</v>
      </c>
      <c r="D31" s="787" t="s">
        <v>235</v>
      </c>
      <c r="E31" s="789">
        <v>54049587</v>
      </c>
    </row>
    <row r="32" spans="2:5" ht="12">
      <c r="B32" s="787" t="s">
        <v>236</v>
      </c>
      <c r="C32" s="788">
        <v>532479213</v>
      </c>
      <c r="D32" s="787" t="s">
        <v>237</v>
      </c>
      <c r="E32" s="789">
        <v>308269592</v>
      </c>
    </row>
    <row r="33" spans="2:5" ht="12">
      <c r="B33" s="787" t="s">
        <v>238</v>
      </c>
      <c r="C33" s="788">
        <v>3814865000</v>
      </c>
      <c r="D33" s="787" t="s">
        <v>239</v>
      </c>
      <c r="E33" s="789">
        <v>604142533</v>
      </c>
    </row>
    <row r="34" spans="2:5" ht="24">
      <c r="B34" s="787" t="s">
        <v>240</v>
      </c>
      <c r="C34" s="788">
        <v>49776248</v>
      </c>
      <c r="D34" s="787" t="s">
        <v>241</v>
      </c>
      <c r="E34" s="789">
        <v>2036396031</v>
      </c>
    </row>
    <row r="35" spans="2:5" ht="12">
      <c r="B35" s="787" t="s">
        <v>242</v>
      </c>
      <c r="C35" s="788">
        <v>127274944</v>
      </c>
      <c r="D35" s="787" t="s">
        <v>243</v>
      </c>
      <c r="E35" s="789">
        <v>4509285314</v>
      </c>
    </row>
    <row r="36" spans="2:5" ht="12">
      <c r="B36" s="787" t="s">
        <v>244</v>
      </c>
      <c r="C36" s="788">
        <v>411802272</v>
      </c>
      <c r="D36" s="787" t="s">
        <v>245</v>
      </c>
      <c r="E36" s="789">
        <v>634265842</v>
      </c>
    </row>
    <row r="37" spans="2:5" ht="12">
      <c r="B37" s="787" t="s">
        <v>246</v>
      </c>
      <c r="C37" s="788">
        <v>4111791950</v>
      </c>
      <c r="D37" s="787" t="s">
        <v>247</v>
      </c>
      <c r="E37" s="789">
        <v>309880037</v>
      </c>
    </row>
    <row r="38" spans="2:5" ht="12">
      <c r="B38" s="787" t="s">
        <v>248</v>
      </c>
      <c r="C38" s="788">
        <v>80789314</v>
      </c>
      <c r="D38" s="787" t="s">
        <v>249</v>
      </c>
      <c r="E38" s="789">
        <v>1929638185</v>
      </c>
    </row>
    <row r="39" spans="2:5" ht="12">
      <c r="B39" s="787" t="s">
        <v>250</v>
      </c>
      <c r="C39" s="788">
        <v>129115254</v>
      </c>
      <c r="D39" s="787" t="s">
        <v>251</v>
      </c>
      <c r="E39" s="789">
        <v>73915965</v>
      </c>
    </row>
    <row r="40" spans="2:5" ht="12">
      <c r="B40" s="787" t="s">
        <v>252</v>
      </c>
      <c r="C40" s="788">
        <v>394868490</v>
      </c>
      <c r="D40" s="787" t="s">
        <v>253</v>
      </c>
      <c r="E40" s="789">
        <v>21247189</v>
      </c>
    </row>
    <row r="41" spans="2:5" ht="12">
      <c r="B41" s="787" t="s">
        <v>254</v>
      </c>
      <c r="C41" s="788">
        <v>465150000</v>
      </c>
      <c r="D41" s="787" t="s">
        <v>255</v>
      </c>
      <c r="E41" s="789">
        <v>3330793</v>
      </c>
    </row>
    <row r="42" spans="2:5" ht="12">
      <c r="B42" s="787" t="s">
        <v>263</v>
      </c>
      <c r="C42" s="788">
        <v>243109623</v>
      </c>
      <c r="D42" s="787" t="s">
        <v>256</v>
      </c>
      <c r="E42" s="789">
        <v>1122105518</v>
      </c>
    </row>
    <row r="43" spans="2:5" ht="12">
      <c r="B43" s="787"/>
      <c r="C43" s="790"/>
      <c r="D43" s="787" t="s">
        <v>258</v>
      </c>
      <c r="E43" s="789">
        <v>310392604</v>
      </c>
    </row>
    <row r="44" spans="2:5" ht="12">
      <c r="B44" s="787"/>
      <c r="C44" s="790"/>
      <c r="D44" s="787" t="s">
        <v>259</v>
      </c>
      <c r="E44" s="794">
        <v>0</v>
      </c>
    </row>
    <row r="45" spans="2:5" ht="12">
      <c r="B45" s="791" t="s">
        <v>257</v>
      </c>
      <c r="C45" s="279">
        <f>SUM(C31:C43)</f>
        <v>11954268108</v>
      </c>
      <c r="D45" s="787"/>
      <c r="E45" s="794"/>
    </row>
    <row r="46" spans="2:5" ht="12">
      <c r="B46" s="791"/>
      <c r="C46" s="279"/>
      <c r="D46" s="791" t="s">
        <v>261</v>
      </c>
      <c r="E46" s="797">
        <f>SUM(E31:E44)</f>
        <v>11916919190</v>
      </c>
    </row>
    <row r="47" spans="2:5" ht="12">
      <c r="B47" s="787"/>
      <c r="C47" s="123"/>
      <c r="D47" s="798"/>
      <c r="E47" s="799"/>
    </row>
    <row r="48" spans="2:5" ht="12">
      <c r="B48" s="796"/>
      <c r="C48" s="62"/>
      <c r="D48" s="787" t="s">
        <v>264</v>
      </c>
      <c r="E48" s="789">
        <v>37348918</v>
      </c>
    </row>
    <row r="49" spans="2:5" ht="12">
      <c r="B49" s="800"/>
      <c r="C49" s="801"/>
      <c r="D49" s="802"/>
      <c r="E49" s="803"/>
    </row>
    <row r="50" ht="12">
      <c r="B50" s="804" t="s">
        <v>265</v>
      </c>
    </row>
  </sheetData>
  <mergeCells count="4">
    <mergeCell ref="B4:C4"/>
    <mergeCell ref="D4:E4"/>
    <mergeCell ref="C7:D7"/>
    <mergeCell ref="C28:D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T42"/>
  <sheetViews>
    <sheetView workbookViewId="0" topLeftCell="A1">
      <selection activeCell="A1" sqref="A1"/>
    </sheetView>
  </sheetViews>
  <sheetFormatPr defaultColWidth="9.00390625" defaultRowHeight="13.5"/>
  <cols>
    <col min="1" max="2" width="3.625" style="805" customWidth="1"/>
    <col min="3" max="4" width="2.625" style="805" customWidth="1"/>
    <col min="5" max="20" width="8.625" style="805" customWidth="1"/>
    <col min="21" max="16384" width="9.00390625" style="805" customWidth="1"/>
  </cols>
  <sheetData>
    <row r="2" ht="14.25">
      <c r="B2" s="806" t="s">
        <v>291</v>
      </c>
    </row>
    <row r="4" ht="12">
      <c r="C4" s="805" t="s">
        <v>268</v>
      </c>
    </row>
    <row r="5" ht="12">
      <c r="C5" s="805" t="s">
        <v>269</v>
      </c>
    </row>
    <row r="6" ht="12">
      <c r="C6" s="805" t="s">
        <v>270</v>
      </c>
    </row>
    <row r="7" ht="12">
      <c r="C7" s="805" t="s">
        <v>271</v>
      </c>
    </row>
    <row r="8" ht="12.75" thickBot="1"/>
    <row r="9" spans="2:20" ht="24" customHeight="1" thickTop="1">
      <c r="B9" s="1271" t="s">
        <v>162</v>
      </c>
      <c r="C9" s="1272"/>
      <c r="D9" s="1272"/>
      <c r="E9" s="1273"/>
      <c r="F9" s="807" t="s">
        <v>1295</v>
      </c>
      <c r="G9" s="807" t="s">
        <v>272</v>
      </c>
      <c r="H9" s="807" t="s">
        <v>273</v>
      </c>
      <c r="I9" s="807" t="s">
        <v>274</v>
      </c>
      <c r="J9" s="807" t="s">
        <v>275</v>
      </c>
      <c r="K9" s="807" t="s">
        <v>276</v>
      </c>
      <c r="L9" s="807" t="s">
        <v>277</v>
      </c>
      <c r="M9" s="807" t="s">
        <v>278</v>
      </c>
      <c r="N9" s="807" t="s">
        <v>279</v>
      </c>
      <c r="O9" s="807" t="s">
        <v>280</v>
      </c>
      <c r="P9" s="807" t="s">
        <v>281</v>
      </c>
      <c r="Q9" s="807" t="s">
        <v>282</v>
      </c>
      <c r="R9" s="807" t="s">
        <v>283</v>
      </c>
      <c r="S9" s="808" t="s">
        <v>284</v>
      </c>
      <c r="T9" s="809" t="s">
        <v>285</v>
      </c>
    </row>
    <row r="10" spans="2:20" ht="12">
      <c r="B10" s="810"/>
      <c r="C10" s="811"/>
      <c r="D10" s="811"/>
      <c r="E10" s="812"/>
      <c r="F10" s="813"/>
      <c r="G10" s="814"/>
      <c r="H10" s="814"/>
      <c r="I10" s="814"/>
      <c r="J10" s="814"/>
      <c r="K10" s="814"/>
      <c r="L10" s="814"/>
      <c r="M10" s="814"/>
      <c r="N10" s="814"/>
      <c r="O10" s="814"/>
      <c r="P10" s="814"/>
      <c r="Q10" s="814"/>
      <c r="R10" s="814"/>
      <c r="S10" s="814"/>
      <c r="T10" s="815"/>
    </row>
    <row r="11" spans="2:20" ht="13.5" customHeight="1">
      <c r="B11" s="1268">
        <v>31</v>
      </c>
      <c r="C11" s="1269" t="s">
        <v>286</v>
      </c>
      <c r="D11" s="816"/>
      <c r="E11" s="817" t="s">
        <v>287</v>
      </c>
      <c r="F11" s="818">
        <f>SUM(G11:T11)</f>
        <v>10940</v>
      </c>
      <c r="G11" s="819">
        <v>20</v>
      </c>
      <c r="H11" s="819">
        <v>16</v>
      </c>
      <c r="I11" s="819">
        <v>7</v>
      </c>
      <c r="J11" s="819">
        <v>24</v>
      </c>
      <c r="K11" s="1270">
        <v>1016</v>
      </c>
      <c r="L11" s="1270"/>
      <c r="M11" s="1270">
        <v>258</v>
      </c>
      <c r="N11" s="1270"/>
      <c r="O11" s="819">
        <v>6415</v>
      </c>
      <c r="P11" s="819">
        <v>208</v>
      </c>
      <c r="Q11" s="819">
        <v>1639</v>
      </c>
      <c r="R11" s="819">
        <v>368</v>
      </c>
      <c r="S11" s="819">
        <v>36</v>
      </c>
      <c r="T11" s="820">
        <v>933</v>
      </c>
    </row>
    <row r="12" spans="2:20" ht="12">
      <c r="B12" s="1268"/>
      <c r="C12" s="1269"/>
      <c r="D12" s="816"/>
      <c r="E12" s="817" t="s">
        <v>288</v>
      </c>
      <c r="F12" s="818">
        <f>SUM(G12:T12)</f>
        <v>9059</v>
      </c>
      <c r="G12" s="819">
        <v>19</v>
      </c>
      <c r="H12" s="819">
        <v>14</v>
      </c>
      <c r="I12" s="819">
        <v>4</v>
      </c>
      <c r="J12" s="819">
        <v>23</v>
      </c>
      <c r="K12" s="1270">
        <v>1014</v>
      </c>
      <c r="L12" s="1270"/>
      <c r="M12" s="1270">
        <v>257</v>
      </c>
      <c r="N12" s="1270"/>
      <c r="O12" s="819">
        <v>4596</v>
      </c>
      <c r="P12" s="819">
        <v>208</v>
      </c>
      <c r="Q12" s="819">
        <v>1599</v>
      </c>
      <c r="R12" s="819">
        <v>365</v>
      </c>
      <c r="S12" s="819">
        <v>25</v>
      </c>
      <c r="T12" s="820">
        <v>935</v>
      </c>
    </row>
    <row r="13" spans="2:20" ht="12">
      <c r="B13" s="821"/>
      <c r="C13" s="816"/>
      <c r="D13" s="816"/>
      <c r="E13" s="822"/>
      <c r="F13" s="818"/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19"/>
      <c r="R13" s="819"/>
      <c r="S13" s="819"/>
      <c r="T13" s="820"/>
    </row>
    <row r="14" spans="2:20" ht="12">
      <c r="B14" s="1274">
        <v>32</v>
      </c>
      <c r="C14" s="1275" t="s">
        <v>286</v>
      </c>
      <c r="D14" s="816"/>
      <c r="E14" s="817" t="s">
        <v>287</v>
      </c>
      <c r="F14" s="823">
        <f aca="true" t="shared" si="0" ref="F14:T14">SUM(F17,F19,F21,F23,F25,F27,F29,F31,F33,F35,F37,F39)</f>
        <v>11129</v>
      </c>
      <c r="G14" s="824">
        <f t="shared" si="0"/>
        <v>14</v>
      </c>
      <c r="H14" s="824">
        <f t="shared" si="0"/>
        <v>25</v>
      </c>
      <c r="I14" s="824">
        <f t="shared" si="0"/>
        <v>20</v>
      </c>
      <c r="J14" s="824">
        <f t="shared" si="0"/>
        <v>34</v>
      </c>
      <c r="K14" s="824">
        <f t="shared" si="0"/>
        <v>348</v>
      </c>
      <c r="L14" s="824">
        <f t="shared" si="0"/>
        <v>568</v>
      </c>
      <c r="M14" s="824">
        <f t="shared" si="0"/>
        <v>47</v>
      </c>
      <c r="N14" s="824">
        <f t="shared" si="0"/>
        <v>249</v>
      </c>
      <c r="O14" s="824">
        <f t="shared" si="0"/>
        <v>6745</v>
      </c>
      <c r="P14" s="824">
        <f t="shared" si="0"/>
        <v>176</v>
      </c>
      <c r="Q14" s="824">
        <f t="shared" si="0"/>
        <v>1344</v>
      </c>
      <c r="R14" s="824">
        <f t="shared" si="0"/>
        <v>323</v>
      </c>
      <c r="S14" s="824">
        <f t="shared" si="0"/>
        <v>105</v>
      </c>
      <c r="T14" s="825">
        <f t="shared" si="0"/>
        <v>1131</v>
      </c>
    </row>
    <row r="15" spans="2:20" ht="12">
      <c r="B15" s="1274"/>
      <c r="C15" s="1275"/>
      <c r="D15" s="816"/>
      <c r="E15" s="817" t="s">
        <v>288</v>
      </c>
      <c r="F15" s="823">
        <f aca="true" t="shared" si="1" ref="F15:P15">SUM(F18,F20,F22,F24,F26,F28,F30,F32,F34,F36,F38,F40)</f>
        <v>8801</v>
      </c>
      <c r="G15" s="824">
        <f t="shared" si="1"/>
        <v>14</v>
      </c>
      <c r="H15" s="824">
        <f t="shared" si="1"/>
        <v>19</v>
      </c>
      <c r="I15" s="824">
        <f t="shared" si="1"/>
        <v>14</v>
      </c>
      <c r="J15" s="824">
        <f t="shared" si="1"/>
        <v>32</v>
      </c>
      <c r="K15" s="824">
        <f t="shared" si="1"/>
        <v>345</v>
      </c>
      <c r="L15" s="824">
        <f t="shared" si="1"/>
        <v>564</v>
      </c>
      <c r="M15" s="824">
        <f t="shared" si="1"/>
        <v>45</v>
      </c>
      <c r="N15" s="824">
        <f t="shared" si="1"/>
        <v>249</v>
      </c>
      <c r="O15" s="824">
        <f t="shared" si="1"/>
        <v>4503</v>
      </c>
      <c r="P15" s="824">
        <f t="shared" si="1"/>
        <v>176</v>
      </c>
      <c r="Q15" s="824">
        <v>1290</v>
      </c>
      <c r="R15" s="824">
        <f>SUM(R18,R20,R22,R24,R26,R28,R30,R32,R34,R36,R38,R40)</f>
        <v>323</v>
      </c>
      <c r="S15" s="824">
        <f>SUM(S18,S20,S22,S24,S26,S28,S30,S32,S34,S36,S38,S40)</f>
        <v>105</v>
      </c>
      <c r="T15" s="825">
        <f>SUM(T18,T20,T22,T24,T26,T28,T30,T32,T34,T36,T38,T40)</f>
        <v>1122</v>
      </c>
    </row>
    <row r="16" spans="2:20" ht="12">
      <c r="B16" s="821"/>
      <c r="C16" s="816"/>
      <c r="D16" s="816"/>
      <c r="E16" s="822"/>
      <c r="F16" s="818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19"/>
      <c r="S16" s="819"/>
      <c r="T16" s="820"/>
    </row>
    <row r="17" spans="2:20" ht="12">
      <c r="B17" s="1268">
        <v>1</v>
      </c>
      <c r="C17" s="1269" t="s">
        <v>289</v>
      </c>
      <c r="D17" s="816"/>
      <c r="E17" s="817" t="s">
        <v>287</v>
      </c>
      <c r="F17" s="818">
        <f aca="true" t="shared" si="2" ref="F17:F31">SUM(G17:T17)</f>
        <v>821</v>
      </c>
      <c r="G17" s="819">
        <v>0</v>
      </c>
      <c r="H17" s="819">
        <v>1</v>
      </c>
      <c r="I17" s="819">
        <v>1</v>
      </c>
      <c r="J17" s="819">
        <v>2</v>
      </c>
      <c r="K17" s="819">
        <v>23</v>
      </c>
      <c r="L17" s="819">
        <v>42</v>
      </c>
      <c r="M17" s="819">
        <v>0</v>
      </c>
      <c r="N17" s="819">
        <v>12</v>
      </c>
      <c r="O17" s="819">
        <v>568</v>
      </c>
      <c r="P17" s="819">
        <v>15</v>
      </c>
      <c r="Q17" s="819">
        <v>79</v>
      </c>
      <c r="R17" s="819">
        <v>19</v>
      </c>
      <c r="S17" s="819">
        <v>0</v>
      </c>
      <c r="T17" s="820">
        <v>59</v>
      </c>
    </row>
    <row r="18" spans="2:20" ht="12">
      <c r="B18" s="1268"/>
      <c r="C18" s="1269"/>
      <c r="D18" s="816"/>
      <c r="E18" s="817" t="s">
        <v>288</v>
      </c>
      <c r="F18" s="818">
        <f t="shared" si="2"/>
        <v>640</v>
      </c>
      <c r="G18" s="819">
        <v>0</v>
      </c>
      <c r="H18" s="819">
        <v>1</v>
      </c>
      <c r="I18" s="819">
        <v>1</v>
      </c>
      <c r="J18" s="819">
        <v>1</v>
      </c>
      <c r="K18" s="819">
        <v>23</v>
      </c>
      <c r="L18" s="819">
        <v>42</v>
      </c>
      <c r="M18" s="819">
        <v>0</v>
      </c>
      <c r="N18" s="819">
        <v>12</v>
      </c>
      <c r="O18" s="819">
        <v>399</v>
      </c>
      <c r="P18" s="819">
        <v>15</v>
      </c>
      <c r="Q18" s="819">
        <v>68</v>
      </c>
      <c r="R18" s="819">
        <v>19</v>
      </c>
      <c r="S18" s="819">
        <v>0</v>
      </c>
      <c r="T18" s="820">
        <v>59</v>
      </c>
    </row>
    <row r="19" spans="2:20" ht="12">
      <c r="B19" s="1268">
        <v>2</v>
      </c>
      <c r="C19" s="1269" t="s">
        <v>289</v>
      </c>
      <c r="D19" s="816"/>
      <c r="E19" s="817" t="s">
        <v>287</v>
      </c>
      <c r="F19" s="818">
        <f t="shared" si="2"/>
        <v>1112</v>
      </c>
      <c r="G19" s="819">
        <v>0</v>
      </c>
      <c r="H19" s="819">
        <v>0</v>
      </c>
      <c r="I19" s="819">
        <v>2</v>
      </c>
      <c r="J19" s="819">
        <v>2</v>
      </c>
      <c r="K19" s="819">
        <v>20</v>
      </c>
      <c r="L19" s="819">
        <v>37</v>
      </c>
      <c r="M19" s="819">
        <v>4</v>
      </c>
      <c r="N19" s="819">
        <v>17</v>
      </c>
      <c r="O19" s="819">
        <v>791</v>
      </c>
      <c r="P19" s="819">
        <v>38</v>
      </c>
      <c r="Q19" s="819">
        <v>130</v>
      </c>
      <c r="R19" s="819">
        <v>21</v>
      </c>
      <c r="S19" s="819">
        <v>0</v>
      </c>
      <c r="T19" s="820">
        <v>50</v>
      </c>
    </row>
    <row r="20" spans="2:20" ht="12">
      <c r="B20" s="1268"/>
      <c r="C20" s="1269"/>
      <c r="D20" s="816"/>
      <c r="E20" s="817" t="s">
        <v>288</v>
      </c>
      <c r="F20" s="818">
        <f t="shared" si="2"/>
        <v>965</v>
      </c>
      <c r="G20" s="819">
        <v>0</v>
      </c>
      <c r="H20" s="819">
        <v>0</v>
      </c>
      <c r="I20" s="819">
        <v>2</v>
      </c>
      <c r="J20" s="819">
        <v>2</v>
      </c>
      <c r="K20" s="819">
        <v>20</v>
      </c>
      <c r="L20" s="819">
        <v>37</v>
      </c>
      <c r="M20" s="819">
        <v>4</v>
      </c>
      <c r="N20" s="819">
        <v>17</v>
      </c>
      <c r="O20" s="819">
        <v>656</v>
      </c>
      <c r="P20" s="819">
        <v>38</v>
      </c>
      <c r="Q20" s="819">
        <v>118</v>
      </c>
      <c r="R20" s="819">
        <v>21</v>
      </c>
      <c r="S20" s="819">
        <v>0</v>
      </c>
      <c r="T20" s="820">
        <v>50</v>
      </c>
    </row>
    <row r="21" spans="2:20" ht="12">
      <c r="B21" s="1268">
        <v>3</v>
      </c>
      <c r="C21" s="1269" t="s">
        <v>289</v>
      </c>
      <c r="D21" s="816"/>
      <c r="E21" s="817" t="s">
        <v>287</v>
      </c>
      <c r="F21" s="818">
        <f t="shared" si="2"/>
        <v>795</v>
      </c>
      <c r="G21" s="819">
        <v>0</v>
      </c>
      <c r="H21" s="819">
        <v>2</v>
      </c>
      <c r="I21" s="819">
        <v>0</v>
      </c>
      <c r="J21" s="819">
        <v>1</v>
      </c>
      <c r="K21" s="819">
        <v>10</v>
      </c>
      <c r="L21" s="819">
        <v>32</v>
      </c>
      <c r="M21" s="819">
        <v>3</v>
      </c>
      <c r="N21" s="819">
        <v>6</v>
      </c>
      <c r="O21" s="819">
        <v>514</v>
      </c>
      <c r="P21" s="819">
        <v>9</v>
      </c>
      <c r="Q21" s="819">
        <v>129</v>
      </c>
      <c r="R21" s="819">
        <v>35</v>
      </c>
      <c r="S21" s="819">
        <v>0</v>
      </c>
      <c r="T21" s="820">
        <v>54</v>
      </c>
    </row>
    <row r="22" spans="2:20" ht="12">
      <c r="B22" s="1268"/>
      <c r="C22" s="1269"/>
      <c r="D22" s="816"/>
      <c r="E22" s="817" t="s">
        <v>288</v>
      </c>
      <c r="F22" s="818">
        <f t="shared" si="2"/>
        <v>618</v>
      </c>
      <c r="G22" s="819">
        <v>0</v>
      </c>
      <c r="H22" s="819">
        <v>1</v>
      </c>
      <c r="I22" s="819">
        <v>0</v>
      </c>
      <c r="J22" s="819">
        <v>1</v>
      </c>
      <c r="K22" s="819">
        <v>10</v>
      </c>
      <c r="L22" s="819">
        <v>32</v>
      </c>
      <c r="M22" s="819">
        <v>3</v>
      </c>
      <c r="N22" s="819">
        <v>6</v>
      </c>
      <c r="O22" s="819">
        <v>345</v>
      </c>
      <c r="P22" s="819">
        <v>9</v>
      </c>
      <c r="Q22" s="819">
        <v>124</v>
      </c>
      <c r="R22" s="819">
        <v>34</v>
      </c>
      <c r="S22" s="819">
        <v>0</v>
      </c>
      <c r="T22" s="820">
        <v>53</v>
      </c>
    </row>
    <row r="23" spans="2:20" ht="12">
      <c r="B23" s="1268">
        <v>4</v>
      </c>
      <c r="C23" s="1269" t="s">
        <v>289</v>
      </c>
      <c r="D23" s="816"/>
      <c r="E23" s="817" t="s">
        <v>287</v>
      </c>
      <c r="F23" s="818">
        <f t="shared" si="2"/>
        <v>867</v>
      </c>
      <c r="G23" s="819">
        <v>2</v>
      </c>
      <c r="H23" s="819">
        <v>1</v>
      </c>
      <c r="I23" s="819">
        <v>4</v>
      </c>
      <c r="J23" s="819">
        <v>3</v>
      </c>
      <c r="K23" s="819">
        <v>33</v>
      </c>
      <c r="L23" s="819">
        <v>44</v>
      </c>
      <c r="M23" s="819">
        <v>5</v>
      </c>
      <c r="N23" s="819">
        <v>9</v>
      </c>
      <c r="O23" s="819">
        <v>561</v>
      </c>
      <c r="P23" s="819">
        <v>16</v>
      </c>
      <c r="Q23" s="819">
        <v>101</v>
      </c>
      <c r="R23" s="819">
        <v>20</v>
      </c>
      <c r="S23" s="819">
        <v>0</v>
      </c>
      <c r="T23" s="820">
        <v>68</v>
      </c>
    </row>
    <row r="24" spans="2:20" ht="12">
      <c r="B24" s="1268"/>
      <c r="C24" s="1269"/>
      <c r="D24" s="816"/>
      <c r="E24" s="817" t="s">
        <v>288</v>
      </c>
      <c r="F24" s="818">
        <f t="shared" si="2"/>
        <v>653</v>
      </c>
      <c r="G24" s="819">
        <v>2</v>
      </c>
      <c r="H24" s="819">
        <v>1</v>
      </c>
      <c r="I24" s="819">
        <v>0</v>
      </c>
      <c r="J24" s="819">
        <v>3</v>
      </c>
      <c r="K24" s="819">
        <v>33</v>
      </c>
      <c r="L24" s="819">
        <v>44</v>
      </c>
      <c r="M24" s="819">
        <v>5</v>
      </c>
      <c r="N24" s="819">
        <v>9</v>
      </c>
      <c r="O24" s="819">
        <v>350</v>
      </c>
      <c r="P24" s="819">
        <v>16</v>
      </c>
      <c r="Q24" s="819">
        <v>101</v>
      </c>
      <c r="R24" s="819">
        <v>21</v>
      </c>
      <c r="S24" s="819">
        <v>0</v>
      </c>
      <c r="T24" s="820">
        <v>68</v>
      </c>
    </row>
    <row r="25" spans="2:20" ht="12">
      <c r="B25" s="1268">
        <v>5</v>
      </c>
      <c r="C25" s="1269" t="s">
        <v>289</v>
      </c>
      <c r="D25" s="816"/>
      <c r="E25" s="817" t="s">
        <v>287</v>
      </c>
      <c r="F25" s="818">
        <f t="shared" si="2"/>
        <v>866</v>
      </c>
      <c r="G25" s="819">
        <v>2</v>
      </c>
      <c r="H25" s="819">
        <v>1</v>
      </c>
      <c r="I25" s="819">
        <v>1</v>
      </c>
      <c r="J25" s="819">
        <v>3</v>
      </c>
      <c r="K25" s="819">
        <v>28</v>
      </c>
      <c r="L25" s="819">
        <v>58</v>
      </c>
      <c r="M25" s="819">
        <v>6</v>
      </c>
      <c r="N25" s="819">
        <v>11</v>
      </c>
      <c r="O25" s="819">
        <v>521</v>
      </c>
      <c r="P25" s="819">
        <v>12</v>
      </c>
      <c r="Q25" s="819">
        <v>115</v>
      </c>
      <c r="R25" s="819">
        <v>19</v>
      </c>
      <c r="S25" s="819">
        <v>0</v>
      </c>
      <c r="T25" s="820">
        <v>89</v>
      </c>
    </row>
    <row r="26" spans="2:20" ht="12">
      <c r="B26" s="1268"/>
      <c r="C26" s="1269"/>
      <c r="D26" s="816"/>
      <c r="E26" s="817" t="s">
        <v>288</v>
      </c>
      <c r="F26" s="818">
        <f t="shared" si="2"/>
        <v>603</v>
      </c>
      <c r="G26" s="819">
        <v>2</v>
      </c>
      <c r="H26" s="819">
        <v>0</v>
      </c>
      <c r="I26" s="819">
        <v>3</v>
      </c>
      <c r="J26" s="819">
        <v>3</v>
      </c>
      <c r="K26" s="819">
        <v>28</v>
      </c>
      <c r="L26" s="819">
        <v>58</v>
      </c>
      <c r="M26" s="819">
        <v>6</v>
      </c>
      <c r="N26" s="819">
        <v>11</v>
      </c>
      <c r="O26" s="819">
        <v>274</v>
      </c>
      <c r="P26" s="819">
        <v>12</v>
      </c>
      <c r="Q26" s="819">
        <v>99</v>
      </c>
      <c r="R26" s="819">
        <v>19</v>
      </c>
      <c r="S26" s="819">
        <v>0</v>
      </c>
      <c r="T26" s="820">
        <v>88</v>
      </c>
    </row>
    <row r="27" spans="2:20" ht="12">
      <c r="B27" s="1268">
        <v>6</v>
      </c>
      <c r="C27" s="1269" t="s">
        <v>289</v>
      </c>
      <c r="D27" s="816"/>
      <c r="E27" s="817" t="s">
        <v>287</v>
      </c>
      <c r="F27" s="818">
        <f t="shared" si="2"/>
        <v>1054</v>
      </c>
      <c r="G27" s="819">
        <v>4</v>
      </c>
      <c r="H27" s="819">
        <v>0</v>
      </c>
      <c r="I27" s="819">
        <v>4</v>
      </c>
      <c r="J27" s="819">
        <v>0</v>
      </c>
      <c r="K27" s="819">
        <v>15</v>
      </c>
      <c r="L27" s="819">
        <v>34</v>
      </c>
      <c r="M27" s="819">
        <v>6</v>
      </c>
      <c r="N27" s="819">
        <v>47</v>
      </c>
      <c r="O27" s="819">
        <v>656</v>
      </c>
      <c r="P27" s="819">
        <v>11</v>
      </c>
      <c r="Q27" s="819">
        <v>95</v>
      </c>
      <c r="R27" s="819">
        <v>53</v>
      </c>
      <c r="S27" s="819">
        <v>52</v>
      </c>
      <c r="T27" s="820">
        <v>77</v>
      </c>
    </row>
    <row r="28" spans="2:20" ht="12">
      <c r="B28" s="1268"/>
      <c r="C28" s="1269"/>
      <c r="D28" s="816"/>
      <c r="E28" s="817" t="s">
        <v>288</v>
      </c>
      <c r="F28" s="818">
        <f t="shared" si="2"/>
        <v>900</v>
      </c>
      <c r="G28" s="819">
        <v>4</v>
      </c>
      <c r="H28" s="819">
        <v>0</v>
      </c>
      <c r="I28" s="819">
        <v>4</v>
      </c>
      <c r="J28" s="819">
        <v>0</v>
      </c>
      <c r="K28" s="819">
        <v>15</v>
      </c>
      <c r="L28" s="819">
        <v>34</v>
      </c>
      <c r="M28" s="819">
        <v>6</v>
      </c>
      <c r="N28" s="819">
        <v>47</v>
      </c>
      <c r="O28" s="819">
        <v>506</v>
      </c>
      <c r="P28" s="819">
        <v>11</v>
      </c>
      <c r="Q28" s="819">
        <v>93</v>
      </c>
      <c r="R28" s="819">
        <v>53</v>
      </c>
      <c r="S28" s="819">
        <v>52</v>
      </c>
      <c r="T28" s="820">
        <v>75</v>
      </c>
    </row>
    <row r="29" spans="2:20" ht="12">
      <c r="B29" s="1268">
        <v>7</v>
      </c>
      <c r="C29" s="1269" t="s">
        <v>289</v>
      </c>
      <c r="D29" s="816"/>
      <c r="E29" s="817" t="s">
        <v>287</v>
      </c>
      <c r="F29" s="818">
        <f t="shared" si="2"/>
        <v>934</v>
      </c>
      <c r="G29" s="819">
        <v>3</v>
      </c>
      <c r="H29" s="819">
        <v>4</v>
      </c>
      <c r="I29" s="819">
        <v>4</v>
      </c>
      <c r="J29" s="819">
        <v>5</v>
      </c>
      <c r="K29" s="819">
        <v>31</v>
      </c>
      <c r="L29" s="819">
        <v>35</v>
      </c>
      <c r="M29" s="819">
        <v>3</v>
      </c>
      <c r="N29" s="819">
        <v>30</v>
      </c>
      <c r="O29" s="819">
        <v>545</v>
      </c>
      <c r="P29" s="819">
        <v>9</v>
      </c>
      <c r="Q29" s="819">
        <v>124</v>
      </c>
      <c r="R29" s="819">
        <v>17</v>
      </c>
      <c r="S29" s="819">
        <v>44</v>
      </c>
      <c r="T29" s="820">
        <v>80</v>
      </c>
    </row>
    <row r="30" spans="2:20" ht="12">
      <c r="B30" s="1268"/>
      <c r="C30" s="1269"/>
      <c r="D30" s="816"/>
      <c r="E30" s="817" t="s">
        <v>288</v>
      </c>
      <c r="F30" s="818">
        <f t="shared" si="2"/>
        <v>715</v>
      </c>
      <c r="G30" s="819">
        <v>3</v>
      </c>
      <c r="H30" s="819">
        <v>2</v>
      </c>
      <c r="I30" s="819">
        <v>0</v>
      </c>
      <c r="J30" s="819">
        <v>5</v>
      </c>
      <c r="K30" s="819">
        <v>31</v>
      </c>
      <c r="L30" s="819">
        <v>35</v>
      </c>
      <c r="M30" s="819">
        <v>3</v>
      </c>
      <c r="N30" s="819">
        <v>30</v>
      </c>
      <c r="O30" s="819">
        <v>334</v>
      </c>
      <c r="P30" s="819">
        <v>9</v>
      </c>
      <c r="Q30" s="819">
        <v>123</v>
      </c>
      <c r="R30" s="819">
        <v>17</v>
      </c>
      <c r="S30" s="819">
        <v>44</v>
      </c>
      <c r="T30" s="820">
        <v>79</v>
      </c>
    </row>
    <row r="31" spans="2:20" ht="12">
      <c r="B31" s="1268">
        <v>8</v>
      </c>
      <c r="C31" s="1269" t="s">
        <v>289</v>
      </c>
      <c r="D31" s="816"/>
      <c r="E31" s="817" t="s">
        <v>287</v>
      </c>
      <c r="F31" s="818">
        <f t="shared" si="2"/>
        <v>1018</v>
      </c>
      <c r="G31" s="819">
        <v>0</v>
      </c>
      <c r="H31" s="819">
        <v>3</v>
      </c>
      <c r="I31" s="819">
        <v>0</v>
      </c>
      <c r="J31" s="819">
        <v>3</v>
      </c>
      <c r="K31" s="819">
        <v>63</v>
      </c>
      <c r="L31" s="819">
        <v>89</v>
      </c>
      <c r="M31" s="819">
        <v>6</v>
      </c>
      <c r="N31" s="819">
        <v>18</v>
      </c>
      <c r="O31" s="819">
        <v>565</v>
      </c>
      <c r="P31" s="819">
        <v>12</v>
      </c>
      <c r="Q31" s="819">
        <v>95</v>
      </c>
      <c r="R31" s="819">
        <v>28</v>
      </c>
      <c r="S31" s="819">
        <v>0</v>
      </c>
      <c r="T31" s="820">
        <v>136</v>
      </c>
    </row>
    <row r="32" spans="2:20" ht="12">
      <c r="B32" s="1268"/>
      <c r="C32" s="1269"/>
      <c r="D32" s="816"/>
      <c r="E32" s="817" t="s">
        <v>288</v>
      </c>
      <c r="F32" s="818">
        <v>772</v>
      </c>
      <c r="G32" s="819">
        <v>0</v>
      </c>
      <c r="H32" s="819">
        <v>2</v>
      </c>
      <c r="I32" s="819">
        <v>0</v>
      </c>
      <c r="J32" s="819">
        <v>3</v>
      </c>
      <c r="K32" s="819">
        <v>63</v>
      </c>
      <c r="L32" s="819">
        <v>89</v>
      </c>
      <c r="M32" s="819">
        <v>6</v>
      </c>
      <c r="N32" s="819">
        <v>18</v>
      </c>
      <c r="O32" s="819">
        <v>322</v>
      </c>
      <c r="P32" s="819">
        <v>12</v>
      </c>
      <c r="Q32" s="819">
        <v>94</v>
      </c>
      <c r="R32" s="819">
        <v>28</v>
      </c>
      <c r="S32" s="819">
        <v>0</v>
      </c>
      <c r="T32" s="820">
        <v>134</v>
      </c>
    </row>
    <row r="33" spans="2:20" ht="12">
      <c r="B33" s="1268">
        <v>9</v>
      </c>
      <c r="C33" s="1269" t="s">
        <v>289</v>
      </c>
      <c r="D33" s="816"/>
      <c r="E33" s="817" t="s">
        <v>287</v>
      </c>
      <c r="F33" s="818">
        <f aca="true" t="shared" si="3" ref="F33:F40">SUM(G33:T33)</f>
        <v>871</v>
      </c>
      <c r="G33" s="819">
        <v>0</v>
      </c>
      <c r="H33" s="819">
        <v>6</v>
      </c>
      <c r="I33" s="819">
        <v>0</v>
      </c>
      <c r="J33" s="819">
        <v>2</v>
      </c>
      <c r="K33" s="819">
        <v>35</v>
      </c>
      <c r="L33" s="819">
        <v>67</v>
      </c>
      <c r="M33" s="819">
        <v>6</v>
      </c>
      <c r="N33" s="819">
        <v>18</v>
      </c>
      <c r="O33" s="819">
        <v>456</v>
      </c>
      <c r="P33" s="819">
        <v>13</v>
      </c>
      <c r="Q33" s="819">
        <v>133</v>
      </c>
      <c r="R33" s="819">
        <v>36</v>
      </c>
      <c r="S33" s="819">
        <v>0</v>
      </c>
      <c r="T33" s="820">
        <v>99</v>
      </c>
    </row>
    <row r="34" spans="2:20" ht="12">
      <c r="B34" s="1268"/>
      <c r="C34" s="1269"/>
      <c r="D34" s="816"/>
      <c r="E34" s="817" t="s">
        <v>288</v>
      </c>
      <c r="F34" s="818">
        <f t="shared" si="3"/>
        <v>680</v>
      </c>
      <c r="G34" s="819">
        <v>0</v>
      </c>
      <c r="H34" s="819">
        <v>3</v>
      </c>
      <c r="I34" s="819">
        <v>0</v>
      </c>
      <c r="J34" s="819">
        <v>2</v>
      </c>
      <c r="K34" s="819">
        <v>33</v>
      </c>
      <c r="L34" s="819">
        <v>63</v>
      </c>
      <c r="M34" s="819">
        <v>6</v>
      </c>
      <c r="N34" s="819">
        <v>18</v>
      </c>
      <c r="O34" s="819">
        <v>274</v>
      </c>
      <c r="P34" s="819">
        <v>13</v>
      </c>
      <c r="Q34" s="819">
        <v>132</v>
      </c>
      <c r="R34" s="819">
        <v>37</v>
      </c>
      <c r="S34" s="819">
        <v>0</v>
      </c>
      <c r="T34" s="820">
        <v>99</v>
      </c>
    </row>
    <row r="35" spans="2:20" ht="12">
      <c r="B35" s="1268">
        <v>10</v>
      </c>
      <c r="C35" s="1269" t="s">
        <v>289</v>
      </c>
      <c r="D35" s="816"/>
      <c r="E35" s="817" t="s">
        <v>287</v>
      </c>
      <c r="F35" s="818">
        <f t="shared" si="3"/>
        <v>938</v>
      </c>
      <c r="G35" s="819">
        <v>1</v>
      </c>
      <c r="H35" s="819">
        <v>4</v>
      </c>
      <c r="I35" s="819">
        <v>1</v>
      </c>
      <c r="J35" s="819">
        <v>2</v>
      </c>
      <c r="K35" s="819">
        <v>34</v>
      </c>
      <c r="L35" s="819">
        <v>60</v>
      </c>
      <c r="M35" s="819">
        <v>2</v>
      </c>
      <c r="N35" s="819">
        <v>40</v>
      </c>
      <c r="O35" s="819">
        <v>514</v>
      </c>
      <c r="P35" s="819">
        <v>9</v>
      </c>
      <c r="Q35" s="819">
        <v>155</v>
      </c>
      <c r="R35" s="819">
        <v>16</v>
      </c>
      <c r="S35" s="819">
        <v>5</v>
      </c>
      <c r="T35" s="820">
        <v>95</v>
      </c>
    </row>
    <row r="36" spans="2:20" ht="12">
      <c r="B36" s="1268"/>
      <c r="C36" s="1269"/>
      <c r="D36" s="816"/>
      <c r="E36" s="817" t="s">
        <v>288</v>
      </c>
      <c r="F36" s="818">
        <f t="shared" si="3"/>
        <v>800</v>
      </c>
      <c r="G36" s="819">
        <v>1</v>
      </c>
      <c r="H36" s="819">
        <v>5</v>
      </c>
      <c r="I36" s="819">
        <v>1</v>
      </c>
      <c r="J36" s="819">
        <v>0</v>
      </c>
      <c r="K36" s="819">
        <v>36</v>
      </c>
      <c r="L36" s="819">
        <v>62</v>
      </c>
      <c r="M36" s="819">
        <v>2</v>
      </c>
      <c r="N36" s="819">
        <v>40</v>
      </c>
      <c r="O36" s="819">
        <v>375</v>
      </c>
      <c r="P36" s="819">
        <v>9</v>
      </c>
      <c r="Q36" s="819">
        <v>154</v>
      </c>
      <c r="R36" s="819">
        <v>16</v>
      </c>
      <c r="S36" s="819">
        <v>5</v>
      </c>
      <c r="T36" s="820">
        <v>94</v>
      </c>
    </row>
    <row r="37" spans="2:20" ht="12">
      <c r="B37" s="1268">
        <v>11</v>
      </c>
      <c r="C37" s="1269" t="s">
        <v>289</v>
      </c>
      <c r="D37" s="816"/>
      <c r="E37" s="817" t="s">
        <v>287</v>
      </c>
      <c r="F37" s="818">
        <f t="shared" si="3"/>
        <v>942</v>
      </c>
      <c r="G37" s="819">
        <v>1</v>
      </c>
      <c r="H37" s="819">
        <v>2</v>
      </c>
      <c r="I37" s="819">
        <v>1</v>
      </c>
      <c r="J37" s="819">
        <v>11</v>
      </c>
      <c r="K37" s="819">
        <v>32</v>
      </c>
      <c r="L37" s="819">
        <v>36</v>
      </c>
      <c r="M37" s="819">
        <v>1</v>
      </c>
      <c r="N37" s="819">
        <v>20</v>
      </c>
      <c r="O37" s="819">
        <v>527</v>
      </c>
      <c r="P37" s="819">
        <v>12</v>
      </c>
      <c r="Q37" s="819">
        <v>87</v>
      </c>
      <c r="R37" s="819">
        <v>25</v>
      </c>
      <c r="S37" s="819">
        <v>4</v>
      </c>
      <c r="T37" s="820">
        <v>183</v>
      </c>
    </row>
    <row r="38" spans="2:20" ht="12">
      <c r="B38" s="1268"/>
      <c r="C38" s="1269"/>
      <c r="D38" s="816"/>
      <c r="E38" s="817" t="s">
        <v>288</v>
      </c>
      <c r="F38" s="818">
        <f t="shared" si="3"/>
        <v>741</v>
      </c>
      <c r="G38" s="819">
        <v>1</v>
      </c>
      <c r="H38" s="819">
        <v>2</v>
      </c>
      <c r="I38" s="819">
        <v>1</v>
      </c>
      <c r="J38" s="819">
        <v>11</v>
      </c>
      <c r="K38" s="819">
        <v>30</v>
      </c>
      <c r="L38" s="819">
        <v>35</v>
      </c>
      <c r="M38" s="819">
        <v>1</v>
      </c>
      <c r="N38" s="819">
        <v>20</v>
      </c>
      <c r="O38" s="819">
        <v>326</v>
      </c>
      <c r="P38" s="819">
        <v>12</v>
      </c>
      <c r="Q38" s="819">
        <v>89</v>
      </c>
      <c r="R38" s="819">
        <v>24</v>
      </c>
      <c r="S38" s="819">
        <v>4</v>
      </c>
      <c r="T38" s="820">
        <v>185</v>
      </c>
    </row>
    <row r="39" spans="2:20" ht="12">
      <c r="B39" s="1268">
        <v>12</v>
      </c>
      <c r="C39" s="1269" t="s">
        <v>289</v>
      </c>
      <c r="D39" s="816"/>
      <c r="E39" s="817" t="s">
        <v>287</v>
      </c>
      <c r="F39" s="818">
        <f t="shared" si="3"/>
        <v>911</v>
      </c>
      <c r="G39" s="819">
        <v>1</v>
      </c>
      <c r="H39" s="819">
        <v>1</v>
      </c>
      <c r="I39" s="819">
        <v>2</v>
      </c>
      <c r="J39" s="819">
        <v>0</v>
      </c>
      <c r="K39" s="819">
        <v>24</v>
      </c>
      <c r="L39" s="819">
        <v>34</v>
      </c>
      <c r="M39" s="819">
        <v>5</v>
      </c>
      <c r="N39" s="819">
        <v>21</v>
      </c>
      <c r="O39" s="819">
        <v>527</v>
      </c>
      <c r="P39" s="819">
        <v>20</v>
      </c>
      <c r="Q39" s="819">
        <v>101</v>
      </c>
      <c r="R39" s="819">
        <v>34</v>
      </c>
      <c r="S39" s="819">
        <v>0</v>
      </c>
      <c r="T39" s="820">
        <v>141</v>
      </c>
    </row>
    <row r="40" spans="2:20" ht="12">
      <c r="B40" s="1268"/>
      <c r="C40" s="1269"/>
      <c r="D40" s="816"/>
      <c r="E40" s="817" t="s">
        <v>288</v>
      </c>
      <c r="F40" s="818">
        <f t="shared" si="3"/>
        <v>714</v>
      </c>
      <c r="G40" s="819">
        <v>1</v>
      </c>
      <c r="H40" s="819">
        <v>2</v>
      </c>
      <c r="I40" s="819">
        <v>2</v>
      </c>
      <c r="J40" s="819">
        <v>1</v>
      </c>
      <c r="K40" s="819">
        <v>23</v>
      </c>
      <c r="L40" s="819">
        <v>33</v>
      </c>
      <c r="M40" s="819">
        <v>3</v>
      </c>
      <c r="N40" s="819">
        <v>21</v>
      </c>
      <c r="O40" s="819">
        <v>342</v>
      </c>
      <c r="P40" s="819">
        <v>20</v>
      </c>
      <c r="Q40" s="819">
        <v>94</v>
      </c>
      <c r="R40" s="819">
        <v>34</v>
      </c>
      <c r="S40" s="819">
        <v>0</v>
      </c>
      <c r="T40" s="820">
        <v>138</v>
      </c>
    </row>
    <row r="41" spans="2:20" ht="12">
      <c r="B41" s="826"/>
      <c r="C41" s="827"/>
      <c r="D41" s="827"/>
      <c r="E41" s="828"/>
      <c r="F41" s="829"/>
      <c r="G41" s="830"/>
      <c r="H41" s="830"/>
      <c r="I41" s="830"/>
      <c r="J41" s="830"/>
      <c r="K41" s="830"/>
      <c r="L41" s="830"/>
      <c r="M41" s="830"/>
      <c r="N41" s="830"/>
      <c r="O41" s="830"/>
      <c r="P41" s="830"/>
      <c r="Q41" s="830"/>
      <c r="R41" s="830"/>
      <c r="S41" s="830"/>
      <c r="T41" s="831"/>
    </row>
    <row r="42" ht="12">
      <c r="E42" s="805" t="s">
        <v>290</v>
      </c>
    </row>
  </sheetData>
  <mergeCells count="33">
    <mergeCell ref="B9:E9"/>
    <mergeCell ref="B11:B12"/>
    <mergeCell ref="C11:C12"/>
    <mergeCell ref="B14:B15"/>
    <mergeCell ref="C14:C15"/>
    <mergeCell ref="B17:B18"/>
    <mergeCell ref="C17:C18"/>
    <mergeCell ref="C19:C20"/>
    <mergeCell ref="C21:C22"/>
    <mergeCell ref="B19:B20"/>
    <mergeCell ref="B21:B22"/>
    <mergeCell ref="C23:C24"/>
    <mergeCell ref="C25:C26"/>
    <mergeCell ref="C27:C28"/>
    <mergeCell ref="C29:C30"/>
    <mergeCell ref="C31:C32"/>
    <mergeCell ref="C33:C34"/>
    <mergeCell ref="C35:C36"/>
    <mergeCell ref="C37:C38"/>
    <mergeCell ref="B23:B24"/>
    <mergeCell ref="B25:B26"/>
    <mergeCell ref="B27:B28"/>
    <mergeCell ref="B29:B30"/>
    <mergeCell ref="B39:B40"/>
    <mergeCell ref="C39:C40"/>
    <mergeCell ref="K11:L11"/>
    <mergeCell ref="M11:N11"/>
    <mergeCell ref="K12:L12"/>
    <mergeCell ref="M12:N12"/>
    <mergeCell ref="B31:B32"/>
    <mergeCell ref="B33:B34"/>
    <mergeCell ref="B35:B36"/>
    <mergeCell ref="B37:B38"/>
  </mergeCells>
  <printOptions/>
  <pageMargins left="0.75" right="0.75" top="1" bottom="1" header="0.512" footer="0.512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L264"/>
  <sheetViews>
    <sheetView workbookViewId="0" topLeftCell="A1">
      <selection activeCell="A1" sqref="A1"/>
    </sheetView>
  </sheetViews>
  <sheetFormatPr defaultColWidth="9.00390625" defaultRowHeight="13.5"/>
  <cols>
    <col min="1" max="1" width="3.875" style="101" customWidth="1"/>
    <col min="2" max="2" width="10.875" style="101" customWidth="1"/>
    <col min="3" max="3" width="8.625" style="101" customWidth="1"/>
    <col min="4" max="5" width="8.875" style="101" customWidth="1"/>
    <col min="6" max="6" width="10.00390625" style="101" customWidth="1"/>
    <col min="7" max="12" width="8.50390625" style="101" customWidth="1"/>
    <col min="13" max="16384" width="9.00390625" style="101" customWidth="1"/>
  </cols>
  <sheetData>
    <row r="1" spans="2:9" ht="14.25">
      <c r="B1" s="832" t="s">
        <v>308</v>
      </c>
      <c r="I1" s="123"/>
    </row>
    <row r="2" spans="2:9" ht="14.25">
      <c r="B2" s="832"/>
      <c r="I2" s="123"/>
    </row>
    <row r="3" spans="2:9" ht="12">
      <c r="B3" s="833" t="s">
        <v>294</v>
      </c>
      <c r="I3" s="123"/>
    </row>
    <row r="4" spans="2:12" ht="12.75" thickBot="1">
      <c r="B4" s="123" t="s">
        <v>295</v>
      </c>
      <c r="D4" s="123"/>
      <c r="E4" s="123"/>
      <c r="F4" s="123"/>
      <c r="G4" s="123"/>
      <c r="H4" s="123"/>
      <c r="I4" s="123"/>
      <c r="K4" s="1276"/>
      <c r="L4" s="1277"/>
    </row>
    <row r="5" spans="2:12" ht="13.5" customHeight="1" thickTop="1">
      <c r="B5" s="1278" t="s">
        <v>1294</v>
      </c>
      <c r="C5" s="1281" t="s">
        <v>296</v>
      </c>
      <c r="D5" s="1282"/>
      <c r="E5" s="1281" t="s">
        <v>297</v>
      </c>
      <c r="F5" s="1282"/>
      <c r="G5" s="1281" t="s">
        <v>298</v>
      </c>
      <c r="H5" s="1285"/>
      <c r="I5" s="1286"/>
      <c r="J5" s="1281" t="s">
        <v>299</v>
      </c>
      <c r="K5" s="1285"/>
      <c r="L5" s="1286"/>
    </row>
    <row r="6" spans="2:12" ht="13.5" customHeight="1">
      <c r="B6" s="1279"/>
      <c r="C6" s="1283"/>
      <c r="D6" s="1284"/>
      <c r="E6" s="1283"/>
      <c r="F6" s="1284"/>
      <c r="G6" s="1287"/>
      <c r="H6" s="1288"/>
      <c r="I6" s="1289"/>
      <c r="J6" s="1287"/>
      <c r="K6" s="1288"/>
      <c r="L6" s="1289"/>
    </row>
    <row r="7" spans="2:12" ht="21" customHeight="1">
      <c r="B7" s="1280"/>
      <c r="C7" s="273" t="s">
        <v>300</v>
      </c>
      <c r="D7" s="273" t="s">
        <v>301</v>
      </c>
      <c r="E7" s="273" t="s">
        <v>300</v>
      </c>
      <c r="F7" s="273" t="s">
        <v>301</v>
      </c>
      <c r="G7" s="273" t="s">
        <v>292</v>
      </c>
      <c r="H7" s="273" t="s">
        <v>293</v>
      </c>
      <c r="I7" s="835" t="s">
        <v>479</v>
      </c>
      <c r="J7" s="273" t="s">
        <v>292</v>
      </c>
      <c r="K7" s="273" t="s">
        <v>293</v>
      </c>
      <c r="L7" s="835" t="s">
        <v>479</v>
      </c>
    </row>
    <row r="8" spans="2:12" ht="13.5" customHeight="1">
      <c r="B8" s="836"/>
      <c r="C8" s="837"/>
      <c r="D8" s="838"/>
      <c r="E8" s="838"/>
      <c r="F8" s="838"/>
      <c r="G8" s="838"/>
      <c r="H8" s="838"/>
      <c r="I8" s="838"/>
      <c r="J8" s="838"/>
      <c r="K8" s="838"/>
      <c r="L8" s="839"/>
    </row>
    <row r="9" spans="2:12" ht="12.75" customHeight="1">
      <c r="B9" s="691" t="s">
        <v>764</v>
      </c>
      <c r="C9" s="692">
        <v>356</v>
      </c>
      <c r="D9" s="63">
        <v>209</v>
      </c>
      <c r="E9" s="63">
        <v>4165</v>
      </c>
      <c r="F9" s="63">
        <v>436</v>
      </c>
      <c r="G9" s="63">
        <v>2727</v>
      </c>
      <c r="H9" s="63">
        <v>3119</v>
      </c>
      <c r="I9" s="63">
        <f>SUM(G9:H9)</f>
        <v>5846</v>
      </c>
      <c r="J9" s="63">
        <v>97498</v>
      </c>
      <c r="K9" s="63">
        <v>92731</v>
      </c>
      <c r="L9" s="64">
        <f>SUM(J9:K9)</f>
        <v>190229</v>
      </c>
    </row>
    <row r="10" spans="2:12" s="107" customFormat="1" ht="12.75" customHeight="1">
      <c r="B10" s="408" t="s">
        <v>539</v>
      </c>
      <c r="C10" s="690">
        <f aca="true" t="shared" si="0" ref="C10:I10">SUM(C12:C72)</f>
        <v>358</v>
      </c>
      <c r="D10" s="60">
        <f t="shared" si="0"/>
        <v>207</v>
      </c>
      <c r="E10" s="60">
        <f t="shared" si="0"/>
        <v>4255</v>
      </c>
      <c r="F10" s="60">
        <f t="shared" si="0"/>
        <v>439</v>
      </c>
      <c r="G10" s="60">
        <f t="shared" si="0"/>
        <v>2773</v>
      </c>
      <c r="H10" s="60">
        <f t="shared" si="0"/>
        <v>3111</v>
      </c>
      <c r="I10" s="60">
        <f t="shared" si="0"/>
        <v>5884</v>
      </c>
      <c r="J10" s="60">
        <v>100302</v>
      </c>
      <c r="K10" s="60">
        <f>SUM(K12:K72)</f>
        <v>95608</v>
      </c>
      <c r="L10" s="61">
        <f>SUM(L12:L72)</f>
        <v>195910</v>
      </c>
    </row>
    <row r="11" spans="2:12" ht="12.75" customHeight="1">
      <c r="B11" s="39"/>
      <c r="C11" s="692"/>
      <c r="D11" s="63"/>
      <c r="E11" s="63"/>
      <c r="F11" s="63"/>
      <c r="G11" s="63"/>
      <c r="H11" s="63"/>
      <c r="I11" s="63"/>
      <c r="J11" s="63"/>
      <c r="K11" s="63"/>
      <c r="L11" s="64"/>
    </row>
    <row r="12" spans="2:12" ht="12.75" customHeight="1">
      <c r="B12" s="39" t="s">
        <v>1303</v>
      </c>
      <c r="C12" s="692">
        <v>32</v>
      </c>
      <c r="D12" s="63">
        <v>6</v>
      </c>
      <c r="E12" s="63">
        <v>511</v>
      </c>
      <c r="F12" s="63">
        <v>11</v>
      </c>
      <c r="G12" s="63">
        <v>254</v>
      </c>
      <c r="H12" s="63">
        <v>399</v>
      </c>
      <c r="I12" s="63">
        <f aca="true" t="shared" si="1" ref="I12:I20">SUM(G12:H12)</f>
        <v>653</v>
      </c>
      <c r="J12" s="63">
        <v>12340</v>
      </c>
      <c r="K12" s="63">
        <v>11634</v>
      </c>
      <c r="L12" s="64">
        <f aca="true" t="shared" si="2" ref="L12:L20">SUM(J12:K12)</f>
        <v>23974</v>
      </c>
    </row>
    <row r="13" spans="2:12" ht="12.75" customHeight="1">
      <c r="B13" s="39" t="s">
        <v>1376</v>
      </c>
      <c r="C13" s="692">
        <v>19</v>
      </c>
      <c r="D13" s="63">
        <v>13</v>
      </c>
      <c r="E13" s="63">
        <v>272</v>
      </c>
      <c r="F13" s="63">
        <v>24</v>
      </c>
      <c r="G13" s="63">
        <v>156</v>
      </c>
      <c r="H13" s="63">
        <v>208</v>
      </c>
      <c r="I13" s="63">
        <f t="shared" si="1"/>
        <v>364</v>
      </c>
      <c r="J13" s="63">
        <v>6598</v>
      </c>
      <c r="K13" s="63">
        <v>6343</v>
      </c>
      <c r="L13" s="64">
        <f t="shared" si="2"/>
        <v>12941</v>
      </c>
    </row>
    <row r="14" spans="2:12" ht="12.75" customHeight="1">
      <c r="B14" s="39" t="s">
        <v>1305</v>
      </c>
      <c r="C14" s="692">
        <v>18</v>
      </c>
      <c r="D14" s="63">
        <v>8</v>
      </c>
      <c r="E14" s="63">
        <v>250</v>
      </c>
      <c r="F14" s="63">
        <v>25</v>
      </c>
      <c r="G14" s="63">
        <v>166</v>
      </c>
      <c r="H14" s="63">
        <v>171</v>
      </c>
      <c r="I14" s="63">
        <f t="shared" si="1"/>
        <v>337</v>
      </c>
      <c r="J14" s="63">
        <v>6098</v>
      </c>
      <c r="K14" s="63">
        <v>5872</v>
      </c>
      <c r="L14" s="64">
        <f t="shared" si="2"/>
        <v>11970</v>
      </c>
    </row>
    <row r="15" spans="2:12" ht="12.75" customHeight="1">
      <c r="B15" s="39" t="s">
        <v>1306</v>
      </c>
      <c r="C15" s="692">
        <v>20</v>
      </c>
      <c r="D15" s="63">
        <v>4</v>
      </c>
      <c r="E15" s="63">
        <v>311</v>
      </c>
      <c r="F15" s="63">
        <v>5</v>
      </c>
      <c r="G15" s="63">
        <v>165</v>
      </c>
      <c r="H15" s="63">
        <v>232</v>
      </c>
      <c r="I15" s="63">
        <f t="shared" si="1"/>
        <v>397</v>
      </c>
      <c r="J15" s="63">
        <v>7417</v>
      </c>
      <c r="K15" s="63">
        <v>6962</v>
      </c>
      <c r="L15" s="64">
        <f t="shared" si="2"/>
        <v>14379</v>
      </c>
    </row>
    <row r="16" spans="2:12" ht="12.75" customHeight="1">
      <c r="B16" s="39" t="s">
        <v>1307</v>
      </c>
      <c r="C16" s="692">
        <v>11</v>
      </c>
      <c r="D16" s="63">
        <v>7</v>
      </c>
      <c r="E16" s="63">
        <v>138</v>
      </c>
      <c r="F16" s="63">
        <v>9</v>
      </c>
      <c r="G16" s="63">
        <v>86</v>
      </c>
      <c r="H16" s="63">
        <v>101</v>
      </c>
      <c r="I16" s="63">
        <f t="shared" si="1"/>
        <v>187</v>
      </c>
      <c r="J16" s="63">
        <v>3211</v>
      </c>
      <c r="K16" s="63">
        <v>3041</v>
      </c>
      <c r="L16" s="64">
        <f t="shared" si="2"/>
        <v>6252</v>
      </c>
    </row>
    <row r="17" spans="2:12" ht="12.75" customHeight="1">
      <c r="B17" s="39" t="s">
        <v>1308</v>
      </c>
      <c r="C17" s="692">
        <v>10</v>
      </c>
      <c r="D17" s="63">
        <v>2</v>
      </c>
      <c r="E17" s="63">
        <v>128</v>
      </c>
      <c r="F17" s="63">
        <v>3</v>
      </c>
      <c r="G17" s="63">
        <v>72</v>
      </c>
      <c r="H17" s="63">
        <v>94</v>
      </c>
      <c r="I17" s="63">
        <f t="shared" si="1"/>
        <v>166</v>
      </c>
      <c r="J17" s="63">
        <v>2950</v>
      </c>
      <c r="K17" s="63">
        <v>2767</v>
      </c>
      <c r="L17" s="64">
        <f t="shared" si="2"/>
        <v>5717</v>
      </c>
    </row>
    <row r="18" spans="2:12" ht="12.75" customHeight="1">
      <c r="B18" s="39" t="s">
        <v>1400</v>
      </c>
      <c r="C18" s="692">
        <v>9</v>
      </c>
      <c r="D18" s="63">
        <v>7</v>
      </c>
      <c r="E18" s="63">
        <v>118</v>
      </c>
      <c r="F18" s="63">
        <v>12</v>
      </c>
      <c r="G18" s="63">
        <v>68</v>
      </c>
      <c r="H18" s="63">
        <v>93</v>
      </c>
      <c r="I18" s="63">
        <f t="shared" si="1"/>
        <v>161</v>
      </c>
      <c r="J18" s="63">
        <v>2892</v>
      </c>
      <c r="K18" s="63">
        <v>2727</v>
      </c>
      <c r="L18" s="64">
        <f t="shared" si="2"/>
        <v>5619</v>
      </c>
    </row>
    <row r="19" spans="2:12" ht="12.75" customHeight="1">
      <c r="B19" s="39" t="s">
        <v>1310</v>
      </c>
      <c r="C19" s="692">
        <v>9</v>
      </c>
      <c r="D19" s="63">
        <v>0</v>
      </c>
      <c r="E19" s="63">
        <v>127</v>
      </c>
      <c r="F19" s="63">
        <v>0</v>
      </c>
      <c r="G19" s="63">
        <v>68</v>
      </c>
      <c r="H19" s="63">
        <v>91</v>
      </c>
      <c r="I19" s="63">
        <f t="shared" si="1"/>
        <v>159</v>
      </c>
      <c r="J19" s="63">
        <v>3060</v>
      </c>
      <c r="K19" s="63">
        <v>2949</v>
      </c>
      <c r="L19" s="64">
        <f t="shared" si="2"/>
        <v>6009</v>
      </c>
    </row>
    <row r="20" spans="2:12" ht="12.75" customHeight="1">
      <c r="B20" s="39" t="s">
        <v>1311</v>
      </c>
      <c r="C20" s="692">
        <v>6</v>
      </c>
      <c r="D20" s="63">
        <v>5</v>
      </c>
      <c r="E20" s="63">
        <v>100</v>
      </c>
      <c r="F20" s="63">
        <v>13</v>
      </c>
      <c r="G20" s="63">
        <v>64</v>
      </c>
      <c r="H20" s="63">
        <v>75</v>
      </c>
      <c r="I20" s="63">
        <f t="shared" si="1"/>
        <v>139</v>
      </c>
      <c r="J20" s="63">
        <v>2545</v>
      </c>
      <c r="K20" s="63">
        <v>2538</v>
      </c>
      <c r="L20" s="64">
        <f t="shared" si="2"/>
        <v>5083</v>
      </c>
    </row>
    <row r="21" spans="2:12" ht="9.75" customHeight="1">
      <c r="B21" s="39"/>
      <c r="C21" s="692"/>
      <c r="D21" s="63"/>
      <c r="E21" s="63"/>
      <c r="F21" s="63"/>
      <c r="G21" s="63"/>
      <c r="H21" s="63"/>
      <c r="I21" s="63"/>
      <c r="J21" s="63"/>
      <c r="K21" s="63"/>
      <c r="L21" s="64"/>
    </row>
    <row r="22" spans="2:12" ht="12.75" customHeight="1">
      <c r="B22" s="39" t="s">
        <v>302</v>
      </c>
      <c r="C22" s="692">
        <v>7</v>
      </c>
      <c r="D22" s="63">
        <v>2</v>
      </c>
      <c r="E22" s="63">
        <v>111</v>
      </c>
      <c r="F22" s="63">
        <v>3</v>
      </c>
      <c r="G22" s="63">
        <v>61</v>
      </c>
      <c r="H22" s="63">
        <v>75</v>
      </c>
      <c r="I22" s="63">
        <f>SUM(G22:H22)</f>
        <v>136</v>
      </c>
      <c r="J22" s="63">
        <v>2601</v>
      </c>
      <c r="K22" s="63">
        <v>2506</v>
      </c>
      <c r="L22" s="64">
        <f>SUM(J22:K22)</f>
        <v>5107</v>
      </c>
    </row>
    <row r="23" spans="2:12" ht="12.75" customHeight="1">
      <c r="B23" s="39" t="s">
        <v>95</v>
      </c>
      <c r="C23" s="692">
        <v>3</v>
      </c>
      <c r="D23" s="63">
        <v>0</v>
      </c>
      <c r="E23" s="63">
        <v>36</v>
      </c>
      <c r="F23" s="63">
        <v>0</v>
      </c>
      <c r="G23" s="63">
        <v>22</v>
      </c>
      <c r="H23" s="63">
        <v>25</v>
      </c>
      <c r="I23" s="63">
        <f>SUM(G23:H23)</f>
        <v>47</v>
      </c>
      <c r="J23" s="63">
        <v>877</v>
      </c>
      <c r="K23" s="63">
        <v>869</v>
      </c>
      <c r="L23" s="64">
        <f>SUM(J23:K23)</f>
        <v>1746</v>
      </c>
    </row>
    <row r="24" spans="2:12" ht="12.75" customHeight="1">
      <c r="B24" s="39" t="s">
        <v>1402</v>
      </c>
      <c r="C24" s="692">
        <v>2</v>
      </c>
      <c r="D24" s="63">
        <v>0</v>
      </c>
      <c r="E24" s="63">
        <v>38</v>
      </c>
      <c r="F24" s="63">
        <v>0</v>
      </c>
      <c r="G24" s="63">
        <v>22</v>
      </c>
      <c r="H24" s="63">
        <v>25</v>
      </c>
      <c r="I24" s="63">
        <f>SUM(G24:H24)</f>
        <v>47</v>
      </c>
      <c r="J24" s="63">
        <v>952</v>
      </c>
      <c r="K24" s="63">
        <v>869</v>
      </c>
      <c r="L24" s="64">
        <f>SUM(J24:K24)</f>
        <v>1821</v>
      </c>
    </row>
    <row r="25" spans="2:12" ht="12.75" customHeight="1">
      <c r="B25" s="39" t="s">
        <v>1404</v>
      </c>
      <c r="C25" s="692">
        <v>6</v>
      </c>
      <c r="D25" s="63">
        <v>0</v>
      </c>
      <c r="E25" s="63">
        <v>57</v>
      </c>
      <c r="F25" s="63">
        <v>0</v>
      </c>
      <c r="G25" s="63">
        <v>36</v>
      </c>
      <c r="H25" s="63">
        <v>39</v>
      </c>
      <c r="I25" s="63">
        <f>SUM(G25:H25)</f>
        <v>75</v>
      </c>
      <c r="J25" s="63">
        <v>1207</v>
      </c>
      <c r="K25" s="63">
        <v>1125</v>
      </c>
      <c r="L25" s="64">
        <f>SUM(J25:K25)</f>
        <v>2332</v>
      </c>
    </row>
    <row r="26" spans="2:12" ht="9.75" customHeight="1">
      <c r="B26" s="39"/>
      <c r="C26" s="692"/>
      <c r="D26" s="63"/>
      <c r="E26" s="63"/>
      <c r="F26" s="63"/>
      <c r="G26" s="63"/>
      <c r="H26" s="63"/>
      <c r="I26" s="63"/>
      <c r="J26" s="63"/>
      <c r="K26" s="63"/>
      <c r="L26" s="64"/>
    </row>
    <row r="27" spans="2:12" ht="12.75" customHeight="1">
      <c r="B27" s="39" t="s">
        <v>303</v>
      </c>
      <c r="C27" s="692">
        <v>2</v>
      </c>
      <c r="D27" s="63">
        <v>0</v>
      </c>
      <c r="E27" s="63">
        <v>26</v>
      </c>
      <c r="F27" s="63">
        <v>0</v>
      </c>
      <c r="G27" s="63">
        <v>13</v>
      </c>
      <c r="H27" s="63">
        <v>18</v>
      </c>
      <c r="I27" s="63">
        <f>SUM(G27:H27)</f>
        <v>31</v>
      </c>
      <c r="J27" s="63">
        <v>573</v>
      </c>
      <c r="K27" s="63">
        <v>509</v>
      </c>
      <c r="L27" s="64">
        <f>SUM(J27:K27)</f>
        <v>1082</v>
      </c>
    </row>
    <row r="28" spans="2:12" ht="12.75" customHeight="1">
      <c r="B28" s="39" t="s">
        <v>809</v>
      </c>
      <c r="C28" s="285">
        <v>8</v>
      </c>
      <c r="D28" s="43">
        <v>8</v>
      </c>
      <c r="E28" s="43">
        <v>64</v>
      </c>
      <c r="F28" s="43">
        <v>16</v>
      </c>
      <c r="G28" s="43">
        <v>58</v>
      </c>
      <c r="H28" s="43">
        <v>44</v>
      </c>
      <c r="I28" s="63">
        <f>SUM(G28:H28)</f>
        <v>102</v>
      </c>
      <c r="J28" s="43">
        <v>1346</v>
      </c>
      <c r="K28" s="43">
        <v>1290</v>
      </c>
      <c r="L28" s="64">
        <f>SUM(J28:K28)</f>
        <v>2636</v>
      </c>
    </row>
    <row r="29" spans="2:12" ht="12.75" customHeight="1">
      <c r="B29" s="39" t="s">
        <v>1384</v>
      </c>
      <c r="C29" s="285">
        <v>5</v>
      </c>
      <c r="D29" s="43">
        <v>3</v>
      </c>
      <c r="E29" s="43">
        <v>36</v>
      </c>
      <c r="F29" s="43">
        <v>4</v>
      </c>
      <c r="G29" s="43">
        <v>28</v>
      </c>
      <c r="H29" s="43">
        <v>26</v>
      </c>
      <c r="I29" s="63">
        <f>SUM(G29:H29)</f>
        <v>54</v>
      </c>
      <c r="J29" s="43">
        <v>690</v>
      </c>
      <c r="K29" s="43">
        <v>690</v>
      </c>
      <c r="L29" s="64">
        <f>SUM(J29:K29)</f>
        <v>1380</v>
      </c>
    </row>
    <row r="30" spans="2:12" ht="12.75" customHeight="1">
      <c r="B30" s="691" t="s">
        <v>591</v>
      </c>
      <c r="C30" s="285">
        <v>12</v>
      </c>
      <c r="D30" s="43">
        <v>3</v>
      </c>
      <c r="E30" s="43">
        <v>66</v>
      </c>
      <c r="F30" s="43">
        <v>4</v>
      </c>
      <c r="G30" s="43">
        <v>54</v>
      </c>
      <c r="H30" s="43">
        <v>37</v>
      </c>
      <c r="I30" s="63">
        <f>SUM(G30:H30)</f>
        <v>91</v>
      </c>
      <c r="J30" s="43">
        <v>1202</v>
      </c>
      <c r="K30" s="43">
        <v>1127</v>
      </c>
      <c r="L30" s="64">
        <f>SUM(J30:K30)</f>
        <v>2329</v>
      </c>
    </row>
    <row r="31" spans="2:12" ht="12.75" customHeight="1">
      <c r="B31" s="39" t="s">
        <v>1321</v>
      </c>
      <c r="C31" s="285">
        <v>6</v>
      </c>
      <c r="D31" s="43">
        <v>1</v>
      </c>
      <c r="E31" s="43">
        <v>91</v>
      </c>
      <c r="F31" s="43">
        <v>2</v>
      </c>
      <c r="G31" s="43">
        <v>44</v>
      </c>
      <c r="H31" s="43">
        <v>67</v>
      </c>
      <c r="I31" s="63">
        <f>SUM(G31:H31)</f>
        <v>111</v>
      </c>
      <c r="J31" s="43">
        <v>2238</v>
      </c>
      <c r="K31" s="43">
        <v>2073</v>
      </c>
      <c r="L31" s="64">
        <f>SUM(J31:K31)</f>
        <v>4311</v>
      </c>
    </row>
    <row r="32" spans="2:12" ht="9.75" customHeight="1">
      <c r="B32" s="39"/>
      <c r="C32" s="285"/>
      <c r="D32" s="43"/>
      <c r="E32" s="43"/>
      <c r="F32" s="43"/>
      <c r="G32" s="43"/>
      <c r="H32" s="43"/>
      <c r="I32" s="63"/>
      <c r="J32" s="43"/>
      <c r="K32" s="43"/>
      <c r="L32" s="64"/>
    </row>
    <row r="33" spans="2:12" ht="12.75" customHeight="1">
      <c r="B33" s="39" t="s">
        <v>593</v>
      </c>
      <c r="C33" s="285">
        <v>7</v>
      </c>
      <c r="D33" s="63">
        <v>3</v>
      </c>
      <c r="E33" s="63">
        <v>113</v>
      </c>
      <c r="F33" s="43">
        <v>8</v>
      </c>
      <c r="G33" s="43">
        <v>56</v>
      </c>
      <c r="H33" s="43">
        <v>90</v>
      </c>
      <c r="I33" s="63">
        <f>SUM(G33:H33)</f>
        <v>146</v>
      </c>
      <c r="J33" s="43">
        <v>2926</v>
      </c>
      <c r="K33" s="43">
        <v>2778</v>
      </c>
      <c r="L33" s="64">
        <f>SUM(J33:K33)</f>
        <v>5704</v>
      </c>
    </row>
    <row r="34" spans="2:12" ht="12.75" customHeight="1">
      <c r="B34" s="39" t="s">
        <v>698</v>
      </c>
      <c r="C34" s="285">
        <v>7</v>
      </c>
      <c r="D34" s="43">
        <v>5</v>
      </c>
      <c r="E34" s="43">
        <v>57</v>
      </c>
      <c r="F34" s="840">
        <v>9</v>
      </c>
      <c r="G34" s="43">
        <v>50</v>
      </c>
      <c r="H34" s="43">
        <v>39</v>
      </c>
      <c r="I34" s="63">
        <f>SUM(G34:H34)</f>
        <v>89</v>
      </c>
      <c r="J34" s="43">
        <v>1258</v>
      </c>
      <c r="K34" s="43">
        <v>1162</v>
      </c>
      <c r="L34" s="64">
        <f>SUM(J34:K34)</f>
        <v>2420</v>
      </c>
    </row>
    <row r="35" spans="2:12" ht="12.75" customHeight="1">
      <c r="B35" s="39" t="s">
        <v>1324</v>
      </c>
      <c r="C35" s="285">
        <v>13</v>
      </c>
      <c r="D35" s="43">
        <v>6</v>
      </c>
      <c r="E35" s="43">
        <v>120</v>
      </c>
      <c r="F35" s="43">
        <v>14</v>
      </c>
      <c r="G35" s="43">
        <v>92</v>
      </c>
      <c r="H35" s="43">
        <v>84</v>
      </c>
      <c r="I35" s="63">
        <f>SUM(G35:H35)</f>
        <v>176</v>
      </c>
      <c r="J35" s="43">
        <v>2688</v>
      </c>
      <c r="K35" s="43">
        <v>2483</v>
      </c>
      <c r="L35" s="64">
        <f>SUM(J35:K35)</f>
        <v>5171</v>
      </c>
    </row>
    <row r="36" spans="2:12" ht="9.75" customHeight="1">
      <c r="B36" s="39"/>
      <c r="C36" s="285"/>
      <c r="D36" s="43"/>
      <c r="E36" s="43"/>
      <c r="F36" s="43"/>
      <c r="G36" s="43"/>
      <c r="H36" s="43"/>
      <c r="I36" s="63"/>
      <c r="J36" s="43"/>
      <c r="K36" s="43"/>
      <c r="L36" s="64"/>
    </row>
    <row r="37" spans="2:12" ht="12.75" customHeight="1">
      <c r="B37" s="39" t="s">
        <v>304</v>
      </c>
      <c r="C37" s="285">
        <v>5</v>
      </c>
      <c r="D37" s="43">
        <v>6</v>
      </c>
      <c r="E37" s="43">
        <v>41</v>
      </c>
      <c r="F37" s="43">
        <v>11</v>
      </c>
      <c r="G37" s="43">
        <v>31</v>
      </c>
      <c r="H37" s="43">
        <v>37</v>
      </c>
      <c r="I37" s="63">
        <f aca="true" t="shared" si="3" ref="I37:I43">SUM(G37:H37)</f>
        <v>68</v>
      </c>
      <c r="J37" s="43">
        <v>980</v>
      </c>
      <c r="K37" s="43">
        <v>914</v>
      </c>
      <c r="L37" s="64">
        <f aca="true" t="shared" si="4" ref="L37:L43">SUM(J37:K37)</f>
        <v>1894</v>
      </c>
    </row>
    <row r="38" spans="2:12" ht="12.75" customHeight="1">
      <c r="B38" s="39" t="s">
        <v>1326</v>
      </c>
      <c r="C38" s="285">
        <v>6</v>
      </c>
      <c r="D38" s="43">
        <v>3</v>
      </c>
      <c r="E38" s="43">
        <v>39</v>
      </c>
      <c r="F38" s="43">
        <v>3</v>
      </c>
      <c r="G38" s="43">
        <v>36</v>
      </c>
      <c r="H38" s="43">
        <v>19</v>
      </c>
      <c r="I38" s="63">
        <f t="shared" si="3"/>
        <v>55</v>
      </c>
      <c r="J38" s="43">
        <v>732</v>
      </c>
      <c r="K38" s="43">
        <v>749</v>
      </c>
      <c r="L38" s="64">
        <f t="shared" si="4"/>
        <v>1481</v>
      </c>
    </row>
    <row r="39" spans="2:12" ht="12.75" customHeight="1">
      <c r="B39" s="39" t="s">
        <v>305</v>
      </c>
      <c r="C39" s="285">
        <v>4</v>
      </c>
      <c r="D39" s="43">
        <v>7</v>
      </c>
      <c r="E39" s="43">
        <v>40</v>
      </c>
      <c r="F39" s="43">
        <v>13</v>
      </c>
      <c r="G39" s="43">
        <v>32</v>
      </c>
      <c r="H39" s="43">
        <v>35</v>
      </c>
      <c r="I39" s="63">
        <f t="shared" si="3"/>
        <v>67</v>
      </c>
      <c r="J39" s="43">
        <v>976</v>
      </c>
      <c r="K39" s="43">
        <v>857</v>
      </c>
      <c r="L39" s="64">
        <f t="shared" si="4"/>
        <v>1833</v>
      </c>
    </row>
    <row r="40" spans="2:12" ht="12.75" customHeight="1">
      <c r="B40" s="39" t="s">
        <v>1413</v>
      </c>
      <c r="C40" s="285">
        <v>3</v>
      </c>
      <c r="D40" s="43">
        <v>8</v>
      </c>
      <c r="E40" s="43">
        <v>23</v>
      </c>
      <c r="F40" s="43">
        <v>20</v>
      </c>
      <c r="G40" s="43">
        <v>32</v>
      </c>
      <c r="H40" s="43">
        <v>23</v>
      </c>
      <c r="I40" s="63">
        <f t="shared" si="3"/>
        <v>55</v>
      </c>
      <c r="J40" s="43">
        <v>636</v>
      </c>
      <c r="K40" s="43">
        <v>735</v>
      </c>
      <c r="L40" s="64">
        <f t="shared" si="4"/>
        <v>1371</v>
      </c>
    </row>
    <row r="41" spans="2:12" ht="12.75" customHeight="1">
      <c r="B41" s="39" t="s">
        <v>100</v>
      </c>
      <c r="C41" s="285">
        <v>5</v>
      </c>
      <c r="D41" s="43">
        <v>8</v>
      </c>
      <c r="E41" s="43">
        <v>50</v>
      </c>
      <c r="F41" s="43">
        <v>16</v>
      </c>
      <c r="G41" s="43">
        <v>43</v>
      </c>
      <c r="H41" s="43">
        <v>41</v>
      </c>
      <c r="I41" s="63">
        <f t="shared" si="3"/>
        <v>84</v>
      </c>
      <c r="J41" s="43">
        <v>1402</v>
      </c>
      <c r="K41" s="43">
        <v>1244</v>
      </c>
      <c r="L41" s="64">
        <f t="shared" si="4"/>
        <v>2646</v>
      </c>
    </row>
    <row r="42" spans="2:12" ht="12.75" customHeight="1">
      <c r="B42" s="39" t="s">
        <v>701</v>
      </c>
      <c r="C42" s="285">
        <v>4</v>
      </c>
      <c r="D42" s="43">
        <v>5</v>
      </c>
      <c r="E42" s="43">
        <v>33</v>
      </c>
      <c r="F42" s="43">
        <v>12</v>
      </c>
      <c r="G42" s="43">
        <v>34</v>
      </c>
      <c r="H42" s="43">
        <v>25</v>
      </c>
      <c r="I42" s="63">
        <f t="shared" si="3"/>
        <v>59</v>
      </c>
      <c r="J42" s="43">
        <v>817</v>
      </c>
      <c r="K42" s="43">
        <v>798</v>
      </c>
      <c r="L42" s="64">
        <f t="shared" si="4"/>
        <v>1615</v>
      </c>
    </row>
    <row r="43" spans="2:12" ht="12.75" customHeight="1">
      <c r="B43" s="39" t="s">
        <v>1331</v>
      </c>
      <c r="C43" s="285">
        <v>7</v>
      </c>
      <c r="D43" s="43">
        <v>5</v>
      </c>
      <c r="E43" s="43">
        <v>66</v>
      </c>
      <c r="F43" s="43">
        <v>11</v>
      </c>
      <c r="G43" s="43">
        <v>50</v>
      </c>
      <c r="H43" s="43">
        <v>48</v>
      </c>
      <c r="I43" s="63">
        <f t="shared" si="3"/>
        <v>98</v>
      </c>
      <c r="J43" s="43">
        <v>1448</v>
      </c>
      <c r="K43" s="43">
        <v>1444</v>
      </c>
      <c r="L43" s="64">
        <f t="shared" si="4"/>
        <v>2892</v>
      </c>
    </row>
    <row r="44" spans="2:12" ht="9.75" customHeight="1">
      <c r="B44" s="39"/>
      <c r="C44" s="285"/>
      <c r="D44" s="43"/>
      <c r="E44" s="43"/>
      <c r="F44" s="43"/>
      <c r="G44" s="43"/>
      <c r="H44" s="43"/>
      <c r="I44" s="63"/>
      <c r="J44" s="43"/>
      <c r="K44" s="43"/>
      <c r="L44" s="64"/>
    </row>
    <row r="45" spans="2:12" ht="12.75" customHeight="1">
      <c r="B45" s="39" t="s">
        <v>306</v>
      </c>
      <c r="C45" s="285">
        <v>1</v>
      </c>
      <c r="D45" s="43">
        <v>6</v>
      </c>
      <c r="E45" s="43">
        <v>6</v>
      </c>
      <c r="F45" s="43">
        <v>13</v>
      </c>
      <c r="G45" s="43">
        <v>16</v>
      </c>
      <c r="H45" s="43">
        <v>7</v>
      </c>
      <c r="I45" s="63">
        <f>SUM(G45:H45)</f>
        <v>23</v>
      </c>
      <c r="J45" s="43">
        <v>256</v>
      </c>
      <c r="K45" s="43">
        <v>229</v>
      </c>
      <c r="L45" s="64">
        <f>SUM(J45:K45)</f>
        <v>485</v>
      </c>
    </row>
    <row r="46" spans="2:12" ht="9.75" customHeight="1">
      <c r="B46" s="39"/>
      <c r="C46" s="285"/>
      <c r="D46" s="43"/>
      <c r="E46" s="43"/>
      <c r="F46" s="43"/>
      <c r="G46" s="43"/>
      <c r="H46" s="43"/>
      <c r="I46" s="63"/>
      <c r="J46" s="43"/>
      <c r="K46" s="43"/>
      <c r="L46" s="64"/>
    </row>
    <row r="47" spans="2:12" ht="12.75" customHeight="1">
      <c r="B47" s="39" t="s">
        <v>553</v>
      </c>
      <c r="C47" s="285">
        <v>6</v>
      </c>
      <c r="D47" s="43">
        <v>2</v>
      </c>
      <c r="E47" s="43">
        <v>106</v>
      </c>
      <c r="F47" s="43">
        <v>6</v>
      </c>
      <c r="G47" s="43">
        <v>43</v>
      </c>
      <c r="H47" s="43">
        <v>91</v>
      </c>
      <c r="I47" s="63">
        <f>SUM(G47:H47)</f>
        <v>134</v>
      </c>
      <c r="J47" s="43">
        <v>2543</v>
      </c>
      <c r="K47" s="43">
        <v>2497</v>
      </c>
      <c r="L47" s="64">
        <f>SUM(J47:K47)</f>
        <v>5040</v>
      </c>
    </row>
    <row r="48" spans="2:12" s="841" customFormat="1" ht="12.75" customHeight="1">
      <c r="B48" s="842" t="s">
        <v>554</v>
      </c>
      <c r="C48" s="282">
        <v>2</v>
      </c>
      <c r="D48" s="283">
        <v>0</v>
      </c>
      <c r="E48" s="283">
        <v>43</v>
      </c>
      <c r="F48" s="283">
        <v>0</v>
      </c>
      <c r="G48" s="283">
        <v>22</v>
      </c>
      <c r="H48" s="283">
        <v>32</v>
      </c>
      <c r="I48" s="63">
        <f>SUM(G48:H48)</f>
        <v>54</v>
      </c>
      <c r="J48" s="283">
        <v>1057</v>
      </c>
      <c r="K48" s="283">
        <v>1029</v>
      </c>
      <c r="L48" s="64">
        <f>SUM(J48:K48)</f>
        <v>2086</v>
      </c>
    </row>
    <row r="49" spans="2:12" ht="12.75" customHeight="1">
      <c r="B49" s="39" t="s">
        <v>555</v>
      </c>
      <c r="C49" s="285">
        <v>5</v>
      </c>
      <c r="D49" s="43">
        <v>3</v>
      </c>
      <c r="E49" s="43">
        <v>64</v>
      </c>
      <c r="F49" s="43">
        <v>4</v>
      </c>
      <c r="G49" s="43">
        <v>39</v>
      </c>
      <c r="H49" s="43">
        <v>44</v>
      </c>
      <c r="I49" s="63">
        <f>SUM(G49:H49)</f>
        <v>83</v>
      </c>
      <c r="J49" s="43">
        <v>1463</v>
      </c>
      <c r="K49" s="43">
        <v>1383</v>
      </c>
      <c r="L49" s="64">
        <f>SUM(J49:K49)</f>
        <v>2846</v>
      </c>
    </row>
    <row r="50" spans="2:12" ht="12.75" customHeight="1">
      <c r="B50" s="39" t="s">
        <v>104</v>
      </c>
      <c r="C50" s="285">
        <v>2</v>
      </c>
      <c r="D50" s="43">
        <v>1</v>
      </c>
      <c r="E50" s="43">
        <v>29</v>
      </c>
      <c r="F50" s="43">
        <v>1</v>
      </c>
      <c r="G50" s="43">
        <v>14</v>
      </c>
      <c r="H50" s="43">
        <v>22</v>
      </c>
      <c r="I50" s="63">
        <f>SUM(G50:H50)</f>
        <v>36</v>
      </c>
      <c r="J50" s="43">
        <v>666</v>
      </c>
      <c r="K50" s="43">
        <v>630</v>
      </c>
      <c r="L50" s="64">
        <f>SUM(J50:K50)</f>
        <v>1296</v>
      </c>
    </row>
    <row r="51" spans="2:12" ht="12.75" customHeight="1">
      <c r="B51" s="39" t="s">
        <v>556</v>
      </c>
      <c r="C51" s="285">
        <v>8</v>
      </c>
      <c r="D51" s="43">
        <v>6</v>
      </c>
      <c r="E51" s="43">
        <v>93</v>
      </c>
      <c r="F51" s="43">
        <v>14</v>
      </c>
      <c r="G51" s="43">
        <v>59</v>
      </c>
      <c r="H51" s="43">
        <v>73</v>
      </c>
      <c r="I51" s="63">
        <f>SUM(G51:H51)</f>
        <v>132</v>
      </c>
      <c r="J51" s="43">
        <v>2201</v>
      </c>
      <c r="K51" s="43">
        <v>2122</v>
      </c>
      <c r="L51" s="64">
        <f>SUM(J51:K51)</f>
        <v>4323</v>
      </c>
    </row>
    <row r="52" spans="2:12" ht="9.75" customHeight="1">
      <c r="B52" s="39"/>
      <c r="C52" s="285"/>
      <c r="D52" s="43"/>
      <c r="E52" s="43"/>
      <c r="F52" s="43"/>
      <c r="G52" s="43"/>
      <c r="H52" s="43"/>
      <c r="I52" s="63"/>
      <c r="J52" s="43"/>
      <c r="K52" s="43"/>
      <c r="L52" s="64"/>
    </row>
    <row r="53" spans="2:12" ht="12.75" customHeight="1">
      <c r="B53" s="39" t="s">
        <v>1421</v>
      </c>
      <c r="C53" s="285">
        <v>8</v>
      </c>
      <c r="D53" s="43">
        <v>5</v>
      </c>
      <c r="E53" s="43">
        <v>86</v>
      </c>
      <c r="F53" s="43">
        <v>11</v>
      </c>
      <c r="G53" s="43">
        <v>53</v>
      </c>
      <c r="H53" s="43">
        <v>67</v>
      </c>
      <c r="I53" s="63">
        <f>SUM(G53:H53)</f>
        <v>120</v>
      </c>
      <c r="J53" s="43">
        <v>2059</v>
      </c>
      <c r="K53" s="43">
        <v>1867</v>
      </c>
      <c r="L53" s="64">
        <f>SUM(J53:K53)</f>
        <v>3926</v>
      </c>
    </row>
    <row r="54" spans="2:12" ht="12.75" customHeight="1">
      <c r="B54" s="39" t="s">
        <v>307</v>
      </c>
      <c r="C54" s="285">
        <v>6</v>
      </c>
      <c r="D54" s="43">
        <v>6</v>
      </c>
      <c r="E54" s="43">
        <v>42</v>
      </c>
      <c r="F54" s="43">
        <v>16</v>
      </c>
      <c r="G54" s="43">
        <v>37</v>
      </c>
      <c r="H54" s="43">
        <v>36</v>
      </c>
      <c r="I54" s="63">
        <f>SUM(G54:H54)</f>
        <v>73</v>
      </c>
      <c r="J54" s="43">
        <v>980</v>
      </c>
      <c r="K54" s="43">
        <v>914</v>
      </c>
      <c r="L54" s="64">
        <f>SUM(J54:K54)</f>
        <v>1894</v>
      </c>
    </row>
    <row r="55" spans="2:12" ht="12.75" customHeight="1">
      <c r="B55" s="39" t="s">
        <v>1422</v>
      </c>
      <c r="C55" s="285">
        <v>2</v>
      </c>
      <c r="D55" s="43">
        <v>4</v>
      </c>
      <c r="E55" s="43">
        <v>11</v>
      </c>
      <c r="F55" s="43">
        <v>7</v>
      </c>
      <c r="G55" s="43">
        <v>18</v>
      </c>
      <c r="H55" s="43">
        <v>7</v>
      </c>
      <c r="I55" s="63">
        <f>SUM(G55:H55)</f>
        <v>25</v>
      </c>
      <c r="J55" s="43">
        <v>227</v>
      </c>
      <c r="K55" s="43">
        <v>233</v>
      </c>
      <c r="L55" s="64">
        <f>SUM(J55:K55)</f>
        <v>460</v>
      </c>
    </row>
    <row r="56" spans="2:12" ht="12.75" customHeight="1">
      <c r="B56" s="39" t="s">
        <v>706</v>
      </c>
      <c r="C56" s="285">
        <v>5</v>
      </c>
      <c r="D56" s="43">
        <v>7</v>
      </c>
      <c r="E56" s="43">
        <v>48</v>
      </c>
      <c r="F56" s="43">
        <v>24</v>
      </c>
      <c r="G56" s="43">
        <v>44</v>
      </c>
      <c r="H56" s="43">
        <v>39</v>
      </c>
      <c r="I56" s="63">
        <f>SUM(G56:H56)</f>
        <v>83</v>
      </c>
      <c r="J56" s="43">
        <v>1323</v>
      </c>
      <c r="K56" s="43">
        <v>1186</v>
      </c>
      <c r="L56" s="64">
        <f>SUM(J56:K56)</f>
        <v>2509</v>
      </c>
    </row>
    <row r="57" spans="2:12" ht="9.75" customHeight="1">
      <c r="B57" s="39"/>
      <c r="C57" s="285"/>
      <c r="D57" s="43"/>
      <c r="E57" s="43"/>
      <c r="F57" s="43"/>
      <c r="G57" s="43"/>
      <c r="H57" s="43"/>
      <c r="I57" s="63"/>
      <c r="J57" s="43"/>
      <c r="K57" s="43"/>
      <c r="L57" s="64"/>
    </row>
    <row r="58" spans="2:12" ht="12.75" customHeight="1">
      <c r="B58" s="39" t="s">
        <v>559</v>
      </c>
      <c r="C58" s="285">
        <v>5</v>
      </c>
      <c r="D58" s="43">
        <v>8</v>
      </c>
      <c r="E58" s="43">
        <v>36</v>
      </c>
      <c r="F58" s="43">
        <v>26</v>
      </c>
      <c r="G58" s="43">
        <v>47</v>
      </c>
      <c r="H58" s="43">
        <v>32</v>
      </c>
      <c r="I58" s="63">
        <f aca="true" t="shared" si="5" ref="I58:I64">SUM(G58:H58)</f>
        <v>79</v>
      </c>
      <c r="J58" s="43">
        <v>944</v>
      </c>
      <c r="K58" s="43">
        <v>920</v>
      </c>
      <c r="L58" s="64">
        <v>1861</v>
      </c>
    </row>
    <row r="59" spans="2:12" ht="12.75" customHeight="1">
      <c r="B59" s="39" t="s">
        <v>1342</v>
      </c>
      <c r="C59" s="285">
        <v>2</v>
      </c>
      <c r="D59" s="43">
        <v>4</v>
      </c>
      <c r="E59" s="43">
        <v>27</v>
      </c>
      <c r="F59" s="43">
        <v>13</v>
      </c>
      <c r="G59" s="43">
        <v>30</v>
      </c>
      <c r="H59" s="43">
        <v>23</v>
      </c>
      <c r="I59" s="63">
        <f t="shared" si="5"/>
        <v>53</v>
      </c>
      <c r="J59" s="43">
        <v>770</v>
      </c>
      <c r="K59" s="43">
        <v>811</v>
      </c>
      <c r="L59" s="64">
        <f aca="true" t="shared" si="6" ref="L59:L64">SUM(J59:K59)</f>
        <v>1581</v>
      </c>
    </row>
    <row r="60" spans="2:12" ht="12.75" customHeight="1">
      <c r="B60" s="39" t="s">
        <v>1424</v>
      </c>
      <c r="C60" s="285">
        <v>3</v>
      </c>
      <c r="D60" s="43">
        <v>5</v>
      </c>
      <c r="E60" s="43">
        <v>41</v>
      </c>
      <c r="F60" s="43">
        <v>10</v>
      </c>
      <c r="G60" s="43">
        <v>34</v>
      </c>
      <c r="H60" s="43">
        <v>28</v>
      </c>
      <c r="I60" s="63">
        <f t="shared" si="5"/>
        <v>62</v>
      </c>
      <c r="J60" s="43">
        <v>1054</v>
      </c>
      <c r="K60" s="43">
        <v>1029</v>
      </c>
      <c r="L60" s="64">
        <f t="shared" si="6"/>
        <v>2083</v>
      </c>
    </row>
    <row r="61" spans="2:12" ht="12.75" customHeight="1">
      <c r="B61" s="39" t="s">
        <v>1425</v>
      </c>
      <c r="C61" s="285">
        <v>4</v>
      </c>
      <c r="D61" s="43">
        <v>2</v>
      </c>
      <c r="E61" s="43">
        <v>37</v>
      </c>
      <c r="F61" s="43">
        <v>2</v>
      </c>
      <c r="G61" s="43">
        <v>30</v>
      </c>
      <c r="H61" s="43">
        <v>23</v>
      </c>
      <c r="I61" s="63">
        <f t="shared" si="5"/>
        <v>53</v>
      </c>
      <c r="J61" s="43">
        <v>794</v>
      </c>
      <c r="K61" s="43">
        <v>779</v>
      </c>
      <c r="L61" s="64">
        <f t="shared" si="6"/>
        <v>1573</v>
      </c>
    </row>
    <row r="62" spans="2:12" ht="12.75" customHeight="1">
      <c r="B62" s="39" t="s">
        <v>1426</v>
      </c>
      <c r="C62" s="285">
        <v>6</v>
      </c>
      <c r="D62" s="43">
        <v>4</v>
      </c>
      <c r="E62" s="43">
        <v>62</v>
      </c>
      <c r="F62" s="43">
        <v>6</v>
      </c>
      <c r="G62" s="43">
        <v>51</v>
      </c>
      <c r="H62" s="43">
        <v>33</v>
      </c>
      <c r="I62" s="63">
        <f t="shared" si="5"/>
        <v>84</v>
      </c>
      <c r="J62" s="43">
        <v>1310</v>
      </c>
      <c r="K62" s="43">
        <v>1263</v>
      </c>
      <c r="L62" s="64">
        <f t="shared" si="6"/>
        <v>2573</v>
      </c>
    </row>
    <row r="63" spans="2:12" ht="12.75" customHeight="1">
      <c r="B63" s="39" t="s">
        <v>1428</v>
      </c>
      <c r="C63" s="285">
        <v>4</v>
      </c>
      <c r="D63" s="43">
        <v>5</v>
      </c>
      <c r="E63" s="43">
        <v>35</v>
      </c>
      <c r="F63" s="43">
        <v>13</v>
      </c>
      <c r="G63" s="43">
        <v>34</v>
      </c>
      <c r="H63" s="43">
        <v>27</v>
      </c>
      <c r="I63" s="63">
        <f t="shared" si="5"/>
        <v>61</v>
      </c>
      <c r="J63" s="43">
        <v>910</v>
      </c>
      <c r="K63" s="43">
        <v>867</v>
      </c>
      <c r="L63" s="64">
        <f t="shared" si="6"/>
        <v>1777</v>
      </c>
    </row>
    <row r="64" spans="2:12" ht="12.75" customHeight="1">
      <c r="B64" s="39" t="s">
        <v>106</v>
      </c>
      <c r="C64" s="285">
        <v>6</v>
      </c>
      <c r="D64" s="43">
        <v>1</v>
      </c>
      <c r="E64" s="43">
        <v>79</v>
      </c>
      <c r="F64" s="43">
        <v>2</v>
      </c>
      <c r="G64" s="43">
        <v>54</v>
      </c>
      <c r="H64" s="43">
        <v>47</v>
      </c>
      <c r="I64" s="63">
        <f t="shared" si="5"/>
        <v>101</v>
      </c>
      <c r="J64" s="43">
        <v>1743</v>
      </c>
      <c r="K64" s="43">
        <v>1672</v>
      </c>
      <c r="L64" s="64">
        <f t="shared" si="6"/>
        <v>3415</v>
      </c>
    </row>
    <row r="65" spans="2:12" ht="9.75" customHeight="1">
      <c r="B65" s="39"/>
      <c r="C65" s="285"/>
      <c r="D65" s="43"/>
      <c r="E65" s="43"/>
      <c r="F65" s="43"/>
      <c r="G65" s="43"/>
      <c r="H65" s="43"/>
      <c r="I65" s="63"/>
      <c r="J65" s="43"/>
      <c r="K65" s="43"/>
      <c r="L65" s="64"/>
    </row>
    <row r="66" spans="2:12" ht="12.75" customHeight="1">
      <c r="B66" s="39" t="s">
        <v>789</v>
      </c>
      <c r="C66" s="285">
        <v>11</v>
      </c>
      <c r="D66" s="43">
        <v>8</v>
      </c>
      <c r="E66" s="43">
        <v>90</v>
      </c>
      <c r="F66" s="43">
        <v>11</v>
      </c>
      <c r="G66" s="43">
        <v>75</v>
      </c>
      <c r="H66" s="43">
        <v>55</v>
      </c>
      <c r="I66" s="63">
        <f>SUM(G66:H66)</f>
        <v>130</v>
      </c>
      <c r="J66" s="43">
        <v>1916</v>
      </c>
      <c r="K66" s="43">
        <v>1844</v>
      </c>
      <c r="L66" s="64">
        <f>SUM(J66:K66)</f>
        <v>3760</v>
      </c>
    </row>
    <row r="67" spans="2:12" ht="12.75" customHeight="1">
      <c r="B67" s="39" t="s">
        <v>564</v>
      </c>
      <c r="C67" s="285">
        <v>2</v>
      </c>
      <c r="D67" s="43">
        <v>1</v>
      </c>
      <c r="E67" s="43">
        <v>40</v>
      </c>
      <c r="F67" s="43">
        <v>2</v>
      </c>
      <c r="G67" s="43">
        <v>24</v>
      </c>
      <c r="H67" s="43">
        <v>25</v>
      </c>
      <c r="I67" s="63">
        <f>SUM(G67:H67)</f>
        <v>49</v>
      </c>
      <c r="J67" s="43">
        <v>1048</v>
      </c>
      <c r="K67" s="43">
        <v>939</v>
      </c>
      <c r="L67" s="64">
        <f>SUM(J67:K67)</f>
        <v>1987</v>
      </c>
    </row>
    <row r="68" spans="2:12" ht="9.75" customHeight="1">
      <c r="B68" s="39"/>
      <c r="C68" s="285"/>
      <c r="D68" s="43"/>
      <c r="E68" s="43"/>
      <c r="F68" s="43"/>
      <c r="G68" s="43"/>
      <c r="H68" s="43"/>
      <c r="I68" s="63"/>
      <c r="J68" s="43"/>
      <c r="K68" s="43"/>
      <c r="L68" s="64"/>
    </row>
    <row r="69" spans="2:12" ht="12.75" customHeight="1">
      <c r="B69" s="39" t="s">
        <v>565</v>
      </c>
      <c r="C69" s="285">
        <v>4</v>
      </c>
      <c r="D69" s="43">
        <v>0</v>
      </c>
      <c r="E69" s="43">
        <v>35</v>
      </c>
      <c r="F69" s="43">
        <v>0</v>
      </c>
      <c r="G69" s="43">
        <v>21</v>
      </c>
      <c r="H69" s="43">
        <v>26</v>
      </c>
      <c r="I69" s="63">
        <f>SUM(G69:H69)</f>
        <v>47</v>
      </c>
      <c r="J69" s="43">
        <v>653</v>
      </c>
      <c r="K69" s="43">
        <v>613</v>
      </c>
      <c r="L69" s="64">
        <f>SUM(J69:K69)</f>
        <v>1266</v>
      </c>
    </row>
    <row r="70" spans="2:12" ht="12.75" customHeight="1">
      <c r="B70" s="39" t="s">
        <v>596</v>
      </c>
      <c r="C70" s="285">
        <v>5</v>
      </c>
      <c r="D70" s="43">
        <v>1</v>
      </c>
      <c r="E70" s="43">
        <v>40</v>
      </c>
      <c r="F70" s="43">
        <v>4</v>
      </c>
      <c r="G70" s="43">
        <v>37</v>
      </c>
      <c r="H70" s="43">
        <v>22</v>
      </c>
      <c r="I70" s="63">
        <f>SUM(G70:H70)</f>
        <v>59</v>
      </c>
      <c r="J70" s="43">
        <v>825</v>
      </c>
      <c r="K70" s="43">
        <v>871</v>
      </c>
      <c r="L70" s="64">
        <f>SUM(J70:K70)</f>
        <v>1696</v>
      </c>
    </row>
    <row r="71" spans="2:12" ht="12.75" customHeight="1">
      <c r="B71" s="39" t="s">
        <v>1432</v>
      </c>
      <c r="C71" s="285">
        <v>7</v>
      </c>
      <c r="D71" s="43">
        <v>0</v>
      </c>
      <c r="E71" s="43">
        <v>55</v>
      </c>
      <c r="F71" s="43">
        <v>0</v>
      </c>
      <c r="G71" s="43">
        <v>42</v>
      </c>
      <c r="H71" s="43">
        <v>28</v>
      </c>
      <c r="I71" s="63">
        <f>SUM(G71:H71)</f>
        <v>70</v>
      </c>
      <c r="J71" s="43">
        <v>951</v>
      </c>
      <c r="K71" s="43">
        <v>904</v>
      </c>
      <c r="L71" s="64">
        <f>SUM(J71:K71)</f>
        <v>1855</v>
      </c>
    </row>
    <row r="72" spans="2:12" ht="12.75" customHeight="1">
      <c r="B72" s="39" t="s">
        <v>108</v>
      </c>
      <c r="C72" s="285">
        <v>8</v>
      </c>
      <c r="D72" s="43">
        <v>3</v>
      </c>
      <c r="E72" s="43">
        <v>88</v>
      </c>
      <c r="F72" s="43">
        <v>6</v>
      </c>
      <c r="G72" s="43">
        <v>56</v>
      </c>
      <c r="H72" s="43">
        <v>63</v>
      </c>
      <c r="I72" s="63">
        <f>SUM(G72:H72)</f>
        <v>119</v>
      </c>
      <c r="J72" s="43">
        <v>1952</v>
      </c>
      <c r="K72" s="43">
        <v>1951</v>
      </c>
      <c r="L72" s="64">
        <f>SUM(J72:K72)</f>
        <v>3903</v>
      </c>
    </row>
    <row r="73" spans="2:12" ht="7.5" customHeight="1">
      <c r="B73" s="275"/>
      <c r="C73" s="843"/>
      <c r="D73" s="672"/>
      <c r="E73" s="672"/>
      <c r="F73" s="672"/>
      <c r="G73" s="672"/>
      <c r="H73" s="672"/>
      <c r="I73" s="672"/>
      <c r="J73" s="672"/>
      <c r="K73" s="672"/>
      <c r="L73" s="68"/>
    </row>
    <row r="74" spans="3:12" ht="12">
      <c r="C74" s="109"/>
      <c r="D74" s="109"/>
      <c r="E74" s="109"/>
      <c r="F74" s="109"/>
      <c r="G74" s="109"/>
      <c r="H74" s="109"/>
      <c r="I74" s="109"/>
      <c r="J74" s="109"/>
      <c r="K74" s="109"/>
      <c r="L74" s="109"/>
    </row>
    <row r="75" spans="3:12" ht="12">
      <c r="C75" s="109"/>
      <c r="D75" s="109"/>
      <c r="E75" s="109"/>
      <c r="F75" s="109"/>
      <c r="G75" s="109"/>
      <c r="H75" s="109"/>
      <c r="I75" s="109"/>
      <c r="J75" s="109"/>
      <c r="K75" s="109"/>
      <c r="L75" s="109"/>
    </row>
    <row r="76" spans="3:12" ht="12">
      <c r="C76" s="109"/>
      <c r="D76" s="109"/>
      <c r="E76" s="109"/>
      <c r="F76" s="109"/>
      <c r="G76" s="109"/>
      <c r="H76" s="109"/>
      <c r="I76" s="109"/>
      <c r="J76" s="109"/>
      <c r="K76" s="109"/>
      <c r="L76" s="109"/>
    </row>
    <row r="77" spans="3:12" ht="12">
      <c r="C77" s="109"/>
      <c r="D77" s="109"/>
      <c r="E77" s="109"/>
      <c r="F77" s="109"/>
      <c r="G77" s="109"/>
      <c r="H77" s="109"/>
      <c r="I77" s="109"/>
      <c r="J77" s="109"/>
      <c r="K77" s="109"/>
      <c r="L77" s="109"/>
    </row>
    <row r="78" spans="3:12" ht="12">
      <c r="C78" s="109"/>
      <c r="D78" s="109"/>
      <c r="E78" s="109"/>
      <c r="F78" s="109"/>
      <c r="G78" s="109"/>
      <c r="H78" s="109"/>
      <c r="I78" s="109"/>
      <c r="J78" s="109"/>
      <c r="K78" s="109"/>
      <c r="L78" s="109"/>
    </row>
    <row r="79" spans="3:12" ht="12">
      <c r="C79" s="109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3:12" ht="12">
      <c r="C80" s="109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3:12" ht="12">
      <c r="C81" s="109"/>
      <c r="D81" s="109"/>
      <c r="E81" s="109"/>
      <c r="F81" s="109"/>
      <c r="G81" s="109"/>
      <c r="H81" s="109"/>
      <c r="I81" s="109"/>
      <c r="J81" s="109"/>
      <c r="K81" s="109"/>
      <c r="L81" s="109"/>
    </row>
    <row r="82" spans="3:12" ht="12">
      <c r="C82" s="109"/>
      <c r="D82" s="109"/>
      <c r="E82" s="109"/>
      <c r="F82" s="109"/>
      <c r="G82" s="109"/>
      <c r="H82" s="109"/>
      <c r="I82" s="109"/>
      <c r="J82" s="109"/>
      <c r="K82" s="109"/>
      <c r="L82" s="109"/>
    </row>
    <row r="83" spans="3:12" ht="12">
      <c r="C83" s="109"/>
      <c r="D83" s="109"/>
      <c r="E83" s="109"/>
      <c r="F83" s="109"/>
      <c r="G83" s="109"/>
      <c r="H83" s="109"/>
      <c r="I83" s="109"/>
      <c r="J83" s="109"/>
      <c r="K83" s="109"/>
      <c r="L83" s="109"/>
    </row>
    <row r="84" spans="3:12" ht="12">
      <c r="C84" s="109"/>
      <c r="D84" s="109"/>
      <c r="E84" s="109"/>
      <c r="F84" s="109"/>
      <c r="G84" s="109"/>
      <c r="H84" s="109"/>
      <c r="I84" s="109"/>
      <c r="J84" s="109"/>
      <c r="K84" s="109"/>
      <c r="L84" s="109"/>
    </row>
    <row r="85" spans="3:12" ht="12">
      <c r="C85" s="109"/>
      <c r="D85" s="109"/>
      <c r="E85" s="109"/>
      <c r="F85" s="109"/>
      <c r="G85" s="109"/>
      <c r="H85" s="109"/>
      <c r="I85" s="109"/>
      <c r="J85" s="109"/>
      <c r="K85" s="109"/>
      <c r="L85" s="109"/>
    </row>
    <row r="86" spans="3:12" ht="12">
      <c r="C86" s="109"/>
      <c r="D86" s="109"/>
      <c r="E86" s="109"/>
      <c r="F86" s="109"/>
      <c r="G86" s="109"/>
      <c r="H86" s="109"/>
      <c r="I86" s="109"/>
      <c r="J86" s="109"/>
      <c r="K86" s="109"/>
      <c r="L86" s="109"/>
    </row>
    <row r="87" spans="3:12" ht="12"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3:12" ht="12">
      <c r="C88" s="109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3:12" ht="12">
      <c r="C89" s="109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3:12" ht="12">
      <c r="C90" s="109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3:12" ht="12">
      <c r="C91" s="109"/>
      <c r="D91" s="109"/>
      <c r="E91" s="109"/>
      <c r="F91" s="109"/>
      <c r="G91" s="109"/>
      <c r="H91" s="109"/>
      <c r="I91" s="109"/>
      <c r="J91" s="109"/>
      <c r="K91" s="109"/>
      <c r="L91" s="109"/>
    </row>
    <row r="92" spans="3:12" ht="12">
      <c r="C92" s="109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3:12" ht="12">
      <c r="C93" s="109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3:12" ht="12">
      <c r="C94" s="109"/>
      <c r="D94" s="109"/>
      <c r="E94" s="109"/>
      <c r="F94" s="109"/>
      <c r="G94" s="109"/>
      <c r="H94" s="109"/>
      <c r="I94" s="109"/>
      <c r="J94" s="109"/>
      <c r="K94" s="109"/>
      <c r="L94" s="109"/>
    </row>
    <row r="95" spans="3:12" ht="12">
      <c r="C95" s="109"/>
      <c r="D95" s="109"/>
      <c r="E95" s="109"/>
      <c r="F95" s="109"/>
      <c r="G95" s="109"/>
      <c r="H95" s="109"/>
      <c r="I95" s="109"/>
      <c r="J95" s="109"/>
      <c r="K95" s="109"/>
      <c r="L95" s="109"/>
    </row>
    <row r="96" spans="3:12" ht="12">
      <c r="C96" s="109"/>
      <c r="D96" s="109"/>
      <c r="E96" s="109"/>
      <c r="F96" s="109"/>
      <c r="G96" s="109"/>
      <c r="H96" s="109"/>
      <c r="I96" s="109"/>
      <c r="J96" s="109"/>
      <c r="K96" s="109"/>
      <c r="L96" s="109"/>
    </row>
    <row r="97" spans="3:12" ht="12">
      <c r="C97" s="109"/>
      <c r="D97" s="109"/>
      <c r="E97" s="109"/>
      <c r="F97" s="109"/>
      <c r="G97" s="109"/>
      <c r="H97" s="109"/>
      <c r="I97" s="109"/>
      <c r="J97" s="109"/>
      <c r="K97" s="109"/>
      <c r="L97" s="109"/>
    </row>
    <row r="98" spans="3:12" ht="12"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3:12" ht="12"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3:12" ht="12"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3:12" ht="12"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</row>
    <row r="102" spans="3:12" ht="12"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</row>
    <row r="103" spans="3:12" ht="12"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</row>
    <row r="104" spans="3:12" ht="12"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</row>
    <row r="105" spans="3:12" ht="12"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</row>
    <row r="106" spans="3:12" ht="12"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3:12" ht="12"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</row>
    <row r="108" spans="3:12" ht="12"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</row>
    <row r="109" spans="3:12" ht="12"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</row>
    <row r="110" spans="3:12" ht="12"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</row>
    <row r="111" spans="3:12" ht="12"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3:12" ht="12"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3:12" ht="12"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3:12" ht="12"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3:12" ht="12"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3:12" ht="12"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3:12" ht="12"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3:12" ht="12"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3:12" ht="12"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3:12" ht="12"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3:12" ht="12"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3:12" ht="12"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3:12" ht="12"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3:12" ht="12"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3:12" ht="12"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3:12" ht="12"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3:12" ht="12"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3:12" ht="12"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3:12" ht="12"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3:12" ht="12"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3:12" ht="12"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3:12" ht="12"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3:12" ht="12"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3:12" ht="12"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3:12" ht="12"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3:12" ht="12"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3:12" ht="12"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3:12" ht="12"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3:12" ht="12"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3:12" ht="12"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3:12" ht="12"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3:12" ht="12"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3:12" ht="12"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3:12" ht="12"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3:12" ht="12"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3:12" ht="12"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3:12" ht="12"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3:12" ht="12"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3:12" ht="12"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3:12" ht="12"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3:12" ht="12"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3:12" ht="12"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3:12" ht="12"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3:12" ht="12"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3:12" ht="12"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3:12" ht="12"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3:12" ht="12"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3:12" ht="12"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3:12" ht="12"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3:12" ht="12"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3:12" ht="12"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3:12" ht="12"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3:12" ht="12"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3:12" ht="12"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3:12" ht="12"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3:12" ht="12"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3:12" ht="12"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3:12" ht="12"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3:12" ht="12"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3:12" ht="12"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3:12" ht="12"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3:12" ht="12"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3:12" ht="12"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3:12" ht="12"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3:12" ht="12"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3:12" ht="12"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3:12" ht="12"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3:12" ht="12"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3:12" ht="12"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3:12" ht="12"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3:12" ht="12"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3:12" ht="12"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3:12" ht="12"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3:12" ht="12"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3:12" ht="12"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3:12" ht="12"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3:12" ht="12"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3:12" ht="12"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3:12" ht="12"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3:12" ht="12"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3:12" ht="12"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3:12" ht="12"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3:12" ht="12"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3:12" ht="12"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3:12" ht="12"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3:12" ht="12"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3:12" ht="12"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3:12" ht="12"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3:12" ht="12"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3:12" ht="12"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3:12" ht="12"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3:12" ht="12"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3:12" ht="12"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3:12" ht="12"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3:12" ht="12"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3:12" ht="12"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3:12" ht="12"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3:12" ht="12"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3:12" ht="12"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3:12" ht="12"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3:12" ht="12"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3:12" ht="12"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3:12" ht="12"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3:12" ht="12"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3:12" ht="12"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3:12" ht="12"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3:12" ht="12"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3:12" ht="12"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3:12" ht="12"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3:12" ht="12"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3:12" ht="12"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3:12" ht="12"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3:12" ht="12"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3:12" ht="12"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3:12" ht="12"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3:12" ht="12"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3:12" ht="12"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3:12" ht="12"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3:12" ht="12"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3:12" ht="12"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3:12" ht="12"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3:12" ht="12"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3:12" ht="12"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3:12" ht="12"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3:12" ht="12"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3:12" ht="12"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3:12" ht="12"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3:12" ht="12"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3:12" ht="12"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3:12" ht="12"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3:12" ht="12"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3:12" ht="12"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3:12" ht="12"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3:12" ht="12"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3:12" ht="12"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3:12" ht="12"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3:12" ht="12"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3:12" ht="12"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3:12" ht="12"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3:12" ht="12"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3:12" ht="12"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3:12" ht="12"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3:12" ht="12"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3:12" ht="12"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3:12" ht="12"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3:12" ht="12"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3:12" ht="12"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3:12" ht="12"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3:12" ht="12"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3:12" ht="12"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3:12" ht="12"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3:12" ht="12"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3:12" ht="12"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3:12" ht="12"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</sheetData>
  <mergeCells count="6">
    <mergeCell ref="K4:L4"/>
    <mergeCell ref="B5:B7"/>
    <mergeCell ref="C5:D6"/>
    <mergeCell ref="E5:F6"/>
    <mergeCell ref="G5:I6"/>
    <mergeCell ref="J5:L6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"/>
  <dimension ref="B1:L263"/>
  <sheetViews>
    <sheetView workbookViewId="0" topLeftCell="A1">
      <selection activeCell="A1" sqref="A1"/>
    </sheetView>
  </sheetViews>
  <sheetFormatPr defaultColWidth="9.00390625" defaultRowHeight="13.5"/>
  <cols>
    <col min="1" max="1" width="3.875" style="101" customWidth="1"/>
    <col min="2" max="2" width="10.875" style="101" customWidth="1"/>
    <col min="3" max="3" width="8.625" style="101" customWidth="1"/>
    <col min="4" max="5" width="8.875" style="101" customWidth="1"/>
    <col min="6" max="6" width="10.00390625" style="101" customWidth="1"/>
    <col min="7" max="12" width="8.50390625" style="101" customWidth="1"/>
    <col min="13" max="16384" width="9.00390625" style="101" customWidth="1"/>
  </cols>
  <sheetData>
    <row r="1" spans="2:9" ht="14.25">
      <c r="B1" s="844" t="s">
        <v>310</v>
      </c>
      <c r="I1" s="123"/>
    </row>
    <row r="2" spans="2:9" ht="14.25">
      <c r="B2" s="844"/>
      <c r="I2" s="123"/>
    </row>
    <row r="3" spans="2:12" ht="14.25" thickBot="1">
      <c r="B3" s="123"/>
      <c r="D3" s="123"/>
      <c r="E3" s="123"/>
      <c r="F3" s="123"/>
      <c r="G3" s="123"/>
      <c r="H3" s="123"/>
      <c r="I3" s="123"/>
      <c r="K3" s="1276"/>
      <c r="L3" s="1290"/>
    </row>
    <row r="4" spans="2:12" ht="13.5" customHeight="1" thickTop="1">
      <c r="B4" s="1278" t="s">
        <v>1294</v>
      </c>
      <c r="C4" s="1281" t="s">
        <v>296</v>
      </c>
      <c r="D4" s="1282"/>
      <c r="E4" s="1281" t="s">
        <v>297</v>
      </c>
      <c r="F4" s="1282"/>
      <c r="G4" s="1281" t="s">
        <v>298</v>
      </c>
      <c r="H4" s="1291"/>
      <c r="I4" s="1292"/>
      <c r="J4" s="1281" t="s">
        <v>309</v>
      </c>
      <c r="K4" s="1291"/>
      <c r="L4" s="1292"/>
    </row>
    <row r="5" spans="2:12" ht="13.5" customHeight="1">
      <c r="B5" s="1279"/>
      <c r="C5" s="1283"/>
      <c r="D5" s="1284"/>
      <c r="E5" s="1283"/>
      <c r="F5" s="1284"/>
      <c r="G5" s="1293"/>
      <c r="H5" s="1294"/>
      <c r="I5" s="1295"/>
      <c r="J5" s="1293"/>
      <c r="K5" s="1294"/>
      <c r="L5" s="1295"/>
    </row>
    <row r="6" spans="2:12" ht="21" customHeight="1">
      <c r="B6" s="1280"/>
      <c r="C6" s="273" t="s">
        <v>300</v>
      </c>
      <c r="D6" s="273" t="s">
        <v>301</v>
      </c>
      <c r="E6" s="273" t="s">
        <v>300</v>
      </c>
      <c r="F6" s="273" t="s">
        <v>301</v>
      </c>
      <c r="G6" s="273" t="s">
        <v>292</v>
      </c>
      <c r="H6" s="273" t="s">
        <v>293</v>
      </c>
      <c r="I6" s="845" t="s">
        <v>479</v>
      </c>
      <c r="J6" s="273" t="s">
        <v>292</v>
      </c>
      <c r="K6" s="273" t="s">
        <v>293</v>
      </c>
      <c r="L6" s="845" t="s">
        <v>479</v>
      </c>
    </row>
    <row r="7" spans="2:12" ht="13.5" customHeight="1">
      <c r="B7" s="836"/>
      <c r="C7" s="837"/>
      <c r="D7" s="838"/>
      <c r="E7" s="838"/>
      <c r="F7" s="838"/>
      <c r="G7" s="838"/>
      <c r="H7" s="838"/>
      <c r="I7" s="838"/>
      <c r="J7" s="838"/>
      <c r="K7" s="838"/>
      <c r="L7" s="839"/>
    </row>
    <row r="8" spans="2:12" ht="12.75" customHeight="1">
      <c r="B8" s="691" t="s">
        <v>764</v>
      </c>
      <c r="C8" s="692">
        <v>230</v>
      </c>
      <c r="D8" s="63">
        <v>20</v>
      </c>
      <c r="E8" s="63">
        <v>2151</v>
      </c>
      <c r="F8" s="63">
        <v>39</v>
      </c>
      <c r="G8" s="63">
        <v>2529</v>
      </c>
      <c r="H8" s="63">
        <v>897</v>
      </c>
      <c r="I8" s="63">
        <f>SUM(G8:H8)</f>
        <v>3426</v>
      </c>
      <c r="J8" s="63">
        <v>47895</v>
      </c>
      <c r="K8" s="63">
        <v>47183</v>
      </c>
      <c r="L8" s="64">
        <f>SUM(J8:K8)</f>
        <v>95078</v>
      </c>
    </row>
    <row r="9" spans="2:12" s="107" customFormat="1" ht="12.75" customHeight="1">
      <c r="B9" s="408" t="s">
        <v>539</v>
      </c>
      <c r="C9" s="690">
        <f aca="true" t="shared" si="0" ref="C9:L9">SUM(C11:C71)</f>
        <v>226</v>
      </c>
      <c r="D9" s="60">
        <f t="shared" si="0"/>
        <v>20</v>
      </c>
      <c r="E9" s="60">
        <f t="shared" si="0"/>
        <v>2082</v>
      </c>
      <c r="F9" s="60">
        <f t="shared" si="0"/>
        <v>39</v>
      </c>
      <c r="G9" s="60">
        <f t="shared" si="0"/>
        <v>2461</v>
      </c>
      <c r="H9" s="60">
        <f t="shared" si="0"/>
        <v>836</v>
      </c>
      <c r="I9" s="60">
        <f t="shared" si="0"/>
        <v>3297</v>
      </c>
      <c r="J9" s="60">
        <f t="shared" si="0"/>
        <v>46078</v>
      </c>
      <c r="K9" s="60">
        <f t="shared" si="0"/>
        <v>44945</v>
      </c>
      <c r="L9" s="61">
        <f t="shared" si="0"/>
        <v>91023</v>
      </c>
    </row>
    <row r="10" spans="2:12" ht="12.75" customHeight="1">
      <c r="B10" s="39"/>
      <c r="C10" s="692"/>
      <c r="D10" s="63"/>
      <c r="E10" s="63"/>
      <c r="F10" s="63"/>
      <c r="G10" s="63"/>
      <c r="H10" s="63"/>
      <c r="I10" s="63"/>
      <c r="J10" s="63"/>
      <c r="K10" s="63"/>
      <c r="L10" s="64"/>
    </row>
    <row r="11" spans="2:12" ht="12.75" customHeight="1">
      <c r="B11" s="39" t="s">
        <v>1303</v>
      </c>
      <c r="C11" s="692">
        <v>20</v>
      </c>
      <c r="D11" s="63">
        <v>1</v>
      </c>
      <c r="E11" s="63">
        <v>252</v>
      </c>
      <c r="F11" s="63">
        <v>6</v>
      </c>
      <c r="G11" s="63">
        <v>276</v>
      </c>
      <c r="H11" s="63">
        <v>111</v>
      </c>
      <c r="I11" s="63">
        <f aca="true" t="shared" si="1" ref="I11:I19">SUM(G11:H11)</f>
        <v>387</v>
      </c>
      <c r="J11" s="63">
        <v>5997</v>
      </c>
      <c r="K11" s="63">
        <v>5766</v>
      </c>
      <c r="L11" s="64">
        <f aca="true" t="shared" si="2" ref="L11:L19">SUM(J11:K11)</f>
        <v>11763</v>
      </c>
    </row>
    <row r="12" spans="2:12" ht="12.75" customHeight="1">
      <c r="B12" s="39" t="s">
        <v>1376</v>
      </c>
      <c r="C12" s="692">
        <v>11</v>
      </c>
      <c r="D12" s="63">
        <v>3</v>
      </c>
      <c r="E12" s="63">
        <v>136</v>
      </c>
      <c r="F12" s="63">
        <v>5</v>
      </c>
      <c r="G12" s="63">
        <v>168</v>
      </c>
      <c r="H12" s="63">
        <v>47</v>
      </c>
      <c r="I12" s="63">
        <f t="shared" si="1"/>
        <v>215</v>
      </c>
      <c r="J12" s="63">
        <v>3153</v>
      </c>
      <c r="K12" s="63">
        <v>3063</v>
      </c>
      <c r="L12" s="64">
        <f t="shared" si="2"/>
        <v>6216</v>
      </c>
    </row>
    <row r="13" spans="2:12" ht="12.75" customHeight="1">
      <c r="B13" s="39" t="s">
        <v>1305</v>
      </c>
      <c r="C13" s="692">
        <v>12</v>
      </c>
      <c r="D13" s="63">
        <v>1</v>
      </c>
      <c r="E13" s="63">
        <v>120</v>
      </c>
      <c r="F13" s="63">
        <v>1</v>
      </c>
      <c r="G13" s="63">
        <v>142</v>
      </c>
      <c r="H13" s="63">
        <v>42</v>
      </c>
      <c r="I13" s="63">
        <f t="shared" si="1"/>
        <v>184</v>
      </c>
      <c r="J13" s="63">
        <v>2712</v>
      </c>
      <c r="K13" s="63">
        <v>2734</v>
      </c>
      <c r="L13" s="64">
        <f t="shared" si="2"/>
        <v>5446</v>
      </c>
    </row>
    <row r="14" spans="2:12" ht="12.75" customHeight="1">
      <c r="B14" s="39" t="s">
        <v>1306</v>
      </c>
      <c r="C14" s="692">
        <v>11</v>
      </c>
      <c r="D14" s="63">
        <v>0</v>
      </c>
      <c r="E14" s="63">
        <v>139</v>
      </c>
      <c r="F14" s="63">
        <v>0</v>
      </c>
      <c r="G14" s="63">
        <v>152</v>
      </c>
      <c r="H14" s="63">
        <v>55</v>
      </c>
      <c r="I14" s="63">
        <f t="shared" si="1"/>
        <v>207</v>
      </c>
      <c r="J14" s="63">
        <v>3119</v>
      </c>
      <c r="K14" s="63">
        <v>3154</v>
      </c>
      <c r="L14" s="64">
        <f t="shared" si="2"/>
        <v>6273</v>
      </c>
    </row>
    <row r="15" spans="2:12" ht="12.75" customHeight="1">
      <c r="B15" s="39" t="s">
        <v>1307</v>
      </c>
      <c r="C15" s="692">
        <v>5</v>
      </c>
      <c r="D15" s="63">
        <v>0</v>
      </c>
      <c r="E15" s="63">
        <v>63</v>
      </c>
      <c r="F15" s="63">
        <v>0</v>
      </c>
      <c r="G15" s="63">
        <v>69</v>
      </c>
      <c r="H15" s="63">
        <v>29</v>
      </c>
      <c r="I15" s="63">
        <f t="shared" si="1"/>
        <v>98</v>
      </c>
      <c r="J15" s="63">
        <v>1510</v>
      </c>
      <c r="K15" s="63">
        <v>1450</v>
      </c>
      <c r="L15" s="64">
        <f t="shared" si="2"/>
        <v>2960</v>
      </c>
    </row>
    <row r="16" spans="2:12" ht="12.75" customHeight="1">
      <c r="B16" s="39" t="s">
        <v>1308</v>
      </c>
      <c r="C16" s="692">
        <v>6</v>
      </c>
      <c r="D16" s="63">
        <v>2</v>
      </c>
      <c r="E16" s="63">
        <v>64</v>
      </c>
      <c r="F16" s="63">
        <v>2</v>
      </c>
      <c r="G16" s="63">
        <v>76</v>
      </c>
      <c r="H16" s="63">
        <v>27</v>
      </c>
      <c r="I16" s="63">
        <f t="shared" si="1"/>
        <v>103</v>
      </c>
      <c r="J16" s="63">
        <v>1432</v>
      </c>
      <c r="K16" s="63">
        <v>1389</v>
      </c>
      <c r="L16" s="64">
        <f t="shared" si="2"/>
        <v>2821</v>
      </c>
    </row>
    <row r="17" spans="2:12" ht="12.75" customHeight="1">
      <c r="B17" s="39" t="s">
        <v>1400</v>
      </c>
      <c r="C17" s="692">
        <v>7</v>
      </c>
      <c r="D17" s="63">
        <v>0</v>
      </c>
      <c r="E17" s="63">
        <v>63</v>
      </c>
      <c r="F17" s="63">
        <v>0</v>
      </c>
      <c r="G17" s="63">
        <v>72</v>
      </c>
      <c r="H17" s="63">
        <v>27</v>
      </c>
      <c r="I17" s="63">
        <f t="shared" si="1"/>
        <v>99</v>
      </c>
      <c r="J17" s="63">
        <v>1348</v>
      </c>
      <c r="K17" s="63">
        <v>1396</v>
      </c>
      <c r="L17" s="64">
        <f t="shared" si="2"/>
        <v>2744</v>
      </c>
    </row>
    <row r="18" spans="2:12" ht="12.75" customHeight="1">
      <c r="B18" s="39" t="s">
        <v>1310</v>
      </c>
      <c r="C18" s="692">
        <v>7</v>
      </c>
      <c r="D18" s="63">
        <v>0</v>
      </c>
      <c r="E18" s="63">
        <v>64</v>
      </c>
      <c r="F18" s="63">
        <v>0</v>
      </c>
      <c r="G18" s="63">
        <v>79</v>
      </c>
      <c r="H18" s="63">
        <v>21</v>
      </c>
      <c r="I18" s="63">
        <f t="shared" si="1"/>
        <v>100</v>
      </c>
      <c r="J18" s="63">
        <v>1454</v>
      </c>
      <c r="K18" s="63">
        <v>1348</v>
      </c>
      <c r="L18" s="64">
        <f t="shared" si="2"/>
        <v>2802</v>
      </c>
    </row>
    <row r="19" spans="2:12" ht="12.75" customHeight="1">
      <c r="B19" s="39" t="s">
        <v>1311</v>
      </c>
      <c r="C19" s="692">
        <v>6</v>
      </c>
      <c r="D19" s="63">
        <v>0</v>
      </c>
      <c r="E19" s="63">
        <v>57</v>
      </c>
      <c r="F19" s="63">
        <v>0</v>
      </c>
      <c r="G19" s="63">
        <v>64</v>
      </c>
      <c r="H19" s="63">
        <v>28</v>
      </c>
      <c r="I19" s="63">
        <f t="shared" si="1"/>
        <v>92</v>
      </c>
      <c r="J19" s="63">
        <v>1318</v>
      </c>
      <c r="K19" s="63">
        <v>1224</v>
      </c>
      <c r="L19" s="64">
        <f t="shared" si="2"/>
        <v>2542</v>
      </c>
    </row>
    <row r="20" spans="2:12" ht="9.75" customHeight="1">
      <c r="B20" s="39"/>
      <c r="C20" s="692"/>
      <c r="D20" s="63"/>
      <c r="E20" s="63"/>
      <c r="F20" s="63"/>
      <c r="G20" s="63"/>
      <c r="H20" s="63"/>
      <c r="I20" s="63"/>
      <c r="J20" s="63"/>
      <c r="K20" s="63"/>
      <c r="L20" s="64"/>
    </row>
    <row r="21" spans="2:12" ht="12.75" customHeight="1">
      <c r="B21" s="39" t="s">
        <v>302</v>
      </c>
      <c r="C21" s="692">
        <v>6</v>
      </c>
      <c r="D21" s="63">
        <v>0</v>
      </c>
      <c r="E21" s="63">
        <v>55</v>
      </c>
      <c r="F21" s="63">
        <v>0</v>
      </c>
      <c r="G21" s="63">
        <v>65</v>
      </c>
      <c r="H21" s="63">
        <v>24</v>
      </c>
      <c r="I21" s="63">
        <f>SUM(G21:H21)</f>
        <v>89</v>
      </c>
      <c r="J21" s="63">
        <v>1218</v>
      </c>
      <c r="K21" s="63">
        <v>1181</v>
      </c>
      <c r="L21" s="64">
        <f>SUM(J21:K21)</f>
        <v>2399</v>
      </c>
    </row>
    <row r="22" spans="2:12" ht="12.75" customHeight="1">
      <c r="B22" s="39" t="s">
        <v>95</v>
      </c>
      <c r="C22" s="692">
        <v>2</v>
      </c>
      <c r="D22" s="63">
        <v>0</v>
      </c>
      <c r="E22" s="63">
        <v>20</v>
      </c>
      <c r="F22" s="63">
        <v>0</v>
      </c>
      <c r="G22" s="63">
        <v>22</v>
      </c>
      <c r="H22" s="63">
        <v>11</v>
      </c>
      <c r="I22" s="63">
        <f>SUM(G22:H22)</f>
        <v>33</v>
      </c>
      <c r="J22" s="63">
        <v>467</v>
      </c>
      <c r="K22" s="63">
        <v>407</v>
      </c>
      <c r="L22" s="64">
        <f>SUM(J22:K22)</f>
        <v>874</v>
      </c>
    </row>
    <row r="23" spans="2:12" ht="12.75" customHeight="1">
      <c r="B23" s="39" t="s">
        <v>1402</v>
      </c>
      <c r="C23" s="692">
        <v>2</v>
      </c>
      <c r="D23" s="63">
        <v>0</v>
      </c>
      <c r="E23" s="63">
        <v>21</v>
      </c>
      <c r="F23" s="63">
        <v>0</v>
      </c>
      <c r="G23" s="63">
        <v>24</v>
      </c>
      <c r="H23" s="63">
        <v>9</v>
      </c>
      <c r="I23" s="63">
        <f>SUM(G23:H23)</f>
        <v>33</v>
      </c>
      <c r="J23" s="63">
        <v>473</v>
      </c>
      <c r="K23" s="63">
        <v>470</v>
      </c>
      <c r="L23" s="64">
        <f>SUM(J23:K23)</f>
        <v>943</v>
      </c>
    </row>
    <row r="24" spans="2:12" ht="12.75" customHeight="1">
      <c r="B24" s="39" t="s">
        <v>1404</v>
      </c>
      <c r="C24" s="692">
        <v>4</v>
      </c>
      <c r="D24" s="63">
        <v>0</v>
      </c>
      <c r="E24" s="63">
        <v>27</v>
      </c>
      <c r="F24" s="63">
        <v>0</v>
      </c>
      <c r="G24" s="63">
        <v>31</v>
      </c>
      <c r="H24" s="63">
        <v>13</v>
      </c>
      <c r="I24" s="63">
        <f>SUM(G24:H24)</f>
        <v>44</v>
      </c>
      <c r="J24" s="63">
        <v>593</v>
      </c>
      <c r="K24" s="63">
        <v>545</v>
      </c>
      <c r="L24" s="64">
        <f>SUM(J24:K24)</f>
        <v>1138</v>
      </c>
    </row>
    <row r="25" spans="2:12" ht="9.75" customHeight="1">
      <c r="B25" s="39"/>
      <c r="C25" s="692"/>
      <c r="D25" s="63"/>
      <c r="E25" s="63"/>
      <c r="F25" s="63"/>
      <c r="G25" s="63"/>
      <c r="H25" s="63"/>
      <c r="I25" s="63"/>
      <c r="J25" s="63"/>
      <c r="K25" s="63"/>
      <c r="L25" s="64"/>
    </row>
    <row r="26" spans="2:12" ht="12.75" customHeight="1">
      <c r="B26" s="39" t="s">
        <v>303</v>
      </c>
      <c r="C26" s="692">
        <v>1</v>
      </c>
      <c r="D26" s="63">
        <v>0</v>
      </c>
      <c r="E26" s="63">
        <v>12</v>
      </c>
      <c r="F26" s="63">
        <v>0</v>
      </c>
      <c r="G26" s="63">
        <v>13</v>
      </c>
      <c r="H26" s="63">
        <v>5</v>
      </c>
      <c r="I26" s="63">
        <f>SUM(G26:H26)</f>
        <v>18</v>
      </c>
      <c r="J26" s="63">
        <v>275</v>
      </c>
      <c r="K26" s="63">
        <v>244</v>
      </c>
      <c r="L26" s="64">
        <f>SUM(J26:K26)</f>
        <v>519</v>
      </c>
    </row>
    <row r="27" spans="2:12" ht="12.75" customHeight="1">
      <c r="B27" s="39" t="s">
        <v>809</v>
      </c>
      <c r="C27" s="285">
        <v>3</v>
      </c>
      <c r="D27" s="43">
        <v>0</v>
      </c>
      <c r="E27" s="43">
        <v>30</v>
      </c>
      <c r="F27" s="43">
        <v>0</v>
      </c>
      <c r="G27" s="43">
        <v>37</v>
      </c>
      <c r="H27" s="43">
        <v>11</v>
      </c>
      <c r="I27" s="63">
        <f>SUM(G27:H27)</f>
        <v>48</v>
      </c>
      <c r="J27" s="43">
        <v>649</v>
      </c>
      <c r="K27" s="43">
        <v>617</v>
      </c>
      <c r="L27" s="64">
        <f>SUM(J27:K27)</f>
        <v>1266</v>
      </c>
    </row>
    <row r="28" spans="2:12" ht="12.75" customHeight="1">
      <c r="B28" s="39" t="s">
        <v>1384</v>
      </c>
      <c r="C28" s="285">
        <v>2</v>
      </c>
      <c r="D28" s="43">
        <v>1</v>
      </c>
      <c r="E28" s="43">
        <v>15</v>
      </c>
      <c r="F28" s="43">
        <v>1</v>
      </c>
      <c r="G28" s="43">
        <v>18</v>
      </c>
      <c r="H28" s="43">
        <v>7</v>
      </c>
      <c r="I28" s="63">
        <f>SUM(G28:H28)</f>
        <v>25</v>
      </c>
      <c r="J28" s="43">
        <v>297</v>
      </c>
      <c r="K28" s="43">
        <v>330</v>
      </c>
      <c r="L28" s="64">
        <f>SUM(J28:K28)</f>
        <v>627</v>
      </c>
    </row>
    <row r="29" spans="2:12" ht="12.75" customHeight="1">
      <c r="B29" s="691" t="s">
        <v>591</v>
      </c>
      <c r="C29" s="285">
        <v>5</v>
      </c>
      <c r="D29" s="43">
        <v>0</v>
      </c>
      <c r="E29" s="43">
        <v>31</v>
      </c>
      <c r="F29" s="43">
        <v>0</v>
      </c>
      <c r="G29" s="43">
        <v>38</v>
      </c>
      <c r="H29" s="43">
        <v>9</v>
      </c>
      <c r="I29" s="63">
        <f>SUM(G29:H29)</f>
        <v>47</v>
      </c>
      <c r="J29" s="43">
        <v>536</v>
      </c>
      <c r="K29" s="43">
        <v>586</v>
      </c>
      <c r="L29" s="64">
        <f>SUM(J29:K29)</f>
        <v>1122</v>
      </c>
    </row>
    <row r="30" spans="2:12" ht="12.75" customHeight="1">
      <c r="B30" s="39" t="s">
        <v>1321</v>
      </c>
      <c r="C30" s="285">
        <v>4</v>
      </c>
      <c r="D30" s="43">
        <v>0</v>
      </c>
      <c r="E30" s="43">
        <v>43</v>
      </c>
      <c r="F30" s="43">
        <v>0</v>
      </c>
      <c r="G30" s="43">
        <v>41</v>
      </c>
      <c r="H30" s="43">
        <v>21</v>
      </c>
      <c r="I30" s="63">
        <f>SUM(G30:H30)</f>
        <v>62</v>
      </c>
      <c r="J30" s="43">
        <v>979</v>
      </c>
      <c r="K30" s="43">
        <v>954</v>
      </c>
      <c r="L30" s="64">
        <f>SUM(J30:K30)</f>
        <v>1933</v>
      </c>
    </row>
    <row r="31" spans="2:12" ht="9.75" customHeight="1">
      <c r="B31" s="39"/>
      <c r="C31" s="285"/>
      <c r="D31" s="43"/>
      <c r="E31" s="43"/>
      <c r="F31" s="43"/>
      <c r="G31" s="43"/>
      <c r="H31" s="43"/>
      <c r="I31" s="63"/>
      <c r="J31" s="43"/>
      <c r="K31" s="43"/>
      <c r="L31" s="64"/>
    </row>
    <row r="32" spans="2:12" ht="12.75" customHeight="1">
      <c r="B32" s="39" t="s">
        <v>593</v>
      </c>
      <c r="C32" s="285">
        <v>6</v>
      </c>
      <c r="D32" s="63">
        <v>0</v>
      </c>
      <c r="E32" s="63">
        <v>60</v>
      </c>
      <c r="F32" s="43">
        <v>0</v>
      </c>
      <c r="G32" s="43">
        <v>68</v>
      </c>
      <c r="H32" s="43">
        <v>21</v>
      </c>
      <c r="I32" s="63">
        <f>SUM(G32:H32)</f>
        <v>89</v>
      </c>
      <c r="J32" s="43">
        <v>1319</v>
      </c>
      <c r="K32" s="43">
        <v>1323</v>
      </c>
      <c r="L32" s="64">
        <f>SUM(J32:K32)</f>
        <v>2642</v>
      </c>
    </row>
    <row r="33" spans="2:12" ht="12.75" customHeight="1">
      <c r="B33" s="39" t="s">
        <v>698</v>
      </c>
      <c r="C33" s="285">
        <v>3</v>
      </c>
      <c r="D33" s="43">
        <v>1</v>
      </c>
      <c r="E33" s="43">
        <v>22</v>
      </c>
      <c r="F33" s="846">
        <v>3</v>
      </c>
      <c r="G33" s="43">
        <v>29</v>
      </c>
      <c r="H33" s="43">
        <v>13</v>
      </c>
      <c r="I33" s="63">
        <f>SUM(G33:H33)</f>
        <v>42</v>
      </c>
      <c r="J33" s="43">
        <v>512</v>
      </c>
      <c r="K33" s="43">
        <v>536</v>
      </c>
      <c r="L33" s="64">
        <f>SUM(J33:K33)</f>
        <v>1048</v>
      </c>
    </row>
    <row r="34" spans="2:12" ht="12.75" customHeight="1">
      <c r="B34" s="39" t="s">
        <v>1324</v>
      </c>
      <c r="C34" s="285">
        <v>7</v>
      </c>
      <c r="D34" s="43">
        <v>0</v>
      </c>
      <c r="E34" s="43">
        <v>54</v>
      </c>
      <c r="F34" s="43">
        <v>0</v>
      </c>
      <c r="G34" s="43">
        <v>67</v>
      </c>
      <c r="H34" s="43">
        <v>18</v>
      </c>
      <c r="I34" s="63">
        <f>SUM(G34:H34)</f>
        <v>85</v>
      </c>
      <c r="J34" s="43">
        <v>1210</v>
      </c>
      <c r="K34" s="43">
        <v>1107</v>
      </c>
      <c r="L34" s="64">
        <f>SUM(J34:K34)</f>
        <v>2317</v>
      </c>
    </row>
    <row r="35" spans="2:12" ht="9.75" customHeight="1">
      <c r="B35" s="39"/>
      <c r="C35" s="285"/>
      <c r="D35" s="43"/>
      <c r="E35" s="43"/>
      <c r="F35" s="43"/>
      <c r="G35" s="43"/>
      <c r="H35" s="43"/>
      <c r="I35" s="63"/>
      <c r="J35" s="43"/>
      <c r="K35" s="43"/>
      <c r="L35" s="64"/>
    </row>
    <row r="36" spans="2:12" ht="12.75" customHeight="1">
      <c r="B36" s="39" t="s">
        <v>304</v>
      </c>
      <c r="C36" s="285">
        <v>3</v>
      </c>
      <c r="D36" s="43">
        <v>0</v>
      </c>
      <c r="E36" s="43">
        <v>21</v>
      </c>
      <c r="F36" s="43">
        <v>0</v>
      </c>
      <c r="G36" s="43">
        <v>25</v>
      </c>
      <c r="H36" s="43">
        <v>9</v>
      </c>
      <c r="I36" s="63">
        <f aca="true" t="shared" si="3" ref="I36:I42">SUM(G36:H36)</f>
        <v>34</v>
      </c>
      <c r="J36" s="43">
        <v>370</v>
      </c>
      <c r="K36" s="43">
        <v>426</v>
      </c>
      <c r="L36" s="64">
        <f aca="true" t="shared" si="4" ref="L36:L42">SUM(J36:K36)</f>
        <v>796</v>
      </c>
    </row>
    <row r="37" spans="2:12" ht="12.75" customHeight="1">
      <c r="B37" s="39" t="s">
        <v>1326</v>
      </c>
      <c r="C37" s="285">
        <v>5</v>
      </c>
      <c r="D37" s="43">
        <v>0</v>
      </c>
      <c r="E37" s="43">
        <v>20</v>
      </c>
      <c r="F37" s="43">
        <v>0</v>
      </c>
      <c r="G37" s="43">
        <v>24</v>
      </c>
      <c r="H37" s="43">
        <v>7</v>
      </c>
      <c r="I37" s="63">
        <f t="shared" si="3"/>
        <v>31</v>
      </c>
      <c r="J37" s="43">
        <v>326</v>
      </c>
      <c r="K37" s="43">
        <v>290</v>
      </c>
      <c r="L37" s="64">
        <f t="shared" si="4"/>
        <v>616</v>
      </c>
    </row>
    <row r="38" spans="2:12" ht="12.75" customHeight="1">
      <c r="B38" s="39" t="s">
        <v>305</v>
      </c>
      <c r="C38" s="285">
        <v>3</v>
      </c>
      <c r="D38" s="43">
        <v>0</v>
      </c>
      <c r="E38" s="43">
        <v>20</v>
      </c>
      <c r="F38" s="43">
        <v>0</v>
      </c>
      <c r="G38" s="43">
        <v>25</v>
      </c>
      <c r="H38" s="43">
        <v>8</v>
      </c>
      <c r="I38" s="63">
        <f t="shared" si="3"/>
        <v>33</v>
      </c>
      <c r="J38" s="43">
        <v>371</v>
      </c>
      <c r="K38" s="43">
        <v>367</v>
      </c>
      <c r="L38" s="64">
        <f t="shared" si="4"/>
        <v>738</v>
      </c>
    </row>
    <row r="39" spans="2:12" ht="12.75" customHeight="1">
      <c r="B39" s="39" t="s">
        <v>1413</v>
      </c>
      <c r="C39" s="285">
        <v>2</v>
      </c>
      <c r="D39" s="43">
        <v>0</v>
      </c>
      <c r="E39" s="43">
        <v>14</v>
      </c>
      <c r="F39" s="43">
        <v>0</v>
      </c>
      <c r="G39" s="43">
        <v>15</v>
      </c>
      <c r="H39" s="43">
        <v>7</v>
      </c>
      <c r="I39" s="63">
        <f t="shared" si="3"/>
        <v>22</v>
      </c>
      <c r="J39" s="43">
        <v>304</v>
      </c>
      <c r="K39" s="43">
        <v>287</v>
      </c>
      <c r="L39" s="64">
        <f t="shared" si="4"/>
        <v>591</v>
      </c>
    </row>
    <row r="40" spans="2:12" ht="12.75" customHeight="1">
      <c r="B40" s="39" t="s">
        <v>100</v>
      </c>
      <c r="C40" s="285">
        <v>3</v>
      </c>
      <c r="D40" s="43">
        <v>3</v>
      </c>
      <c r="E40" s="43">
        <v>29</v>
      </c>
      <c r="F40" s="43">
        <v>4</v>
      </c>
      <c r="G40" s="43">
        <v>40</v>
      </c>
      <c r="H40" s="43">
        <v>13</v>
      </c>
      <c r="I40" s="63">
        <f t="shared" si="3"/>
        <v>53</v>
      </c>
      <c r="J40" s="43">
        <v>625</v>
      </c>
      <c r="K40" s="43">
        <v>615</v>
      </c>
      <c r="L40" s="64">
        <f t="shared" si="4"/>
        <v>1240</v>
      </c>
    </row>
    <row r="41" spans="2:12" ht="12.75" customHeight="1">
      <c r="B41" s="39" t="s">
        <v>701</v>
      </c>
      <c r="C41" s="285">
        <v>1</v>
      </c>
      <c r="D41" s="43">
        <v>0</v>
      </c>
      <c r="E41" s="43">
        <v>15</v>
      </c>
      <c r="F41" s="43">
        <v>0</v>
      </c>
      <c r="G41" s="43">
        <v>17</v>
      </c>
      <c r="H41" s="43">
        <v>4</v>
      </c>
      <c r="I41" s="63">
        <f t="shared" si="3"/>
        <v>21</v>
      </c>
      <c r="J41" s="43">
        <v>351</v>
      </c>
      <c r="K41" s="43">
        <v>326</v>
      </c>
      <c r="L41" s="64">
        <f t="shared" si="4"/>
        <v>677</v>
      </c>
    </row>
    <row r="42" spans="2:12" ht="12.75" customHeight="1">
      <c r="B42" s="39" t="s">
        <v>1331</v>
      </c>
      <c r="C42" s="285">
        <v>4</v>
      </c>
      <c r="D42" s="43">
        <v>0</v>
      </c>
      <c r="E42" s="43">
        <v>29</v>
      </c>
      <c r="F42" s="43">
        <v>0</v>
      </c>
      <c r="G42" s="43">
        <v>36</v>
      </c>
      <c r="H42" s="43">
        <v>10</v>
      </c>
      <c r="I42" s="63">
        <f t="shared" si="3"/>
        <v>46</v>
      </c>
      <c r="J42" s="43">
        <v>632</v>
      </c>
      <c r="K42" s="43">
        <v>569</v>
      </c>
      <c r="L42" s="64">
        <f t="shared" si="4"/>
        <v>1201</v>
      </c>
    </row>
    <row r="43" spans="2:12" ht="9.75" customHeight="1">
      <c r="B43" s="39"/>
      <c r="C43" s="285"/>
      <c r="D43" s="43"/>
      <c r="E43" s="43"/>
      <c r="F43" s="43"/>
      <c r="G43" s="43"/>
      <c r="H43" s="43"/>
      <c r="I43" s="63"/>
      <c r="J43" s="43"/>
      <c r="K43" s="43"/>
      <c r="L43" s="64"/>
    </row>
    <row r="44" spans="2:12" ht="12.75" customHeight="1">
      <c r="B44" s="39" t="s">
        <v>306</v>
      </c>
      <c r="C44" s="285">
        <v>1</v>
      </c>
      <c r="D44" s="43">
        <v>1</v>
      </c>
      <c r="E44" s="43">
        <v>6</v>
      </c>
      <c r="F44" s="43">
        <v>1</v>
      </c>
      <c r="G44" s="43">
        <v>11</v>
      </c>
      <c r="H44" s="43">
        <v>2</v>
      </c>
      <c r="I44" s="63">
        <f>SUM(G44:H44)</f>
        <v>13</v>
      </c>
      <c r="J44" s="43">
        <v>107</v>
      </c>
      <c r="K44" s="43">
        <v>116</v>
      </c>
      <c r="L44" s="64">
        <f>SUM(J44:K44)</f>
        <v>223</v>
      </c>
    </row>
    <row r="45" spans="2:12" ht="9.75" customHeight="1">
      <c r="B45" s="39"/>
      <c r="C45" s="285"/>
      <c r="D45" s="43"/>
      <c r="E45" s="43"/>
      <c r="F45" s="43"/>
      <c r="G45" s="43"/>
      <c r="H45" s="43"/>
      <c r="I45" s="63"/>
      <c r="J45" s="43"/>
      <c r="K45" s="43"/>
      <c r="L45" s="64"/>
    </row>
    <row r="46" spans="2:12" ht="12.75" customHeight="1">
      <c r="B46" s="39" t="s">
        <v>553</v>
      </c>
      <c r="C46" s="285">
        <v>6</v>
      </c>
      <c r="D46" s="43">
        <v>0</v>
      </c>
      <c r="E46" s="43">
        <v>56</v>
      </c>
      <c r="F46" s="43">
        <v>0</v>
      </c>
      <c r="G46" s="43">
        <v>66</v>
      </c>
      <c r="H46" s="43">
        <v>21</v>
      </c>
      <c r="I46" s="63">
        <f>SUM(G46:H46)</f>
        <v>87</v>
      </c>
      <c r="J46" s="43">
        <v>1249</v>
      </c>
      <c r="K46" s="43">
        <v>1208</v>
      </c>
      <c r="L46" s="64">
        <f>SUM(J46:K46)</f>
        <v>2457</v>
      </c>
    </row>
    <row r="47" spans="2:12" s="841" customFormat="1" ht="12.75" customHeight="1">
      <c r="B47" s="842" t="s">
        <v>554</v>
      </c>
      <c r="C47" s="282">
        <v>2</v>
      </c>
      <c r="D47" s="283">
        <v>0</v>
      </c>
      <c r="E47" s="283">
        <v>19</v>
      </c>
      <c r="F47" s="283">
        <v>0</v>
      </c>
      <c r="G47" s="283">
        <v>22</v>
      </c>
      <c r="H47" s="283">
        <v>9</v>
      </c>
      <c r="I47" s="63">
        <f>SUM(G47:H47)</f>
        <v>31</v>
      </c>
      <c r="J47" s="283">
        <v>433</v>
      </c>
      <c r="K47" s="283">
        <v>445</v>
      </c>
      <c r="L47" s="64">
        <f>SUM(J47:K47)</f>
        <v>878</v>
      </c>
    </row>
    <row r="48" spans="2:12" ht="12.75" customHeight="1">
      <c r="B48" s="39" t="s">
        <v>555</v>
      </c>
      <c r="C48" s="285">
        <v>4</v>
      </c>
      <c r="D48" s="43">
        <v>0</v>
      </c>
      <c r="E48" s="43">
        <v>33</v>
      </c>
      <c r="F48" s="43">
        <v>0</v>
      </c>
      <c r="G48" s="43">
        <v>38</v>
      </c>
      <c r="H48" s="43">
        <v>16</v>
      </c>
      <c r="I48" s="63">
        <f>SUM(G48:H48)</f>
        <v>54</v>
      </c>
      <c r="J48" s="43">
        <v>708</v>
      </c>
      <c r="K48" s="43">
        <v>744</v>
      </c>
      <c r="L48" s="64">
        <f>SUM(J48:K48)</f>
        <v>1452</v>
      </c>
    </row>
    <row r="49" spans="2:12" ht="12.75" customHeight="1">
      <c r="B49" s="39" t="s">
        <v>104</v>
      </c>
      <c r="C49" s="285">
        <v>2</v>
      </c>
      <c r="D49" s="43">
        <v>0</v>
      </c>
      <c r="E49" s="43">
        <v>15</v>
      </c>
      <c r="F49" s="43">
        <v>0</v>
      </c>
      <c r="G49" s="43">
        <v>18</v>
      </c>
      <c r="H49" s="43">
        <v>7</v>
      </c>
      <c r="I49" s="63">
        <f>SUM(G49:H49)</f>
        <v>25</v>
      </c>
      <c r="J49" s="43">
        <v>306</v>
      </c>
      <c r="K49" s="43">
        <v>305</v>
      </c>
      <c r="L49" s="64">
        <f>SUM(J49:K49)</f>
        <v>611</v>
      </c>
    </row>
    <row r="50" spans="2:12" ht="12.75" customHeight="1">
      <c r="B50" s="39" t="s">
        <v>556</v>
      </c>
      <c r="C50" s="285">
        <v>5</v>
      </c>
      <c r="D50" s="43">
        <v>1</v>
      </c>
      <c r="E50" s="43">
        <v>46</v>
      </c>
      <c r="F50" s="43">
        <v>3</v>
      </c>
      <c r="G50" s="43">
        <v>59</v>
      </c>
      <c r="H50" s="43">
        <v>18</v>
      </c>
      <c r="I50" s="63">
        <f>SUM(G50:H50)</f>
        <v>77</v>
      </c>
      <c r="J50" s="43">
        <v>1010</v>
      </c>
      <c r="K50" s="43">
        <v>931</v>
      </c>
      <c r="L50" s="64">
        <f>SUM(J50:K50)</f>
        <v>1941</v>
      </c>
    </row>
    <row r="51" spans="2:12" ht="9.75" customHeight="1">
      <c r="B51" s="39"/>
      <c r="C51" s="285"/>
      <c r="D51" s="43"/>
      <c r="E51" s="43"/>
      <c r="F51" s="43"/>
      <c r="G51" s="43"/>
      <c r="H51" s="43"/>
      <c r="I51" s="63"/>
      <c r="J51" s="43"/>
      <c r="K51" s="43"/>
      <c r="L51" s="64"/>
    </row>
    <row r="52" spans="2:12" ht="12.75" customHeight="1">
      <c r="B52" s="39" t="s">
        <v>1421</v>
      </c>
      <c r="C52" s="285">
        <v>5</v>
      </c>
      <c r="D52" s="43">
        <v>0</v>
      </c>
      <c r="E52" s="43">
        <v>46</v>
      </c>
      <c r="F52" s="43">
        <v>0</v>
      </c>
      <c r="G52" s="43">
        <v>53</v>
      </c>
      <c r="H52" s="43">
        <v>22</v>
      </c>
      <c r="I52" s="63">
        <f>SUM(G52:H52)</f>
        <v>75</v>
      </c>
      <c r="J52" s="43">
        <v>975</v>
      </c>
      <c r="K52" s="43">
        <v>1000</v>
      </c>
      <c r="L52" s="64">
        <f>SUM(J52:K52)</f>
        <v>1975</v>
      </c>
    </row>
    <row r="53" spans="2:12" ht="12.75" customHeight="1">
      <c r="B53" s="39" t="s">
        <v>105</v>
      </c>
      <c r="C53" s="285">
        <v>3</v>
      </c>
      <c r="D53" s="43">
        <v>0</v>
      </c>
      <c r="E53" s="43">
        <v>19</v>
      </c>
      <c r="F53" s="43">
        <v>0</v>
      </c>
      <c r="G53" s="43">
        <v>22</v>
      </c>
      <c r="H53" s="43">
        <v>9</v>
      </c>
      <c r="I53" s="63">
        <f>SUM(G53:H53)</f>
        <v>31</v>
      </c>
      <c r="J53" s="43">
        <v>418</v>
      </c>
      <c r="K53" s="43">
        <v>409</v>
      </c>
      <c r="L53" s="64">
        <f>SUM(J53:K53)</f>
        <v>827</v>
      </c>
    </row>
    <row r="54" spans="2:12" ht="12.75" customHeight="1">
      <c r="B54" s="39" t="s">
        <v>1422</v>
      </c>
      <c r="C54" s="285">
        <v>2</v>
      </c>
      <c r="D54" s="43">
        <v>1</v>
      </c>
      <c r="E54" s="43">
        <v>6</v>
      </c>
      <c r="F54" s="43">
        <v>2</v>
      </c>
      <c r="G54" s="43">
        <v>12</v>
      </c>
      <c r="H54" s="43">
        <v>2</v>
      </c>
      <c r="I54" s="63">
        <f>SUM(G54:H54)</f>
        <v>14</v>
      </c>
      <c r="J54" s="43">
        <v>109</v>
      </c>
      <c r="K54" s="43">
        <v>115</v>
      </c>
      <c r="L54" s="64">
        <f>SUM(J54:K54)</f>
        <v>224</v>
      </c>
    </row>
    <row r="55" spans="2:12" ht="12.75" customHeight="1">
      <c r="B55" s="39" t="s">
        <v>706</v>
      </c>
      <c r="C55" s="285">
        <v>4</v>
      </c>
      <c r="D55" s="43">
        <v>2</v>
      </c>
      <c r="E55" s="43">
        <v>27</v>
      </c>
      <c r="F55" s="43">
        <v>4</v>
      </c>
      <c r="G55" s="43">
        <v>37</v>
      </c>
      <c r="H55" s="43">
        <v>10</v>
      </c>
      <c r="I55" s="63">
        <f>SUM(G55:H55)</f>
        <v>47</v>
      </c>
      <c r="J55" s="43">
        <v>578</v>
      </c>
      <c r="K55" s="43">
        <v>530</v>
      </c>
      <c r="L55" s="64">
        <f>SUM(J55:K55)</f>
        <v>1108</v>
      </c>
    </row>
    <row r="56" spans="2:12" ht="9.75" customHeight="1">
      <c r="B56" s="39"/>
      <c r="C56" s="285"/>
      <c r="D56" s="43"/>
      <c r="E56" s="43"/>
      <c r="F56" s="43"/>
      <c r="G56" s="43"/>
      <c r="H56" s="43"/>
      <c r="I56" s="63"/>
      <c r="J56" s="43"/>
      <c r="K56" s="43"/>
      <c r="L56" s="64"/>
    </row>
    <row r="57" spans="2:12" ht="12.75" customHeight="1">
      <c r="B57" s="39" t="s">
        <v>559</v>
      </c>
      <c r="C57" s="285">
        <v>5</v>
      </c>
      <c r="D57" s="43">
        <v>1</v>
      </c>
      <c r="E57" s="43">
        <v>22</v>
      </c>
      <c r="F57" s="43">
        <v>1</v>
      </c>
      <c r="G57" s="43">
        <v>31</v>
      </c>
      <c r="H57" s="43">
        <v>7</v>
      </c>
      <c r="I57" s="63">
        <f aca="true" t="shared" si="5" ref="I57:I63">SUM(G57:H57)</f>
        <v>38</v>
      </c>
      <c r="J57" s="43">
        <v>407</v>
      </c>
      <c r="K57" s="43">
        <v>393</v>
      </c>
      <c r="L57" s="64">
        <f aca="true" t="shared" si="6" ref="L57:L63">SUM(J57:K57)</f>
        <v>800</v>
      </c>
    </row>
    <row r="58" spans="2:12" ht="12.75" customHeight="1">
      <c r="B58" s="39" t="s">
        <v>1342</v>
      </c>
      <c r="C58" s="285">
        <v>1</v>
      </c>
      <c r="D58" s="43">
        <v>0</v>
      </c>
      <c r="E58" s="43">
        <v>18</v>
      </c>
      <c r="F58" s="43">
        <v>0</v>
      </c>
      <c r="G58" s="43">
        <v>24</v>
      </c>
      <c r="H58" s="43">
        <v>6</v>
      </c>
      <c r="I58" s="63">
        <f t="shared" si="5"/>
        <v>30</v>
      </c>
      <c r="J58" s="43">
        <v>328</v>
      </c>
      <c r="K58" s="43">
        <v>370</v>
      </c>
      <c r="L58" s="64">
        <f t="shared" si="6"/>
        <v>698</v>
      </c>
    </row>
    <row r="59" spans="2:12" ht="12.75" customHeight="1">
      <c r="B59" s="39" t="s">
        <v>1424</v>
      </c>
      <c r="C59" s="285">
        <v>3</v>
      </c>
      <c r="D59" s="43">
        <v>0</v>
      </c>
      <c r="E59" s="43">
        <v>23</v>
      </c>
      <c r="F59" s="43">
        <v>0</v>
      </c>
      <c r="G59" s="43">
        <v>29</v>
      </c>
      <c r="H59" s="43">
        <v>8</v>
      </c>
      <c r="I59" s="63">
        <f t="shared" si="5"/>
        <v>37</v>
      </c>
      <c r="J59" s="43">
        <v>439</v>
      </c>
      <c r="K59" s="43">
        <v>439</v>
      </c>
      <c r="L59" s="64">
        <f t="shared" si="6"/>
        <v>878</v>
      </c>
    </row>
    <row r="60" spans="2:12" ht="12.75" customHeight="1">
      <c r="B60" s="39" t="s">
        <v>1425</v>
      </c>
      <c r="C60" s="285">
        <v>3</v>
      </c>
      <c r="D60" s="43">
        <v>0</v>
      </c>
      <c r="E60" s="43">
        <v>18</v>
      </c>
      <c r="F60" s="43">
        <v>0</v>
      </c>
      <c r="G60" s="43">
        <v>24</v>
      </c>
      <c r="H60" s="43">
        <v>6</v>
      </c>
      <c r="I60" s="63">
        <f t="shared" si="5"/>
        <v>30</v>
      </c>
      <c r="J60" s="43">
        <v>373</v>
      </c>
      <c r="K60" s="43">
        <v>313</v>
      </c>
      <c r="L60" s="64">
        <f t="shared" si="6"/>
        <v>686</v>
      </c>
    </row>
    <row r="61" spans="2:12" ht="12.75" customHeight="1">
      <c r="B61" s="39" t="s">
        <v>1426</v>
      </c>
      <c r="C61" s="285">
        <v>4</v>
      </c>
      <c r="D61" s="43">
        <v>0</v>
      </c>
      <c r="E61" s="43">
        <v>28</v>
      </c>
      <c r="F61" s="43">
        <v>0</v>
      </c>
      <c r="G61" s="43">
        <v>37</v>
      </c>
      <c r="H61" s="43">
        <v>8</v>
      </c>
      <c r="I61" s="63">
        <f t="shared" si="5"/>
        <v>45</v>
      </c>
      <c r="J61" s="43">
        <v>607</v>
      </c>
      <c r="K61" s="43">
        <v>574</v>
      </c>
      <c r="L61" s="64">
        <f t="shared" si="6"/>
        <v>1181</v>
      </c>
    </row>
    <row r="62" spans="2:12" ht="12.75" customHeight="1">
      <c r="B62" s="39" t="s">
        <v>1428</v>
      </c>
      <c r="C62" s="285">
        <v>4</v>
      </c>
      <c r="D62" s="43">
        <v>0</v>
      </c>
      <c r="E62" s="43">
        <v>22</v>
      </c>
      <c r="F62" s="43">
        <v>0</v>
      </c>
      <c r="G62" s="43">
        <v>27</v>
      </c>
      <c r="H62" s="43">
        <v>10</v>
      </c>
      <c r="I62" s="63">
        <f t="shared" si="5"/>
        <v>37</v>
      </c>
      <c r="J62" s="43">
        <v>413</v>
      </c>
      <c r="K62" s="43">
        <v>383</v>
      </c>
      <c r="L62" s="64">
        <f t="shared" si="6"/>
        <v>796</v>
      </c>
    </row>
    <row r="63" spans="2:12" ht="12.75" customHeight="1">
      <c r="B63" s="39" t="s">
        <v>106</v>
      </c>
      <c r="C63" s="285">
        <v>2</v>
      </c>
      <c r="D63" s="43">
        <v>0</v>
      </c>
      <c r="E63" s="43">
        <v>30</v>
      </c>
      <c r="F63" s="43">
        <v>0</v>
      </c>
      <c r="G63" s="43">
        <v>34</v>
      </c>
      <c r="H63" s="43">
        <v>8</v>
      </c>
      <c r="I63" s="63">
        <f t="shared" si="5"/>
        <v>42</v>
      </c>
      <c r="J63" s="43">
        <v>730</v>
      </c>
      <c r="K63" s="43">
        <v>730</v>
      </c>
      <c r="L63" s="64">
        <f t="shared" si="6"/>
        <v>1460</v>
      </c>
    </row>
    <row r="64" spans="2:12" ht="9.75" customHeight="1">
      <c r="B64" s="39"/>
      <c r="C64" s="285"/>
      <c r="D64" s="43"/>
      <c r="E64" s="43"/>
      <c r="F64" s="43"/>
      <c r="G64" s="43"/>
      <c r="H64" s="43"/>
      <c r="I64" s="63"/>
      <c r="J64" s="43"/>
      <c r="K64" s="43"/>
      <c r="L64" s="64"/>
    </row>
    <row r="65" spans="2:12" ht="12.75" customHeight="1">
      <c r="B65" s="39" t="s">
        <v>789</v>
      </c>
      <c r="C65" s="285">
        <v>6</v>
      </c>
      <c r="D65" s="43">
        <v>1</v>
      </c>
      <c r="E65" s="43">
        <v>39</v>
      </c>
      <c r="F65" s="43">
        <v>3</v>
      </c>
      <c r="G65" s="43">
        <v>50</v>
      </c>
      <c r="H65" s="43">
        <v>16</v>
      </c>
      <c r="I65" s="63">
        <f>SUM(G65:H65)</f>
        <v>66</v>
      </c>
      <c r="J65" s="43">
        <v>872</v>
      </c>
      <c r="K65" s="43">
        <v>801</v>
      </c>
      <c r="L65" s="64">
        <f>SUM(J65:K65)</f>
        <v>1673</v>
      </c>
    </row>
    <row r="66" spans="2:12" ht="12.75" customHeight="1">
      <c r="B66" s="39" t="s">
        <v>564</v>
      </c>
      <c r="C66" s="285">
        <v>2</v>
      </c>
      <c r="D66" s="43">
        <v>0</v>
      </c>
      <c r="E66" s="43">
        <v>22</v>
      </c>
      <c r="F66" s="43">
        <v>0</v>
      </c>
      <c r="G66" s="43">
        <v>25</v>
      </c>
      <c r="H66" s="43">
        <v>8</v>
      </c>
      <c r="I66" s="63">
        <f>SUM(G66:H66)</f>
        <v>33</v>
      </c>
      <c r="J66" s="43">
        <v>485</v>
      </c>
      <c r="K66" s="43">
        <v>462</v>
      </c>
      <c r="L66" s="64">
        <f>SUM(J66:K66)</f>
        <v>947</v>
      </c>
    </row>
    <row r="67" spans="2:12" ht="9.75" customHeight="1">
      <c r="B67" s="39"/>
      <c r="C67" s="285"/>
      <c r="D67" s="43"/>
      <c r="E67" s="43"/>
      <c r="F67" s="43"/>
      <c r="G67" s="43"/>
      <c r="H67" s="43"/>
      <c r="I67" s="63"/>
      <c r="J67" s="43"/>
      <c r="K67" s="43"/>
      <c r="L67" s="64"/>
    </row>
    <row r="68" spans="2:12" ht="12.75" customHeight="1">
      <c r="B68" s="39" t="s">
        <v>565</v>
      </c>
      <c r="C68" s="285">
        <v>1</v>
      </c>
      <c r="D68" s="43">
        <v>1</v>
      </c>
      <c r="E68" s="43">
        <v>12</v>
      </c>
      <c r="F68" s="43">
        <v>3</v>
      </c>
      <c r="G68" s="43">
        <v>17</v>
      </c>
      <c r="H68" s="43">
        <v>5</v>
      </c>
      <c r="I68" s="63">
        <f>SUM(G68:H68)</f>
        <v>22</v>
      </c>
      <c r="J68" s="43">
        <v>307</v>
      </c>
      <c r="K68" s="43">
        <v>286</v>
      </c>
      <c r="L68" s="64">
        <f>SUM(J68:K68)</f>
        <v>593</v>
      </c>
    </row>
    <row r="69" spans="2:12" ht="12.75" customHeight="1">
      <c r="B69" s="39" t="s">
        <v>596</v>
      </c>
      <c r="C69" s="285">
        <v>3</v>
      </c>
      <c r="D69" s="43">
        <v>0</v>
      </c>
      <c r="E69" s="43">
        <v>18</v>
      </c>
      <c r="F69" s="43">
        <v>0</v>
      </c>
      <c r="G69" s="43">
        <v>23</v>
      </c>
      <c r="H69" s="43">
        <v>7</v>
      </c>
      <c r="I69" s="63">
        <f>SUM(G69:H69)</f>
        <v>30</v>
      </c>
      <c r="J69" s="43">
        <v>385</v>
      </c>
      <c r="K69" s="43">
        <v>377</v>
      </c>
      <c r="L69" s="64">
        <f>SUM(J69:K69)</f>
        <v>762</v>
      </c>
    </row>
    <row r="70" spans="2:12" ht="12.75" customHeight="1">
      <c r="B70" s="39" t="s">
        <v>1432</v>
      </c>
      <c r="C70" s="285">
        <v>3</v>
      </c>
      <c r="D70" s="43">
        <v>0</v>
      </c>
      <c r="E70" s="43">
        <v>21</v>
      </c>
      <c r="F70" s="43">
        <v>0</v>
      </c>
      <c r="G70" s="43">
        <v>24</v>
      </c>
      <c r="H70" s="43">
        <v>9</v>
      </c>
      <c r="I70" s="63">
        <f>SUM(G70:H70)</f>
        <v>33</v>
      </c>
      <c r="J70" s="43">
        <v>388</v>
      </c>
      <c r="K70" s="43">
        <v>421</v>
      </c>
      <c r="L70" s="64">
        <f>SUM(J70:K70)</f>
        <v>809</v>
      </c>
    </row>
    <row r="71" spans="2:12" ht="12.75" customHeight="1">
      <c r="B71" s="39" t="s">
        <v>108</v>
      </c>
      <c r="C71" s="285">
        <v>4</v>
      </c>
      <c r="D71" s="43">
        <v>0</v>
      </c>
      <c r="E71" s="43">
        <v>40</v>
      </c>
      <c r="F71" s="43">
        <v>0</v>
      </c>
      <c r="G71" s="43">
        <v>45</v>
      </c>
      <c r="H71" s="43">
        <v>15</v>
      </c>
      <c r="I71" s="63">
        <f>SUM(G71:H71)</f>
        <v>60</v>
      </c>
      <c r="J71" s="43">
        <v>901</v>
      </c>
      <c r="K71" s="43">
        <v>889</v>
      </c>
      <c r="L71" s="64">
        <f>SUM(J71:K71)</f>
        <v>1790</v>
      </c>
    </row>
    <row r="72" spans="2:12" ht="7.5" customHeight="1">
      <c r="B72" s="275"/>
      <c r="C72" s="843"/>
      <c r="D72" s="672"/>
      <c r="E72" s="672"/>
      <c r="F72" s="672"/>
      <c r="G72" s="672"/>
      <c r="H72" s="672"/>
      <c r="I72" s="672"/>
      <c r="J72" s="672"/>
      <c r="K72" s="672"/>
      <c r="L72" s="68"/>
    </row>
    <row r="73" spans="3:12" ht="12">
      <c r="C73" s="109"/>
      <c r="D73" s="109"/>
      <c r="E73" s="109"/>
      <c r="F73" s="109"/>
      <c r="G73" s="109"/>
      <c r="H73" s="109"/>
      <c r="I73" s="109"/>
      <c r="J73" s="109"/>
      <c r="K73" s="109"/>
      <c r="L73" s="109"/>
    </row>
    <row r="74" spans="3:12" ht="12">
      <c r="C74" s="109"/>
      <c r="D74" s="109"/>
      <c r="E74" s="109"/>
      <c r="F74" s="109"/>
      <c r="G74" s="109"/>
      <c r="H74" s="109"/>
      <c r="I74" s="109"/>
      <c r="J74" s="109"/>
      <c r="K74" s="109"/>
      <c r="L74" s="109"/>
    </row>
    <row r="75" spans="3:12" ht="12">
      <c r="C75" s="109"/>
      <c r="D75" s="109"/>
      <c r="E75" s="109"/>
      <c r="F75" s="109"/>
      <c r="G75" s="109"/>
      <c r="H75" s="109"/>
      <c r="I75" s="109"/>
      <c r="J75" s="109"/>
      <c r="K75" s="109"/>
      <c r="L75" s="109"/>
    </row>
    <row r="76" spans="3:12" ht="12">
      <c r="C76" s="109"/>
      <c r="D76" s="109"/>
      <c r="E76" s="109"/>
      <c r="F76" s="109"/>
      <c r="G76" s="109"/>
      <c r="H76" s="109"/>
      <c r="I76" s="109"/>
      <c r="J76" s="109"/>
      <c r="K76" s="109"/>
      <c r="L76" s="109"/>
    </row>
    <row r="77" spans="3:12" ht="12">
      <c r="C77" s="109"/>
      <c r="D77" s="109"/>
      <c r="E77" s="109"/>
      <c r="F77" s="109"/>
      <c r="G77" s="109"/>
      <c r="H77" s="109"/>
      <c r="I77" s="109"/>
      <c r="J77" s="109"/>
      <c r="K77" s="109"/>
      <c r="L77" s="109"/>
    </row>
    <row r="78" spans="3:12" ht="12">
      <c r="C78" s="109"/>
      <c r="D78" s="109"/>
      <c r="E78" s="109"/>
      <c r="F78" s="109"/>
      <c r="G78" s="109"/>
      <c r="H78" s="109"/>
      <c r="I78" s="109"/>
      <c r="J78" s="109"/>
      <c r="K78" s="109"/>
      <c r="L78" s="109"/>
    </row>
    <row r="79" spans="3:12" ht="12">
      <c r="C79" s="109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3:12" ht="12">
      <c r="C80" s="109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3:12" ht="12">
      <c r="C81" s="109"/>
      <c r="D81" s="109"/>
      <c r="E81" s="109"/>
      <c r="F81" s="109"/>
      <c r="G81" s="109"/>
      <c r="H81" s="109"/>
      <c r="I81" s="109"/>
      <c r="J81" s="109"/>
      <c r="K81" s="109"/>
      <c r="L81" s="109"/>
    </row>
    <row r="82" spans="3:12" ht="12">
      <c r="C82" s="109"/>
      <c r="D82" s="109"/>
      <c r="E82" s="109"/>
      <c r="F82" s="109"/>
      <c r="G82" s="109"/>
      <c r="H82" s="109"/>
      <c r="I82" s="109"/>
      <c r="J82" s="109"/>
      <c r="K82" s="109"/>
      <c r="L82" s="109"/>
    </row>
    <row r="83" spans="3:12" ht="12">
      <c r="C83" s="109"/>
      <c r="D83" s="109"/>
      <c r="E83" s="109"/>
      <c r="F83" s="109"/>
      <c r="G83" s="109"/>
      <c r="H83" s="109"/>
      <c r="I83" s="109"/>
      <c r="J83" s="109"/>
      <c r="K83" s="109"/>
      <c r="L83" s="109"/>
    </row>
    <row r="84" spans="3:12" ht="12">
      <c r="C84" s="109"/>
      <c r="D84" s="109"/>
      <c r="E84" s="109"/>
      <c r="F84" s="109"/>
      <c r="G84" s="109"/>
      <c r="H84" s="109"/>
      <c r="I84" s="109"/>
      <c r="J84" s="109"/>
      <c r="K84" s="109"/>
      <c r="L84" s="109"/>
    </row>
    <row r="85" spans="3:12" ht="12">
      <c r="C85" s="109"/>
      <c r="D85" s="109"/>
      <c r="E85" s="109"/>
      <c r="F85" s="109"/>
      <c r="G85" s="109"/>
      <c r="H85" s="109"/>
      <c r="I85" s="109"/>
      <c r="J85" s="109"/>
      <c r="K85" s="109"/>
      <c r="L85" s="109"/>
    </row>
    <row r="86" spans="3:12" ht="12">
      <c r="C86" s="109"/>
      <c r="D86" s="109"/>
      <c r="E86" s="109"/>
      <c r="F86" s="109"/>
      <c r="G86" s="109"/>
      <c r="H86" s="109"/>
      <c r="I86" s="109"/>
      <c r="J86" s="109"/>
      <c r="K86" s="109"/>
      <c r="L86" s="109"/>
    </row>
    <row r="87" spans="3:12" ht="12"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3:12" ht="12">
      <c r="C88" s="109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3:12" ht="12">
      <c r="C89" s="109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3:12" ht="12">
      <c r="C90" s="109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3:12" ht="12">
      <c r="C91" s="109"/>
      <c r="D91" s="109"/>
      <c r="E91" s="109"/>
      <c r="F91" s="109"/>
      <c r="G91" s="109"/>
      <c r="H91" s="109"/>
      <c r="I91" s="109"/>
      <c r="J91" s="109"/>
      <c r="K91" s="109"/>
      <c r="L91" s="109"/>
    </row>
    <row r="92" spans="3:12" ht="12">
      <c r="C92" s="109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3:12" ht="12">
      <c r="C93" s="109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3:12" ht="12">
      <c r="C94" s="109"/>
      <c r="D94" s="109"/>
      <c r="E94" s="109"/>
      <c r="F94" s="109"/>
      <c r="G94" s="109"/>
      <c r="H94" s="109"/>
      <c r="I94" s="109"/>
      <c r="J94" s="109"/>
      <c r="K94" s="109"/>
      <c r="L94" s="109"/>
    </row>
    <row r="95" spans="3:12" ht="12">
      <c r="C95" s="109"/>
      <c r="D95" s="109"/>
      <c r="E95" s="109"/>
      <c r="F95" s="109"/>
      <c r="G95" s="109"/>
      <c r="H95" s="109"/>
      <c r="I95" s="109"/>
      <c r="J95" s="109"/>
      <c r="K95" s="109"/>
      <c r="L95" s="109"/>
    </row>
    <row r="96" spans="3:12" ht="12">
      <c r="C96" s="109"/>
      <c r="D96" s="109"/>
      <c r="E96" s="109"/>
      <c r="F96" s="109"/>
      <c r="G96" s="109"/>
      <c r="H96" s="109"/>
      <c r="I96" s="109"/>
      <c r="J96" s="109"/>
      <c r="K96" s="109"/>
      <c r="L96" s="109"/>
    </row>
    <row r="97" spans="3:12" ht="12">
      <c r="C97" s="109"/>
      <c r="D97" s="109"/>
      <c r="E97" s="109"/>
      <c r="F97" s="109"/>
      <c r="G97" s="109"/>
      <c r="H97" s="109"/>
      <c r="I97" s="109"/>
      <c r="J97" s="109"/>
      <c r="K97" s="109"/>
      <c r="L97" s="109"/>
    </row>
    <row r="98" spans="3:12" ht="12"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3:12" ht="12"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3:12" ht="12"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3:12" ht="12"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</row>
    <row r="102" spans="3:12" ht="12"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</row>
    <row r="103" spans="3:12" ht="12"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</row>
    <row r="104" spans="3:12" ht="12"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</row>
    <row r="105" spans="3:12" ht="12"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</row>
    <row r="106" spans="3:12" ht="12"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3:12" ht="12"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</row>
    <row r="108" spans="3:12" ht="12"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</row>
    <row r="109" spans="3:12" ht="12"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</row>
    <row r="110" spans="3:12" ht="12"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</row>
    <row r="111" spans="3:12" ht="12"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3:12" ht="12"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3:12" ht="12"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3:12" ht="12"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3:12" ht="12"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3:12" ht="12"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3:12" ht="12"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3:12" ht="12"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3:12" ht="12"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3:12" ht="12"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3:12" ht="12"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3:12" ht="12"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3:12" ht="12"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3:12" ht="12"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3:12" ht="12"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3:12" ht="12"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3:12" ht="12"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3:12" ht="12"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3:12" ht="12"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3:12" ht="12"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3:12" ht="12"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3:12" ht="12"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3:12" ht="12"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3:12" ht="12"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3:12" ht="12"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3:12" ht="12"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3:12" ht="12"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3:12" ht="12"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3:12" ht="12"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3:12" ht="12"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3:12" ht="12"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3:12" ht="12"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3:12" ht="12"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3:12" ht="12"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3:12" ht="12"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3:12" ht="12"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3:12" ht="12"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3:12" ht="12"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3:12" ht="12"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3:12" ht="12"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3:12" ht="12"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3:12" ht="12"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3:12" ht="12"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3:12" ht="12"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3:12" ht="12"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3:12" ht="12"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3:12" ht="12"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3:12" ht="12"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3:12" ht="12"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3:12" ht="12"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3:12" ht="12"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3:12" ht="12"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3:12" ht="12"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3:12" ht="12"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3:12" ht="12"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3:12" ht="12"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3:12" ht="12"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3:12" ht="12"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3:12" ht="12"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3:12" ht="12"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3:12" ht="12"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3:12" ht="12"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3:12" ht="12"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3:12" ht="12"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3:12" ht="12"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3:12" ht="12"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3:12" ht="12"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3:12" ht="12"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3:12" ht="12"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3:12" ht="12"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3:12" ht="12"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3:12" ht="12"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3:12" ht="12"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3:12" ht="12"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3:12" ht="12"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3:12" ht="12"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3:12" ht="12"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3:12" ht="12"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3:12" ht="12"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3:12" ht="12"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3:12" ht="12"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3:12" ht="12"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3:12" ht="12"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3:12" ht="12"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3:12" ht="12"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3:12" ht="12"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3:12" ht="12"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3:12" ht="12"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3:12" ht="12"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3:12" ht="12"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3:12" ht="12"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3:12" ht="12"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3:12" ht="12"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3:12" ht="12"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3:12" ht="12"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3:12" ht="12"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3:12" ht="12"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3:12" ht="12"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3:12" ht="12"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3:12" ht="12"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3:12" ht="12"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3:12" ht="12"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3:12" ht="12"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3:12" ht="12"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3:12" ht="12"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3:12" ht="12"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3:12" ht="12"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3:12" ht="12"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3:12" ht="12"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3:12" ht="12"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3:12" ht="12"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3:12" ht="12"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3:12" ht="12"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3:12" ht="12"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3:12" ht="12"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3:12" ht="12"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3:12" ht="12"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3:12" ht="12"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3:12" ht="12"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3:12" ht="12"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3:12" ht="12"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3:12" ht="12"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3:12" ht="12"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3:12" ht="12"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3:12" ht="12"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3:12" ht="12"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3:12" ht="12"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3:12" ht="12"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3:12" ht="12"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3:12" ht="12"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3:12" ht="12"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3:12" ht="12"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3:12" ht="12"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3:12" ht="12"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3:12" ht="12"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3:12" ht="12"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3:12" ht="12"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3:12" ht="12"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3:12" ht="12"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3:12" ht="12"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3:12" ht="12"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3:12" ht="12"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3:12" ht="12"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3:12" ht="12"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3:12" ht="12"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3:12" ht="12"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3:12" ht="12"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3:12" ht="12"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3:12" ht="12"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3:12" ht="12"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3:12" ht="12"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3:12" ht="12"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3:12" ht="12"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</sheetData>
  <mergeCells count="6">
    <mergeCell ref="K3:L3"/>
    <mergeCell ref="B4:B6"/>
    <mergeCell ref="C4:D5"/>
    <mergeCell ref="E4:F5"/>
    <mergeCell ref="G4:I5"/>
    <mergeCell ref="J4:L5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K2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25390625" style="847" customWidth="1"/>
    <col min="2" max="2" width="12.25390625" style="847" customWidth="1"/>
    <col min="3" max="7" width="9.00390625" style="847" customWidth="1"/>
    <col min="8" max="8" width="10.25390625" style="847" customWidth="1"/>
    <col min="9" max="10" width="9.00390625" style="847" customWidth="1"/>
    <col min="11" max="11" width="15.00390625" style="847" customWidth="1"/>
    <col min="12" max="16384" width="9.00390625" style="847" customWidth="1"/>
  </cols>
  <sheetData>
    <row r="2" ht="13.5" customHeight="1">
      <c r="B2" s="848" t="s">
        <v>333</v>
      </c>
    </row>
    <row r="3" spans="2:8" ht="13.5" customHeight="1" thickBot="1">
      <c r="B3" s="848"/>
      <c r="H3" s="849" t="s">
        <v>1566</v>
      </c>
    </row>
    <row r="4" spans="2:8" ht="13.5" customHeight="1" thickTop="1">
      <c r="B4" s="1298" t="s">
        <v>311</v>
      </c>
      <c r="C4" s="1301" t="s">
        <v>972</v>
      </c>
      <c r="D4" s="1302"/>
      <c r="E4" s="1302"/>
      <c r="F4" s="1302"/>
      <c r="G4" s="1302"/>
      <c r="H4" s="1303"/>
    </row>
    <row r="5" spans="2:11" ht="13.5" customHeight="1">
      <c r="B5" s="1299"/>
      <c r="C5" s="1296" t="s">
        <v>312</v>
      </c>
      <c r="D5" s="1296" t="s">
        <v>313</v>
      </c>
      <c r="E5" s="1296" t="s">
        <v>314</v>
      </c>
      <c r="F5" s="1304" t="s">
        <v>315</v>
      </c>
      <c r="G5" s="1304" t="s">
        <v>316</v>
      </c>
      <c r="H5" s="1296" t="s">
        <v>317</v>
      </c>
      <c r="I5" s="850"/>
      <c r="J5" s="851"/>
      <c r="K5" s="852"/>
    </row>
    <row r="6" spans="2:11" ht="13.5" customHeight="1">
      <c r="B6" s="1300"/>
      <c r="C6" s="1297"/>
      <c r="D6" s="1297"/>
      <c r="E6" s="1297"/>
      <c r="F6" s="1297"/>
      <c r="G6" s="1297"/>
      <c r="H6" s="1297"/>
      <c r="I6" s="853"/>
      <c r="J6" s="853"/>
      <c r="K6" s="854"/>
    </row>
    <row r="7" spans="2:11" ht="13.5" customHeight="1">
      <c r="B7" s="855"/>
      <c r="C7" s="853"/>
      <c r="D7" s="856"/>
      <c r="E7" s="853"/>
      <c r="F7" s="856"/>
      <c r="G7" s="856"/>
      <c r="H7" s="857"/>
      <c r="I7" s="853"/>
      <c r="J7" s="853"/>
      <c r="K7" s="854"/>
    </row>
    <row r="8" spans="2:10" s="858" customFormat="1" ht="13.5" customHeight="1">
      <c r="B8" s="859" t="s">
        <v>1295</v>
      </c>
      <c r="C8" s="860">
        <f aca="true" t="shared" si="0" ref="C8:H8">SUM(C10:C27)</f>
        <v>6</v>
      </c>
      <c r="D8" s="860">
        <f t="shared" si="0"/>
        <v>5</v>
      </c>
      <c r="E8" s="860">
        <f t="shared" si="0"/>
        <v>22</v>
      </c>
      <c r="F8" s="860">
        <f t="shared" si="0"/>
        <v>21</v>
      </c>
      <c r="G8" s="860">
        <f t="shared" si="0"/>
        <v>616</v>
      </c>
      <c r="H8" s="861">
        <f t="shared" si="0"/>
        <v>1</v>
      </c>
      <c r="I8" s="860"/>
      <c r="J8" s="860"/>
    </row>
    <row r="9" spans="2:10" s="858" customFormat="1" ht="13.5" customHeight="1">
      <c r="B9" s="859"/>
      <c r="C9" s="860"/>
      <c r="D9" s="860"/>
      <c r="E9" s="860"/>
      <c r="F9" s="860"/>
      <c r="G9" s="860"/>
      <c r="H9" s="861"/>
      <c r="I9" s="860"/>
      <c r="J9" s="860"/>
    </row>
    <row r="10" spans="2:10" ht="13.5" customHeight="1">
      <c r="B10" s="855" t="s">
        <v>318</v>
      </c>
      <c r="C10" s="852">
        <v>1</v>
      </c>
      <c r="D10" s="852">
        <v>1</v>
      </c>
      <c r="E10" s="852">
        <v>3</v>
      </c>
      <c r="F10" s="852">
        <v>3</v>
      </c>
      <c r="G10" s="852">
        <v>236</v>
      </c>
      <c r="H10" s="862">
        <v>1</v>
      </c>
      <c r="I10" s="863"/>
      <c r="J10" s="852"/>
    </row>
    <row r="11" spans="2:10" ht="13.5" customHeight="1">
      <c r="B11" s="855" t="s">
        <v>319</v>
      </c>
      <c r="C11" s="852">
        <v>1</v>
      </c>
      <c r="D11" s="852">
        <v>1</v>
      </c>
      <c r="E11" s="852">
        <v>5</v>
      </c>
      <c r="F11" s="852">
        <v>2</v>
      </c>
      <c r="G11" s="852">
        <v>60</v>
      </c>
      <c r="H11" s="862">
        <v>0</v>
      </c>
      <c r="I11" s="852"/>
      <c r="J11" s="852"/>
    </row>
    <row r="12" spans="2:10" ht="13.5" customHeight="1">
      <c r="B12" s="855" t="s">
        <v>320</v>
      </c>
      <c r="C12" s="852">
        <v>1</v>
      </c>
      <c r="D12" s="852">
        <v>0</v>
      </c>
      <c r="E12" s="852">
        <v>1</v>
      </c>
      <c r="F12" s="852">
        <v>0</v>
      </c>
      <c r="G12" s="852">
        <v>9</v>
      </c>
      <c r="H12" s="862">
        <v>0</v>
      </c>
      <c r="I12" s="852"/>
      <c r="J12" s="852"/>
    </row>
    <row r="13" spans="2:10" ht="13.5" customHeight="1">
      <c r="B13" s="855" t="s">
        <v>321</v>
      </c>
      <c r="C13" s="852">
        <v>1</v>
      </c>
      <c r="D13" s="852">
        <v>0</v>
      </c>
      <c r="E13" s="852">
        <v>1</v>
      </c>
      <c r="F13" s="852">
        <v>3</v>
      </c>
      <c r="G13" s="852">
        <v>64</v>
      </c>
      <c r="H13" s="862">
        <v>0</v>
      </c>
      <c r="I13" s="852"/>
      <c r="J13" s="852"/>
    </row>
    <row r="14" spans="2:10" ht="13.5" customHeight="1">
      <c r="B14" s="855" t="s">
        <v>322</v>
      </c>
      <c r="C14" s="852">
        <v>1</v>
      </c>
      <c r="D14" s="852">
        <v>0</v>
      </c>
      <c r="E14" s="852">
        <v>0</v>
      </c>
      <c r="F14" s="852">
        <v>5</v>
      </c>
      <c r="G14" s="852">
        <v>14</v>
      </c>
      <c r="H14" s="862">
        <v>0</v>
      </c>
      <c r="I14" s="852"/>
      <c r="J14" s="852"/>
    </row>
    <row r="15" spans="2:10" ht="13.5" customHeight="1">
      <c r="B15" s="855" t="s">
        <v>323</v>
      </c>
      <c r="C15" s="852">
        <v>0</v>
      </c>
      <c r="D15" s="852">
        <v>0</v>
      </c>
      <c r="E15" s="852">
        <v>0</v>
      </c>
      <c r="F15" s="852">
        <v>3</v>
      </c>
      <c r="G15" s="852">
        <v>0</v>
      </c>
      <c r="H15" s="862">
        <v>0</v>
      </c>
      <c r="I15" s="852"/>
      <c r="J15" s="852"/>
    </row>
    <row r="16" spans="2:10" ht="13.5" customHeight="1">
      <c r="B16" s="855" t="s">
        <v>324</v>
      </c>
      <c r="C16" s="852">
        <v>0</v>
      </c>
      <c r="D16" s="852">
        <v>0</v>
      </c>
      <c r="E16" s="852">
        <v>1</v>
      </c>
      <c r="F16" s="852">
        <v>1</v>
      </c>
      <c r="G16" s="852">
        <v>6</v>
      </c>
      <c r="H16" s="862">
        <v>0</v>
      </c>
      <c r="I16" s="852"/>
      <c r="J16" s="852"/>
    </row>
    <row r="17" spans="2:10" ht="13.5" customHeight="1">
      <c r="B17" s="855" t="s">
        <v>325</v>
      </c>
      <c r="C17" s="852">
        <v>0</v>
      </c>
      <c r="D17" s="852">
        <v>1</v>
      </c>
      <c r="E17" s="852">
        <v>0</v>
      </c>
      <c r="F17" s="852">
        <v>0</v>
      </c>
      <c r="G17" s="852">
        <v>13</v>
      </c>
      <c r="H17" s="862">
        <v>0</v>
      </c>
      <c r="I17" s="852"/>
      <c r="J17" s="852"/>
    </row>
    <row r="18" spans="2:10" ht="13.5" customHeight="1">
      <c r="B18" s="855" t="s">
        <v>326</v>
      </c>
      <c r="C18" s="852">
        <v>0</v>
      </c>
      <c r="D18" s="852">
        <v>0</v>
      </c>
      <c r="E18" s="852">
        <v>0</v>
      </c>
      <c r="F18" s="852">
        <v>0</v>
      </c>
      <c r="G18" s="852">
        <v>19</v>
      </c>
      <c r="H18" s="862">
        <v>0</v>
      </c>
      <c r="I18" s="852"/>
      <c r="J18" s="852"/>
    </row>
    <row r="19" spans="2:10" ht="13.5" customHeight="1">
      <c r="B19" s="855" t="s">
        <v>694</v>
      </c>
      <c r="C19" s="852">
        <v>0</v>
      </c>
      <c r="D19" s="852">
        <v>0</v>
      </c>
      <c r="E19" s="852">
        <v>1</v>
      </c>
      <c r="F19" s="852">
        <v>1</v>
      </c>
      <c r="G19" s="852">
        <v>13</v>
      </c>
      <c r="H19" s="862">
        <v>0</v>
      </c>
      <c r="I19" s="852"/>
      <c r="J19" s="852"/>
    </row>
    <row r="20" spans="2:10" ht="13.5" customHeight="1">
      <c r="B20" s="855" t="s">
        <v>696</v>
      </c>
      <c r="C20" s="852">
        <v>0</v>
      </c>
      <c r="D20" s="852">
        <v>1</v>
      </c>
      <c r="E20" s="852">
        <v>1</v>
      </c>
      <c r="F20" s="852">
        <v>1</v>
      </c>
      <c r="G20" s="852">
        <v>15</v>
      </c>
      <c r="H20" s="862">
        <v>0</v>
      </c>
      <c r="I20" s="852"/>
      <c r="J20" s="852"/>
    </row>
    <row r="21" spans="2:10" ht="13.5" customHeight="1">
      <c r="B21" s="855" t="s">
        <v>697</v>
      </c>
      <c r="C21" s="852">
        <v>0</v>
      </c>
      <c r="D21" s="852">
        <v>1</v>
      </c>
      <c r="E21" s="852">
        <v>2</v>
      </c>
      <c r="F21" s="852">
        <v>1</v>
      </c>
      <c r="G21" s="852">
        <v>42</v>
      </c>
      <c r="H21" s="862">
        <v>0</v>
      </c>
      <c r="I21" s="852"/>
      <c r="J21" s="852"/>
    </row>
    <row r="22" spans="2:10" ht="13.5" customHeight="1">
      <c r="B22" s="855" t="s">
        <v>327</v>
      </c>
      <c r="C22" s="852">
        <v>0</v>
      </c>
      <c r="D22" s="852">
        <v>0</v>
      </c>
      <c r="E22" s="852">
        <v>0</v>
      </c>
      <c r="F22" s="852">
        <v>0</v>
      </c>
      <c r="G22" s="852">
        <v>0</v>
      </c>
      <c r="H22" s="862">
        <v>0</v>
      </c>
      <c r="I22" s="852"/>
      <c r="J22" s="852"/>
    </row>
    <row r="23" spans="2:10" ht="13.5" customHeight="1">
      <c r="B23" s="855" t="s">
        <v>703</v>
      </c>
      <c r="C23" s="852">
        <v>0</v>
      </c>
      <c r="D23" s="852">
        <v>0</v>
      </c>
      <c r="E23" s="852">
        <v>1</v>
      </c>
      <c r="F23" s="852">
        <v>0</v>
      </c>
      <c r="G23" s="852">
        <v>56</v>
      </c>
      <c r="H23" s="862">
        <v>0</v>
      </c>
      <c r="I23" s="852"/>
      <c r="J23" s="852"/>
    </row>
    <row r="24" spans="2:10" ht="13.5" customHeight="1">
      <c r="B24" s="855" t="s">
        <v>328</v>
      </c>
      <c r="C24" s="852">
        <v>0</v>
      </c>
      <c r="D24" s="852">
        <v>0</v>
      </c>
      <c r="E24" s="852">
        <v>2</v>
      </c>
      <c r="F24" s="852">
        <v>0</v>
      </c>
      <c r="G24" s="852">
        <v>0</v>
      </c>
      <c r="H24" s="862">
        <v>0</v>
      </c>
      <c r="I24" s="852"/>
      <c r="J24" s="852"/>
    </row>
    <row r="25" spans="2:10" ht="13.5" customHeight="1">
      <c r="B25" s="855" t="s">
        <v>329</v>
      </c>
      <c r="C25" s="852">
        <v>0</v>
      </c>
      <c r="D25" s="852">
        <v>0</v>
      </c>
      <c r="E25" s="852">
        <v>0</v>
      </c>
      <c r="F25" s="852">
        <v>0</v>
      </c>
      <c r="G25" s="852">
        <v>41</v>
      </c>
      <c r="H25" s="862">
        <v>0</v>
      </c>
      <c r="I25" s="852"/>
      <c r="J25" s="852"/>
    </row>
    <row r="26" spans="2:10" ht="13.5" customHeight="1">
      <c r="B26" s="855" t="s">
        <v>330</v>
      </c>
      <c r="C26" s="852">
        <v>1</v>
      </c>
      <c r="D26" s="852">
        <v>0</v>
      </c>
      <c r="E26" s="852">
        <v>0</v>
      </c>
      <c r="F26" s="852">
        <v>1</v>
      </c>
      <c r="G26" s="852">
        <v>16</v>
      </c>
      <c r="H26" s="862">
        <v>0</v>
      </c>
      <c r="I26" s="852"/>
      <c r="J26" s="852"/>
    </row>
    <row r="27" spans="2:10" ht="13.5" customHeight="1">
      <c r="B27" s="855" t="s">
        <v>331</v>
      </c>
      <c r="C27" s="852">
        <v>0</v>
      </c>
      <c r="D27" s="852">
        <v>0</v>
      </c>
      <c r="E27" s="852">
        <v>4</v>
      </c>
      <c r="F27" s="852">
        <v>0</v>
      </c>
      <c r="G27" s="852">
        <v>12</v>
      </c>
      <c r="H27" s="862">
        <v>0</v>
      </c>
      <c r="I27" s="852"/>
      <c r="J27" s="852"/>
    </row>
    <row r="28" spans="2:8" ht="13.5" customHeight="1">
      <c r="B28" s="864"/>
      <c r="C28" s="865"/>
      <c r="D28" s="865"/>
      <c r="E28" s="865"/>
      <c r="F28" s="865"/>
      <c r="G28" s="865"/>
      <c r="H28" s="866"/>
    </row>
    <row r="29" ht="13.5" customHeight="1">
      <c r="B29" s="847" t="s">
        <v>332</v>
      </c>
    </row>
  </sheetData>
  <mergeCells count="8">
    <mergeCell ref="C5:C6"/>
    <mergeCell ref="D5:D6"/>
    <mergeCell ref="B4:B6"/>
    <mergeCell ref="C4:H4"/>
    <mergeCell ref="E5:E6"/>
    <mergeCell ref="F5:F6"/>
    <mergeCell ref="G5:G6"/>
    <mergeCell ref="H5:H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N85"/>
  <sheetViews>
    <sheetView workbookViewId="0" topLeftCell="A1">
      <selection activeCell="A1" sqref="A1"/>
    </sheetView>
  </sheetViews>
  <sheetFormatPr defaultColWidth="9.00390625" defaultRowHeight="13.5"/>
  <cols>
    <col min="1" max="1" width="3.625" style="49" customWidth="1"/>
    <col min="2" max="2" width="11.25390625" style="49" customWidth="1"/>
    <col min="3" max="40" width="10.625" style="49" customWidth="1"/>
    <col min="41" max="16384" width="9.00390625" style="49" customWidth="1"/>
  </cols>
  <sheetData>
    <row r="2" ht="16.5" customHeight="1">
      <c r="B2" s="50" t="s">
        <v>1391</v>
      </c>
    </row>
    <row r="3" spans="2:40" ht="12" customHeight="1" thickBot="1">
      <c r="B3" s="51"/>
      <c r="C3" s="51"/>
      <c r="D3" s="52"/>
      <c r="E3" s="51"/>
      <c r="F3" s="52"/>
      <c r="G3" s="51"/>
      <c r="H3" s="52"/>
      <c r="I3" s="51"/>
      <c r="J3" s="52"/>
      <c r="K3" s="51"/>
      <c r="L3" s="52"/>
      <c r="M3" s="51"/>
      <c r="N3" s="52"/>
      <c r="O3" s="51"/>
      <c r="P3" s="52"/>
      <c r="Q3" s="51"/>
      <c r="R3" s="52"/>
      <c r="S3" s="51"/>
      <c r="T3" s="52"/>
      <c r="U3" s="51"/>
      <c r="V3" s="52"/>
      <c r="W3" s="51"/>
      <c r="X3" s="52"/>
      <c r="Y3" s="51"/>
      <c r="Z3" s="52"/>
      <c r="AA3" s="51"/>
      <c r="AB3" s="52"/>
      <c r="AC3" s="51"/>
      <c r="AD3" s="52"/>
      <c r="AE3" s="51"/>
      <c r="AF3" s="52"/>
      <c r="AG3" s="51"/>
      <c r="AH3" s="52"/>
      <c r="AI3" s="51"/>
      <c r="AJ3" s="52"/>
      <c r="AK3" s="51"/>
      <c r="AL3" s="52"/>
      <c r="AM3" s="51"/>
      <c r="AN3" s="52"/>
    </row>
    <row r="4" spans="2:40" ht="19.5" customHeight="1" thickTop="1">
      <c r="B4" s="1029" t="s">
        <v>1294</v>
      </c>
      <c r="C4" s="1027" t="s">
        <v>1295</v>
      </c>
      <c r="D4" s="1028"/>
      <c r="E4" s="1027" t="s">
        <v>1358</v>
      </c>
      <c r="F4" s="1028"/>
      <c r="G4" s="1027" t="s">
        <v>1359</v>
      </c>
      <c r="H4" s="1028"/>
      <c r="I4" s="1027" t="s">
        <v>1360</v>
      </c>
      <c r="J4" s="1028"/>
      <c r="K4" s="1027" t="s">
        <v>1361</v>
      </c>
      <c r="L4" s="1028"/>
      <c r="M4" s="1027" t="s">
        <v>1362</v>
      </c>
      <c r="N4" s="1028"/>
      <c r="O4" s="1027" t="s">
        <v>1363</v>
      </c>
      <c r="P4" s="1028"/>
      <c r="Q4" s="1027" t="s">
        <v>1364</v>
      </c>
      <c r="R4" s="1028"/>
      <c r="S4" s="1027" t="s">
        <v>1365</v>
      </c>
      <c r="T4" s="1028"/>
      <c r="U4" s="1027" t="s">
        <v>1366</v>
      </c>
      <c r="V4" s="1028"/>
      <c r="W4" s="1027" t="s">
        <v>1367</v>
      </c>
      <c r="X4" s="1028"/>
      <c r="Y4" s="1027" t="s">
        <v>1368</v>
      </c>
      <c r="Z4" s="1028"/>
      <c r="AA4" s="1027" t="s">
        <v>1369</v>
      </c>
      <c r="AB4" s="1028"/>
      <c r="AC4" s="1027" t="s">
        <v>1370</v>
      </c>
      <c r="AD4" s="1028"/>
      <c r="AE4" s="1027" t="s">
        <v>1371</v>
      </c>
      <c r="AF4" s="1028"/>
      <c r="AG4" s="1027" t="s">
        <v>1372</v>
      </c>
      <c r="AH4" s="1028"/>
      <c r="AI4" s="1027" t="s">
        <v>1373</v>
      </c>
      <c r="AJ4" s="1028"/>
      <c r="AK4" s="1027" t="s">
        <v>1374</v>
      </c>
      <c r="AL4" s="1028"/>
      <c r="AM4" s="1027" t="s">
        <v>1375</v>
      </c>
      <c r="AN4" s="1028"/>
    </row>
    <row r="5" spans="2:40" ht="19.5" customHeight="1">
      <c r="B5" s="1030"/>
      <c r="C5" s="53" t="s">
        <v>1296</v>
      </c>
      <c r="D5" s="53" t="s">
        <v>1297</v>
      </c>
      <c r="E5" s="53" t="s">
        <v>1296</v>
      </c>
      <c r="F5" s="53" t="s">
        <v>1297</v>
      </c>
      <c r="G5" s="53" t="s">
        <v>1296</v>
      </c>
      <c r="H5" s="53" t="s">
        <v>1297</v>
      </c>
      <c r="I5" s="53" t="s">
        <v>1296</v>
      </c>
      <c r="J5" s="53" t="s">
        <v>1297</v>
      </c>
      <c r="K5" s="53" t="s">
        <v>1296</v>
      </c>
      <c r="L5" s="53" t="s">
        <v>1297</v>
      </c>
      <c r="M5" s="53" t="s">
        <v>1296</v>
      </c>
      <c r="N5" s="53" t="s">
        <v>1297</v>
      </c>
      <c r="O5" s="53" t="s">
        <v>1296</v>
      </c>
      <c r="P5" s="53" t="s">
        <v>1297</v>
      </c>
      <c r="Q5" s="53" t="s">
        <v>1296</v>
      </c>
      <c r="R5" s="53" t="s">
        <v>1297</v>
      </c>
      <c r="S5" s="53" t="s">
        <v>1296</v>
      </c>
      <c r="T5" s="53" t="s">
        <v>1297</v>
      </c>
      <c r="U5" s="53" t="s">
        <v>1296</v>
      </c>
      <c r="V5" s="53" t="s">
        <v>1297</v>
      </c>
      <c r="W5" s="53" t="s">
        <v>1296</v>
      </c>
      <c r="X5" s="53" t="s">
        <v>1297</v>
      </c>
      <c r="Y5" s="53" t="s">
        <v>1296</v>
      </c>
      <c r="Z5" s="53" t="s">
        <v>1297</v>
      </c>
      <c r="AA5" s="53" t="s">
        <v>1296</v>
      </c>
      <c r="AB5" s="53" t="s">
        <v>1297</v>
      </c>
      <c r="AC5" s="53" t="s">
        <v>1296</v>
      </c>
      <c r="AD5" s="53" t="s">
        <v>1297</v>
      </c>
      <c r="AE5" s="53" t="s">
        <v>1296</v>
      </c>
      <c r="AF5" s="53" t="s">
        <v>1297</v>
      </c>
      <c r="AG5" s="53" t="s">
        <v>1296</v>
      </c>
      <c r="AH5" s="53" t="s">
        <v>1297</v>
      </c>
      <c r="AI5" s="53" t="s">
        <v>1296</v>
      </c>
      <c r="AJ5" s="53" t="s">
        <v>1297</v>
      </c>
      <c r="AK5" s="53" t="s">
        <v>1296</v>
      </c>
      <c r="AL5" s="53" t="s">
        <v>1297</v>
      </c>
      <c r="AM5" s="53" t="s">
        <v>1296</v>
      </c>
      <c r="AN5" s="54" t="s">
        <v>1297</v>
      </c>
    </row>
    <row r="6" spans="2:40" ht="12" customHeight="1">
      <c r="B6" s="55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57"/>
      <c r="AG6" s="56"/>
      <c r="AH6" s="57"/>
      <c r="AI6" s="56"/>
      <c r="AJ6" s="57"/>
      <c r="AK6" s="56"/>
      <c r="AL6" s="57"/>
      <c r="AM6" s="56"/>
      <c r="AN6" s="58"/>
    </row>
    <row r="7" spans="2:40" s="59" customFormat="1" ht="12" customHeight="1">
      <c r="B7" s="30" t="s">
        <v>1295</v>
      </c>
      <c r="C7" s="60">
        <f>SUM(C9:C81)</f>
        <v>651737</v>
      </c>
      <c r="D7" s="60">
        <f>SUM(D9:D81)</f>
        <v>701912</v>
      </c>
      <c r="E7" s="60">
        <v>75385</v>
      </c>
      <c r="F7" s="60">
        <f>SUM(F9:F81)</f>
        <v>72109</v>
      </c>
      <c r="G7" s="60">
        <f>SUM(G9:G81)</f>
        <v>85220</v>
      </c>
      <c r="H7" s="60">
        <v>81015</v>
      </c>
      <c r="I7" s="60">
        <v>77619</v>
      </c>
      <c r="J7" s="60">
        <v>75679</v>
      </c>
      <c r="K7" s="60">
        <f>SUM(K9:K81)</f>
        <v>64945</v>
      </c>
      <c r="L7" s="60">
        <v>68998</v>
      </c>
      <c r="M7" s="60">
        <f>SUM(M9:M81)</f>
        <v>52745</v>
      </c>
      <c r="N7" s="60">
        <f>SUM(N9:N81)</f>
        <v>62884</v>
      </c>
      <c r="O7" s="60">
        <v>52127</v>
      </c>
      <c r="P7" s="60">
        <f>SUM(P9:P81)</f>
        <v>58342</v>
      </c>
      <c r="Q7" s="60">
        <f>SUM(Q9:Q81)</f>
        <v>40907</v>
      </c>
      <c r="R7" s="60">
        <v>50457</v>
      </c>
      <c r="S7" s="60">
        <v>34283</v>
      </c>
      <c r="T7" s="60">
        <v>40646</v>
      </c>
      <c r="U7" s="60">
        <f>SUM(U9:U81)</f>
        <v>34915</v>
      </c>
      <c r="V7" s="60">
        <f>SUM(V9:V81)</f>
        <v>39195</v>
      </c>
      <c r="W7" s="60">
        <f>SUM(W9:W81)</f>
        <v>32048</v>
      </c>
      <c r="X7" s="60">
        <v>34863</v>
      </c>
      <c r="Y7" s="60">
        <f>SUM(Y9:Y81)</f>
        <v>30353</v>
      </c>
      <c r="Z7" s="60">
        <v>31656</v>
      </c>
      <c r="AA7" s="60">
        <f aca="true" t="shared" si="0" ref="AA7:AF7">SUM(AA9:AA81)</f>
        <v>24774</v>
      </c>
      <c r="AB7" s="60">
        <f t="shared" si="0"/>
        <v>25352</v>
      </c>
      <c r="AC7" s="60">
        <f t="shared" si="0"/>
        <v>19016</v>
      </c>
      <c r="AD7" s="60">
        <f t="shared" si="0"/>
        <v>20919</v>
      </c>
      <c r="AE7" s="60">
        <f t="shared" si="0"/>
        <v>14018</v>
      </c>
      <c r="AF7" s="60">
        <f t="shared" si="0"/>
        <v>17186</v>
      </c>
      <c r="AG7" s="60">
        <v>7892</v>
      </c>
      <c r="AH7" s="60">
        <f>SUM(AH9:AH81)</f>
        <v>11947</v>
      </c>
      <c r="AI7" s="60">
        <f>SUM(AI9:AI81)</f>
        <v>3959</v>
      </c>
      <c r="AJ7" s="60">
        <f>SUM(AJ9:AJ81)</f>
        <v>7022</v>
      </c>
      <c r="AK7" s="60">
        <v>1531</v>
      </c>
      <c r="AL7" s="60">
        <f>SUM(AL9:AL81)</f>
        <v>3640</v>
      </c>
      <c r="AM7" s="60">
        <f>SUM(AM9:AM81)</f>
        <v>0</v>
      </c>
      <c r="AN7" s="61">
        <f>SUM(AN9:AN81)</f>
        <v>2</v>
      </c>
    </row>
    <row r="8" spans="2:40" ht="12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</row>
    <row r="9" spans="2:40" ht="12" customHeight="1">
      <c r="B9" s="65" t="s">
        <v>1303</v>
      </c>
      <c r="C9" s="43">
        <v>77584</v>
      </c>
      <c r="D9" s="43">
        <v>82661</v>
      </c>
      <c r="E9" s="43">
        <v>7645</v>
      </c>
      <c r="F9" s="43">
        <v>7212</v>
      </c>
      <c r="G9" s="43">
        <v>9320</v>
      </c>
      <c r="H9" s="43">
        <v>8678</v>
      </c>
      <c r="I9" s="43">
        <v>8823</v>
      </c>
      <c r="J9" s="43">
        <v>8635</v>
      </c>
      <c r="K9" s="43">
        <v>8551</v>
      </c>
      <c r="L9" s="43">
        <v>8428</v>
      </c>
      <c r="M9" s="43">
        <v>6835</v>
      </c>
      <c r="N9" s="43">
        <v>7879</v>
      </c>
      <c r="O9" s="43">
        <v>6624</v>
      </c>
      <c r="P9" s="43">
        <v>7582</v>
      </c>
      <c r="Q9" s="43">
        <v>5480</v>
      </c>
      <c r="R9" s="43">
        <v>6616</v>
      </c>
      <c r="S9" s="43">
        <v>4349</v>
      </c>
      <c r="T9" s="43">
        <v>5070</v>
      </c>
      <c r="U9" s="43">
        <v>4569</v>
      </c>
      <c r="V9" s="43">
        <v>4781</v>
      </c>
      <c r="W9" s="43">
        <v>3977</v>
      </c>
      <c r="X9" s="43">
        <v>4236</v>
      </c>
      <c r="Y9" s="43">
        <v>3505</v>
      </c>
      <c r="Z9" s="43">
        <v>3714</v>
      </c>
      <c r="AA9" s="43">
        <v>2652</v>
      </c>
      <c r="AB9" s="43">
        <v>2834</v>
      </c>
      <c r="AC9" s="43">
        <v>2043</v>
      </c>
      <c r="AD9" s="43">
        <v>2261</v>
      </c>
      <c r="AE9" s="43">
        <v>1617</v>
      </c>
      <c r="AF9" s="43">
        <v>2034</v>
      </c>
      <c r="AG9" s="43">
        <v>918</v>
      </c>
      <c r="AH9" s="43">
        <v>1403</v>
      </c>
      <c r="AI9" s="43">
        <v>476</v>
      </c>
      <c r="AJ9" s="43">
        <v>862</v>
      </c>
      <c r="AK9" s="43">
        <v>200</v>
      </c>
      <c r="AL9" s="43">
        <v>435</v>
      </c>
      <c r="AM9" s="43">
        <v>0</v>
      </c>
      <c r="AN9" s="66">
        <v>1</v>
      </c>
    </row>
    <row r="10" spans="2:40" ht="12" customHeight="1">
      <c r="B10" s="39" t="s">
        <v>1376</v>
      </c>
      <c r="C10" s="43">
        <v>45690</v>
      </c>
      <c r="D10" s="43">
        <v>50024</v>
      </c>
      <c r="E10" s="43">
        <v>4936</v>
      </c>
      <c r="F10" s="43">
        <v>4804</v>
      </c>
      <c r="G10" s="43">
        <v>5586</v>
      </c>
      <c r="H10" s="43">
        <v>5334</v>
      </c>
      <c r="I10" s="43">
        <v>5223</v>
      </c>
      <c r="J10" s="43">
        <v>5051</v>
      </c>
      <c r="K10" s="43">
        <v>4993</v>
      </c>
      <c r="L10" s="43">
        <v>5348</v>
      </c>
      <c r="M10" s="43">
        <v>3895</v>
      </c>
      <c r="N10" s="43">
        <v>4692</v>
      </c>
      <c r="O10" s="43">
        <v>3694</v>
      </c>
      <c r="P10" s="43">
        <v>4287</v>
      </c>
      <c r="Q10" s="43">
        <v>2966</v>
      </c>
      <c r="R10" s="43">
        <v>3813</v>
      </c>
      <c r="S10" s="43">
        <v>2523</v>
      </c>
      <c r="T10" s="43">
        <v>3096</v>
      </c>
      <c r="U10" s="43">
        <v>2434</v>
      </c>
      <c r="V10" s="43">
        <v>2713</v>
      </c>
      <c r="W10" s="43">
        <v>2148</v>
      </c>
      <c r="X10" s="43">
        <v>2426</v>
      </c>
      <c r="Y10" s="43">
        <v>2231</v>
      </c>
      <c r="Z10" s="43">
        <v>2295</v>
      </c>
      <c r="AA10" s="43">
        <v>1842</v>
      </c>
      <c r="AB10" s="43">
        <v>2001</v>
      </c>
      <c r="AC10" s="43">
        <v>1352</v>
      </c>
      <c r="AD10" s="43">
        <v>1444</v>
      </c>
      <c r="AE10" s="43">
        <v>923</v>
      </c>
      <c r="AF10" s="43">
        <v>1183</v>
      </c>
      <c r="AG10" s="43">
        <v>557</v>
      </c>
      <c r="AH10" s="43">
        <v>800</v>
      </c>
      <c r="AI10" s="43">
        <v>224</v>
      </c>
      <c r="AJ10" s="43">
        <v>497</v>
      </c>
      <c r="AK10" s="43">
        <v>113</v>
      </c>
      <c r="AL10" s="43">
        <v>240</v>
      </c>
      <c r="AM10" s="43">
        <v>0</v>
      </c>
      <c r="AN10" s="66">
        <v>0</v>
      </c>
    </row>
    <row r="11" spans="2:40" ht="12" customHeight="1">
      <c r="B11" s="39" t="s">
        <v>1305</v>
      </c>
      <c r="C11" s="43">
        <v>39916</v>
      </c>
      <c r="D11" s="43">
        <v>45125</v>
      </c>
      <c r="E11" s="43">
        <v>4440</v>
      </c>
      <c r="F11" s="43">
        <v>4249</v>
      </c>
      <c r="G11" s="43">
        <v>5107</v>
      </c>
      <c r="H11" s="43">
        <v>4974</v>
      </c>
      <c r="I11" s="43">
        <v>4600</v>
      </c>
      <c r="J11" s="43">
        <v>4576</v>
      </c>
      <c r="K11" s="43">
        <v>4233</v>
      </c>
      <c r="L11" s="43">
        <v>4448</v>
      </c>
      <c r="M11" s="43">
        <v>3220</v>
      </c>
      <c r="N11" s="43">
        <v>4078</v>
      </c>
      <c r="O11" s="43">
        <v>3135</v>
      </c>
      <c r="P11" s="43">
        <v>3825</v>
      </c>
      <c r="Q11" s="43">
        <v>2453</v>
      </c>
      <c r="R11" s="43">
        <v>3291</v>
      </c>
      <c r="S11" s="43">
        <v>2173</v>
      </c>
      <c r="T11" s="43">
        <v>2769</v>
      </c>
      <c r="U11" s="43">
        <v>2302</v>
      </c>
      <c r="V11" s="43">
        <v>2721</v>
      </c>
      <c r="W11" s="43">
        <v>2092</v>
      </c>
      <c r="X11" s="43">
        <v>2402</v>
      </c>
      <c r="Y11" s="43">
        <v>1854</v>
      </c>
      <c r="Z11" s="43">
        <v>2114</v>
      </c>
      <c r="AA11" s="43">
        <v>1521</v>
      </c>
      <c r="AB11" s="43">
        <v>1642</v>
      </c>
      <c r="AC11" s="43">
        <v>1157</v>
      </c>
      <c r="AD11" s="43">
        <v>1400</v>
      </c>
      <c r="AE11" s="43">
        <v>842</v>
      </c>
      <c r="AF11" s="43">
        <v>1147</v>
      </c>
      <c r="AG11" s="43">
        <v>433</v>
      </c>
      <c r="AH11" s="43">
        <v>818</v>
      </c>
      <c r="AI11" s="43">
        <v>262</v>
      </c>
      <c r="AJ11" s="43">
        <v>454</v>
      </c>
      <c r="AK11" s="43">
        <v>92</v>
      </c>
      <c r="AL11" s="43">
        <v>217</v>
      </c>
      <c r="AM11" s="43">
        <v>0</v>
      </c>
      <c r="AN11" s="66">
        <v>0</v>
      </c>
    </row>
    <row r="12" spans="2:40" ht="12" customHeight="1">
      <c r="B12" s="39" t="s">
        <v>1306</v>
      </c>
      <c r="C12" s="43">
        <v>46361</v>
      </c>
      <c r="D12" s="43">
        <v>50374</v>
      </c>
      <c r="E12" s="43">
        <v>5170</v>
      </c>
      <c r="F12" s="43">
        <v>4976</v>
      </c>
      <c r="G12" s="43">
        <v>6308</v>
      </c>
      <c r="H12" s="43">
        <v>5880</v>
      </c>
      <c r="I12" s="43">
        <v>5246</v>
      </c>
      <c r="J12" s="43">
        <v>5215</v>
      </c>
      <c r="K12" s="43">
        <v>4657</v>
      </c>
      <c r="L12" s="43">
        <v>4910</v>
      </c>
      <c r="M12" s="43">
        <v>3793</v>
      </c>
      <c r="N12" s="43">
        <v>4477</v>
      </c>
      <c r="O12" s="43">
        <v>3845</v>
      </c>
      <c r="P12" s="43">
        <v>4322</v>
      </c>
      <c r="Q12" s="43">
        <v>3053</v>
      </c>
      <c r="R12" s="43">
        <v>3835</v>
      </c>
      <c r="S12" s="43">
        <v>2606</v>
      </c>
      <c r="T12" s="43">
        <v>3090</v>
      </c>
      <c r="U12" s="43">
        <v>2696</v>
      </c>
      <c r="V12" s="43">
        <v>2959</v>
      </c>
      <c r="W12" s="43">
        <v>2284</v>
      </c>
      <c r="X12" s="43">
        <v>2537</v>
      </c>
      <c r="Y12" s="43">
        <v>2051</v>
      </c>
      <c r="Z12" s="43">
        <v>2155</v>
      </c>
      <c r="AA12" s="43">
        <v>1671</v>
      </c>
      <c r="AB12" s="43">
        <v>1828</v>
      </c>
      <c r="AC12" s="43">
        <v>1291</v>
      </c>
      <c r="AD12" s="43">
        <v>1489</v>
      </c>
      <c r="AE12" s="43">
        <v>898</v>
      </c>
      <c r="AF12" s="43">
        <v>1183</v>
      </c>
      <c r="AG12" s="43">
        <v>494</v>
      </c>
      <c r="AH12" s="43">
        <v>844</v>
      </c>
      <c r="AI12" s="43">
        <v>214</v>
      </c>
      <c r="AJ12" s="43">
        <v>451</v>
      </c>
      <c r="AK12" s="43">
        <v>84</v>
      </c>
      <c r="AL12" s="43">
        <v>223</v>
      </c>
      <c r="AM12" s="43">
        <v>0</v>
      </c>
      <c r="AN12" s="66">
        <v>0</v>
      </c>
    </row>
    <row r="13" spans="2:40" ht="12" customHeight="1">
      <c r="B13" s="39" t="s">
        <v>1307</v>
      </c>
      <c r="C13" s="43">
        <v>18769</v>
      </c>
      <c r="D13" s="43">
        <v>19834</v>
      </c>
      <c r="E13" s="43">
        <v>2217</v>
      </c>
      <c r="F13" s="43">
        <v>2110</v>
      </c>
      <c r="G13" s="43">
        <v>2421</v>
      </c>
      <c r="H13" s="43">
        <v>2268</v>
      </c>
      <c r="I13" s="43">
        <v>2319</v>
      </c>
      <c r="J13" s="43">
        <v>2232</v>
      </c>
      <c r="K13" s="43">
        <v>1999</v>
      </c>
      <c r="L13" s="43">
        <v>1974</v>
      </c>
      <c r="M13" s="43">
        <v>1487</v>
      </c>
      <c r="N13" s="43">
        <v>1876</v>
      </c>
      <c r="O13" s="43">
        <v>1594</v>
      </c>
      <c r="P13" s="43">
        <v>1799</v>
      </c>
      <c r="Q13" s="43">
        <v>1213</v>
      </c>
      <c r="R13" s="43">
        <v>1490</v>
      </c>
      <c r="S13" s="43">
        <v>1052</v>
      </c>
      <c r="T13" s="43">
        <v>1213</v>
      </c>
      <c r="U13" s="43">
        <v>1013</v>
      </c>
      <c r="V13" s="43">
        <v>1173</v>
      </c>
      <c r="W13" s="43">
        <v>912</v>
      </c>
      <c r="X13" s="43">
        <v>929</v>
      </c>
      <c r="Y13" s="43">
        <v>846</v>
      </c>
      <c r="Z13" s="43">
        <v>821</v>
      </c>
      <c r="AA13" s="43">
        <v>650</v>
      </c>
      <c r="AB13" s="43">
        <v>668</v>
      </c>
      <c r="AC13" s="43">
        <v>469</v>
      </c>
      <c r="AD13" s="43">
        <v>537</v>
      </c>
      <c r="AE13" s="43">
        <v>304</v>
      </c>
      <c r="AF13" s="43">
        <v>338</v>
      </c>
      <c r="AG13" s="43">
        <v>175</v>
      </c>
      <c r="AH13" s="43">
        <v>210</v>
      </c>
      <c r="AI13" s="43">
        <v>69</v>
      </c>
      <c r="AJ13" s="43">
        <v>131</v>
      </c>
      <c r="AK13" s="43">
        <v>29</v>
      </c>
      <c r="AL13" s="43">
        <v>65</v>
      </c>
      <c r="AM13" s="43">
        <v>0</v>
      </c>
      <c r="AN13" s="66">
        <v>0</v>
      </c>
    </row>
    <row r="14" spans="2:40" ht="12" customHeight="1">
      <c r="B14" s="39" t="s">
        <v>1308</v>
      </c>
      <c r="C14" s="43">
        <v>19837</v>
      </c>
      <c r="D14" s="43">
        <v>21577</v>
      </c>
      <c r="E14" s="43">
        <v>2267</v>
      </c>
      <c r="F14" s="43">
        <v>2161</v>
      </c>
      <c r="G14" s="43">
        <v>2525</v>
      </c>
      <c r="H14" s="43">
        <v>2342</v>
      </c>
      <c r="I14" s="43">
        <v>2409</v>
      </c>
      <c r="J14" s="43">
        <v>2367</v>
      </c>
      <c r="K14" s="43">
        <v>1964</v>
      </c>
      <c r="L14" s="43">
        <v>2203</v>
      </c>
      <c r="M14" s="43">
        <v>1582</v>
      </c>
      <c r="N14" s="43">
        <v>1964</v>
      </c>
      <c r="O14" s="43">
        <v>1638</v>
      </c>
      <c r="P14" s="43">
        <v>1765</v>
      </c>
      <c r="Q14" s="43">
        <v>1159</v>
      </c>
      <c r="R14" s="43">
        <v>1404</v>
      </c>
      <c r="S14" s="43">
        <v>989</v>
      </c>
      <c r="T14" s="43">
        <v>1172</v>
      </c>
      <c r="U14" s="43">
        <v>981</v>
      </c>
      <c r="V14" s="43">
        <v>1167</v>
      </c>
      <c r="W14" s="43">
        <v>982</v>
      </c>
      <c r="X14" s="43">
        <v>1140</v>
      </c>
      <c r="Y14" s="43">
        <v>964</v>
      </c>
      <c r="Z14" s="43">
        <v>1031</v>
      </c>
      <c r="AA14" s="43">
        <v>816</v>
      </c>
      <c r="AB14" s="43">
        <v>763</v>
      </c>
      <c r="AC14" s="43">
        <v>606</v>
      </c>
      <c r="AD14" s="43">
        <v>688</v>
      </c>
      <c r="AE14" s="43">
        <v>475</v>
      </c>
      <c r="AF14" s="43">
        <v>615</v>
      </c>
      <c r="AG14" s="43">
        <v>277</v>
      </c>
      <c r="AH14" s="43">
        <v>403</v>
      </c>
      <c r="AI14" s="43">
        <v>144</v>
      </c>
      <c r="AJ14" s="43">
        <v>273</v>
      </c>
      <c r="AK14" s="43">
        <v>59</v>
      </c>
      <c r="AL14" s="43">
        <v>119</v>
      </c>
      <c r="AM14" s="43">
        <v>0</v>
      </c>
      <c r="AN14" s="66">
        <v>0</v>
      </c>
    </row>
    <row r="15" spans="2:40" ht="12" customHeight="1">
      <c r="B15" s="39" t="s">
        <v>1309</v>
      </c>
      <c r="C15" s="43">
        <v>17149</v>
      </c>
      <c r="D15" s="43">
        <v>19792</v>
      </c>
      <c r="E15" s="43">
        <v>1913</v>
      </c>
      <c r="F15" s="43">
        <v>1873</v>
      </c>
      <c r="G15" s="43">
        <v>2224</v>
      </c>
      <c r="H15" s="43">
        <v>2081</v>
      </c>
      <c r="I15" s="43">
        <v>2057</v>
      </c>
      <c r="J15" s="43">
        <v>2053</v>
      </c>
      <c r="K15" s="43">
        <v>1590</v>
      </c>
      <c r="L15" s="43">
        <v>2165</v>
      </c>
      <c r="M15" s="43">
        <v>1278</v>
      </c>
      <c r="N15" s="43">
        <v>1865</v>
      </c>
      <c r="O15" s="43">
        <v>1377</v>
      </c>
      <c r="P15" s="43">
        <v>1754</v>
      </c>
      <c r="Q15" s="43">
        <v>1147</v>
      </c>
      <c r="R15" s="43">
        <v>1416</v>
      </c>
      <c r="S15" s="43">
        <v>925</v>
      </c>
      <c r="T15" s="43">
        <v>1085</v>
      </c>
      <c r="U15" s="43">
        <v>961</v>
      </c>
      <c r="V15" s="43">
        <v>1114</v>
      </c>
      <c r="W15" s="43">
        <v>838</v>
      </c>
      <c r="X15" s="43">
        <v>966</v>
      </c>
      <c r="Y15" s="43">
        <v>792</v>
      </c>
      <c r="Z15" s="43">
        <v>898</v>
      </c>
      <c r="AA15" s="43">
        <v>712</v>
      </c>
      <c r="AB15" s="43">
        <v>714</v>
      </c>
      <c r="AC15" s="43">
        <v>535</v>
      </c>
      <c r="AD15" s="43">
        <v>620</v>
      </c>
      <c r="AE15" s="43">
        <v>375</v>
      </c>
      <c r="AF15" s="43">
        <v>491</v>
      </c>
      <c r="AG15" s="43">
        <v>251</v>
      </c>
      <c r="AH15" s="43">
        <v>368</v>
      </c>
      <c r="AI15" s="43">
        <v>133</v>
      </c>
      <c r="AJ15" s="43">
        <v>204</v>
      </c>
      <c r="AK15" s="43">
        <v>41</v>
      </c>
      <c r="AL15" s="43">
        <v>125</v>
      </c>
      <c r="AM15" s="43">
        <v>0</v>
      </c>
      <c r="AN15" s="66">
        <v>0</v>
      </c>
    </row>
    <row r="16" spans="2:40" ht="12" customHeight="1">
      <c r="B16" s="39" t="s">
        <v>1310</v>
      </c>
      <c r="C16" s="43">
        <v>19694</v>
      </c>
      <c r="D16" s="43">
        <v>21164</v>
      </c>
      <c r="E16" s="43">
        <v>2261</v>
      </c>
      <c r="F16" s="43">
        <v>2216</v>
      </c>
      <c r="G16" s="43">
        <v>2618</v>
      </c>
      <c r="H16" s="43">
        <v>2489</v>
      </c>
      <c r="I16" s="43">
        <v>2519</v>
      </c>
      <c r="J16" s="43">
        <v>2335</v>
      </c>
      <c r="K16" s="43">
        <v>1823</v>
      </c>
      <c r="L16" s="43">
        <v>2051</v>
      </c>
      <c r="M16" s="43">
        <v>1490</v>
      </c>
      <c r="N16" s="43">
        <v>2020</v>
      </c>
      <c r="O16" s="43">
        <v>1544</v>
      </c>
      <c r="P16" s="43">
        <v>1716</v>
      </c>
      <c r="Q16" s="43">
        <v>1157</v>
      </c>
      <c r="R16" s="43">
        <v>1317</v>
      </c>
      <c r="S16" s="43">
        <v>976</v>
      </c>
      <c r="T16" s="43">
        <v>1165</v>
      </c>
      <c r="U16" s="43">
        <v>1049</v>
      </c>
      <c r="V16" s="43">
        <v>1190</v>
      </c>
      <c r="W16" s="43">
        <v>959</v>
      </c>
      <c r="X16" s="43">
        <v>1070</v>
      </c>
      <c r="Y16" s="43">
        <v>945</v>
      </c>
      <c r="Z16" s="43">
        <v>929</v>
      </c>
      <c r="AA16" s="43">
        <v>706</v>
      </c>
      <c r="AB16" s="43">
        <v>692</v>
      </c>
      <c r="AC16" s="43">
        <v>660</v>
      </c>
      <c r="AD16" s="43">
        <v>642</v>
      </c>
      <c r="AE16" s="43">
        <v>481</v>
      </c>
      <c r="AF16" s="43">
        <v>579</v>
      </c>
      <c r="AG16" s="43">
        <v>283</v>
      </c>
      <c r="AH16" s="43">
        <v>375</v>
      </c>
      <c r="AI16" s="43">
        <v>157</v>
      </c>
      <c r="AJ16" s="43">
        <v>268</v>
      </c>
      <c r="AK16" s="43">
        <v>66</v>
      </c>
      <c r="AL16" s="43">
        <v>110</v>
      </c>
      <c r="AM16" s="43">
        <v>0</v>
      </c>
      <c r="AN16" s="66">
        <v>0</v>
      </c>
    </row>
    <row r="17" spans="2:40" ht="12" customHeight="1">
      <c r="B17" s="39" t="s">
        <v>1311</v>
      </c>
      <c r="C17" s="43">
        <v>17419</v>
      </c>
      <c r="D17" s="43">
        <v>19116</v>
      </c>
      <c r="E17" s="43">
        <v>1937</v>
      </c>
      <c r="F17" s="43">
        <v>1825</v>
      </c>
      <c r="G17" s="43">
        <v>2121</v>
      </c>
      <c r="H17" s="43">
        <v>2139</v>
      </c>
      <c r="I17" s="43">
        <v>2133</v>
      </c>
      <c r="J17" s="43">
        <v>2077</v>
      </c>
      <c r="K17" s="43">
        <v>1712</v>
      </c>
      <c r="L17" s="43">
        <v>1846</v>
      </c>
      <c r="M17" s="43">
        <v>1363</v>
      </c>
      <c r="N17" s="43">
        <v>1705</v>
      </c>
      <c r="O17" s="43">
        <v>1362</v>
      </c>
      <c r="P17" s="43">
        <v>1559</v>
      </c>
      <c r="Q17" s="43">
        <v>1154</v>
      </c>
      <c r="R17" s="43">
        <v>1427</v>
      </c>
      <c r="S17" s="43">
        <v>916</v>
      </c>
      <c r="T17" s="43">
        <v>1051</v>
      </c>
      <c r="U17" s="43">
        <v>876</v>
      </c>
      <c r="V17" s="43">
        <v>1124</v>
      </c>
      <c r="W17" s="43">
        <v>904</v>
      </c>
      <c r="X17" s="43">
        <v>966</v>
      </c>
      <c r="Y17" s="43">
        <v>889</v>
      </c>
      <c r="Z17" s="43">
        <v>590</v>
      </c>
      <c r="AA17" s="43">
        <v>782</v>
      </c>
      <c r="AB17" s="43">
        <v>737</v>
      </c>
      <c r="AC17" s="43">
        <v>573</v>
      </c>
      <c r="AD17" s="43">
        <v>641</v>
      </c>
      <c r="AE17" s="43">
        <v>388</v>
      </c>
      <c r="AF17" s="43">
        <v>443</v>
      </c>
      <c r="AG17" s="43">
        <v>193</v>
      </c>
      <c r="AH17" s="43">
        <v>341</v>
      </c>
      <c r="AI17" s="43">
        <v>83</v>
      </c>
      <c r="AJ17" s="43">
        <v>183</v>
      </c>
      <c r="AK17" s="43">
        <v>33</v>
      </c>
      <c r="AL17" s="43">
        <v>102</v>
      </c>
      <c r="AM17" s="43">
        <v>0</v>
      </c>
      <c r="AN17" s="66">
        <v>0</v>
      </c>
    </row>
    <row r="18" spans="2:40" ht="12" customHeight="1">
      <c r="B18" s="39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66"/>
    </row>
    <row r="19" spans="2:40" ht="12" customHeight="1">
      <c r="B19" s="39" t="s">
        <v>1377</v>
      </c>
      <c r="C19" s="43">
        <v>3407</v>
      </c>
      <c r="D19" s="43">
        <v>3822</v>
      </c>
      <c r="E19" s="43">
        <v>381</v>
      </c>
      <c r="F19" s="43">
        <v>366</v>
      </c>
      <c r="G19" s="43">
        <v>431</v>
      </c>
      <c r="H19" s="43">
        <v>453</v>
      </c>
      <c r="I19" s="43">
        <v>423</v>
      </c>
      <c r="J19" s="43">
        <v>405</v>
      </c>
      <c r="K19" s="43">
        <v>300</v>
      </c>
      <c r="L19" s="43">
        <v>388</v>
      </c>
      <c r="M19" s="43">
        <v>322</v>
      </c>
      <c r="N19" s="43">
        <v>364</v>
      </c>
      <c r="O19" s="43">
        <v>270</v>
      </c>
      <c r="P19" s="43">
        <v>312</v>
      </c>
      <c r="Q19" s="43">
        <v>210</v>
      </c>
      <c r="R19" s="43">
        <v>261</v>
      </c>
      <c r="S19" s="43">
        <v>176</v>
      </c>
      <c r="T19" s="43">
        <v>216</v>
      </c>
      <c r="U19" s="43">
        <v>194</v>
      </c>
      <c r="V19" s="43">
        <v>205</v>
      </c>
      <c r="W19" s="43">
        <v>146</v>
      </c>
      <c r="X19" s="43">
        <v>154</v>
      </c>
      <c r="Y19" s="43">
        <v>149</v>
      </c>
      <c r="Z19" s="43">
        <v>172</v>
      </c>
      <c r="AA19" s="43">
        <v>126</v>
      </c>
      <c r="AB19" s="43">
        <v>152</v>
      </c>
      <c r="AC19" s="43">
        <v>117</v>
      </c>
      <c r="AD19" s="43">
        <v>119</v>
      </c>
      <c r="AE19" s="43">
        <v>96</v>
      </c>
      <c r="AF19" s="43">
        <v>122</v>
      </c>
      <c r="AG19" s="43">
        <v>41</v>
      </c>
      <c r="AH19" s="43">
        <v>78</v>
      </c>
      <c r="AI19" s="43">
        <v>20</v>
      </c>
      <c r="AJ19" s="43">
        <v>37</v>
      </c>
      <c r="AK19" s="43">
        <v>5</v>
      </c>
      <c r="AL19" s="43">
        <v>18</v>
      </c>
      <c r="AM19" s="43">
        <v>0</v>
      </c>
      <c r="AN19" s="66">
        <v>0</v>
      </c>
    </row>
    <row r="20" spans="2:40" ht="12" customHeight="1">
      <c r="B20" s="67" t="s">
        <v>1378</v>
      </c>
      <c r="C20" s="43">
        <v>1753</v>
      </c>
      <c r="D20" s="43">
        <v>1886</v>
      </c>
      <c r="E20" s="43">
        <v>178</v>
      </c>
      <c r="F20" s="43">
        <v>171</v>
      </c>
      <c r="G20" s="43">
        <v>227</v>
      </c>
      <c r="H20" s="43">
        <v>202</v>
      </c>
      <c r="I20" s="43">
        <v>211</v>
      </c>
      <c r="J20" s="43">
        <v>226</v>
      </c>
      <c r="K20" s="43">
        <v>170</v>
      </c>
      <c r="L20" s="43">
        <v>185</v>
      </c>
      <c r="M20" s="43">
        <v>150</v>
      </c>
      <c r="N20" s="43">
        <v>180</v>
      </c>
      <c r="O20" s="43">
        <v>151</v>
      </c>
      <c r="P20" s="43">
        <v>144</v>
      </c>
      <c r="Q20" s="43">
        <v>81</v>
      </c>
      <c r="R20" s="43">
        <v>119</v>
      </c>
      <c r="S20" s="43">
        <v>75</v>
      </c>
      <c r="T20" s="43">
        <v>90</v>
      </c>
      <c r="U20" s="43">
        <v>85</v>
      </c>
      <c r="V20" s="43">
        <v>104</v>
      </c>
      <c r="W20" s="43">
        <v>80</v>
      </c>
      <c r="X20" s="43">
        <v>90</v>
      </c>
      <c r="Y20" s="43">
        <v>110</v>
      </c>
      <c r="Z20" s="43">
        <v>109</v>
      </c>
      <c r="AA20" s="43">
        <v>83</v>
      </c>
      <c r="AB20" s="43">
        <v>77</v>
      </c>
      <c r="AC20" s="43">
        <v>62</v>
      </c>
      <c r="AD20" s="43">
        <v>59</v>
      </c>
      <c r="AE20" s="43">
        <v>44</v>
      </c>
      <c r="AF20" s="43">
        <v>50</v>
      </c>
      <c r="AG20" s="43">
        <v>24</v>
      </c>
      <c r="AH20" s="43">
        <v>41</v>
      </c>
      <c r="AI20" s="43">
        <v>18</v>
      </c>
      <c r="AJ20" s="43">
        <v>25</v>
      </c>
      <c r="AK20" s="43">
        <v>4</v>
      </c>
      <c r="AL20" s="43">
        <v>14</v>
      </c>
      <c r="AM20" s="43">
        <v>0</v>
      </c>
      <c r="AN20" s="66">
        <v>0</v>
      </c>
    </row>
    <row r="21" spans="2:40" ht="12" customHeight="1">
      <c r="B21" s="65" t="s">
        <v>1379</v>
      </c>
      <c r="C21" s="43">
        <v>2010</v>
      </c>
      <c r="D21" s="43">
        <v>2209</v>
      </c>
      <c r="E21" s="43">
        <v>206</v>
      </c>
      <c r="F21" s="43">
        <v>204</v>
      </c>
      <c r="G21" s="43">
        <v>247</v>
      </c>
      <c r="H21" s="43">
        <v>269</v>
      </c>
      <c r="I21" s="43">
        <v>241</v>
      </c>
      <c r="J21" s="43">
        <v>227</v>
      </c>
      <c r="K21" s="43">
        <v>186</v>
      </c>
      <c r="L21" s="43">
        <v>208</v>
      </c>
      <c r="M21" s="43">
        <v>187</v>
      </c>
      <c r="N21" s="43">
        <v>193</v>
      </c>
      <c r="O21" s="43">
        <v>158</v>
      </c>
      <c r="P21" s="43">
        <v>164</v>
      </c>
      <c r="Q21" s="43">
        <v>133</v>
      </c>
      <c r="R21" s="43">
        <v>149</v>
      </c>
      <c r="S21" s="43">
        <v>97</v>
      </c>
      <c r="T21" s="43">
        <v>119</v>
      </c>
      <c r="U21" s="43">
        <v>95</v>
      </c>
      <c r="V21" s="43">
        <v>112</v>
      </c>
      <c r="W21" s="43">
        <v>96</v>
      </c>
      <c r="X21" s="43">
        <v>127</v>
      </c>
      <c r="Y21" s="43">
        <v>111</v>
      </c>
      <c r="Z21" s="43">
        <v>115</v>
      </c>
      <c r="AA21" s="43">
        <v>96</v>
      </c>
      <c r="AB21" s="43">
        <v>87</v>
      </c>
      <c r="AC21" s="43">
        <v>54</v>
      </c>
      <c r="AD21" s="43">
        <v>84</v>
      </c>
      <c r="AE21" s="43">
        <v>47</v>
      </c>
      <c r="AF21" s="43">
        <v>50</v>
      </c>
      <c r="AG21" s="43">
        <v>34</v>
      </c>
      <c r="AH21" s="43">
        <v>44</v>
      </c>
      <c r="AI21" s="43">
        <v>19</v>
      </c>
      <c r="AJ21" s="43">
        <v>34</v>
      </c>
      <c r="AK21" s="43">
        <v>3</v>
      </c>
      <c r="AL21" s="43">
        <v>23</v>
      </c>
      <c r="AM21" s="43">
        <v>0</v>
      </c>
      <c r="AN21" s="66">
        <v>0</v>
      </c>
    </row>
    <row r="22" spans="2:40" ht="12" customHeight="1">
      <c r="B22" s="39" t="s">
        <v>1380</v>
      </c>
      <c r="C22" s="43">
        <v>2132</v>
      </c>
      <c r="D22" s="43">
        <v>2340</v>
      </c>
      <c r="E22" s="43">
        <v>221</v>
      </c>
      <c r="F22" s="43">
        <v>217</v>
      </c>
      <c r="G22" s="43">
        <v>260</v>
      </c>
      <c r="H22" s="43">
        <v>255</v>
      </c>
      <c r="I22" s="43">
        <v>266</v>
      </c>
      <c r="J22" s="43">
        <v>250</v>
      </c>
      <c r="K22" s="43">
        <v>202</v>
      </c>
      <c r="L22" s="43">
        <v>235</v>
      </c>
      <c r="M22" s="43">
        <v>173</v>
      </c>
      <c r="N22" s="43">
        <v>238</v>
      </c>
      <c r="O22" s="43">
        <v>159</v>
      </c>
      <c r="P22" s="43">
        <v>191</v>
      </c>
      <c r="Q22" s="43">
        <v>143</v>
      </c>
      <c r="R22" s="43">
        <v>143</v>
      </c>
      <c r="S22" s="43">
        <v>104</v>
      </c>
      <c r="T22" s="43">
        <v>121</v>
      </c>
      <c r="U22" s="43">
        <v>106</v>
      </c>
      <c r="V22" s="43">
        <v>122</v>
      </c>
      <c r="W22" s="43">
        <v>97</v>
      </c>
      <c r="X22" s="43">
        <v>127</v>
      </c>
      <c r="Y22" s="43">
        <v>110</v>
      </c>
      <c r="Z22" s="43">
        <v>122</v>
      </c>
      <c r="AA22" s="43">
        <v>111</v>
      </c>
      <c r="AB22" s="43">
        <v>104</v>
      </c>
      <c r="AC22" s="43">
        <v>66</v>
      </c>
      <c r="AD22" s="43">
        <v>68</v>
      </c>
      <c r="AE22" s="43">
        <v>50</v>
      </c>
      <c r="AF22" s="43">
        <v>56</v>
      </c>
      <c r="AG22" s="43">
        <v>33</v>
      </c>
      <c r="AH22" s="43">
        <v>49</v>
      </c>
      <c r="AI22" s="43">
        <v>22</v>
      </c>
      <c r="AJ22" s="43">
        <v>27</v>
      </c>
      <c r="AK22" s="43">
        <v>9</v>
      </c>
      <c r="AL22" s="43">
        <v>15</v>
      </c>
      <c r="AM22" s="43">
        <v>0</v>
      </c>
      <c r="AN22" s="66">
        <v>0</v>
      </c>
    </row>
    <row r="23" spans="2:40" ht="12" customHeight="1">
      <c r="B23" s="39" t="s">
        <v>1381</v>
      </c>
      <c r="C23" s="43">
        <v>891</v>
      </c>
      <c r="D23" s="43">
        <v>960</v>
      </c>
      <c r="E23" s="43">
        <v>122</v>
      </c>
      <c r="F23" s="43">
        <v>113</v>
      </c>
      <c r="G23" s="43">
        <v>117</v>
      </c>
      <c r="H23" s="43">
        <v>113</v>
      </c>
      <c r="I23" s="43">
        <v>95</v>
      </c>
      <c r="J23" s="43">
        <v>119</v>
      </c>
      <c r="K23" s="43">
        <v>83</v>
      </c>
      <c r="L23" s="43">
        <v>90</v>
      </c>
      <c r="M23" s="43">
        <v>59</v>
      </c>
      <c r="N23" s="43">
        <v>69</v>
      </c>
      <c r="O23" s="43">
        <v>66</v>
      </c>
      <c r="P23" s="43">
        <v>74</v>
      </c>
      <c r="Q23" s="43">
        <v>51</v>
      </c>
      <c r="R23" s="43">
        <v>67</v>
      </c>
      <c r="S23" s="43">
        <v>47</v>
      </c>
      <c r="T23" s="43">
        <v>47</v>
      </c>
      <c r="U23" s="43">
        <v>47</v>
      </c>
      <c r="V23" s="43">
        <v>48</v>
      </c>
      <c r="W23" s="43">
        <v>37</v>
      </c>
      <c r="X23" s="43">
        <v>39</v>
      </c>
      <c r="Y23" s="43">
        <v>46</v>
      </c>
      <c r="Z23" s="43">
        <v>49</v>
      </c>
      <c r="AA23" s="43">
        <v>38</v>
      </c>
      <c r="AB23" s="43">
        <v>43</v>
      </c>
      <c r="AC23" s="43">
        <v>34</v>
      </c>
      <c r="AD23" s="43">
        <v>26</v>
      </c>
      <c r="AE23" s="43">
        <v>21</v>
      </c>
      <c r="AF23" s="43">
        <v>24</v>
      </c>
      <c r="AG23" s="43">
        <v>18</v>
      </c>
      <c r="AH23" s="43">
        <v>19</v>
      </c>
      <c r="AI23" s="43">
        <v>8</v>
      </c>
      <c r="AJ23" s="43">
        <v>12</v>
      </c>
      <c r="AK23" s="43">
        <v>2</v>
      </c>
      <c r="AL23" s="43">
        <v>8</v>
      </c>
      <c r="AM23" s="43">
        <v>0</v>
      </c>
      <c r="AN23" s="66">
        <v>0</v>
      </c>
    </row>
    <row r="24" spans="2:40" ht="11.25" customHeight="1">
      <c r="B24" s="39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66"/>
    </row>
    <row r="25" spans="2:40" ht="12" customHeight="1">
      <c r="B25" s="39" t="s">
        <v>1313</v>
      </c>
      <c r="C25" s="43">
        <v>16199</v>
      </c>
      <c r="D25" s="43">
        <v>17747</v>
      </c>
      <c r="E25" s="43">
        <v>1813</v>
      </c>
      <c r="F25" s="43">
        <v>1742</v>
      </c>
      <c r="G25" s="43">
        <v>2245</v>
      </c>
      <c r="H25" s="43">
        <v>2148</v>
      </c>
      <c r="I25" s="43">
        <v>2113</v>
      </c>
      <c r="J25" s="43">
        <v>1935</v>
      </c>
      <c r="K25" s="43">
        <v>1531</v>
      </c>
      <c r="L25" s="43">
        <v>1782</v>
      </c>
      <c r="M25" s="43">
        <v>1242</v>
      </c>
      <c r="N25" s="43">
        <v>1610</v>
      </c>
      <c r="O25" s="43">
        <v>1232</v>
      </c>
      <c r="P25" s="43">
        <v>1406</v>
      </c>
      <c r="Q25" s="43">
        <v>976</v>
      </c>
      <c r="R25" s="43">
        <v>1300</v>
      </c>
      <c r="S25" s="43">
        <v>889</v>
      </c>
      <c r="T25" s="43">
        <v>1014</v>
      </c>
      <c r="U25" s="43">
        <v>859</v>
      </c>
      <c r="V25" s="43">
        <v>963</v>
      </c>
      <c r="W25" s="43">
        <v>800</v>
      </c>
      <c r="X25" s="43">
        <v>850</v>
      </c>
      <c r="Y25" s="43">
        <v>692</v>
      </c>
      <c r="Z25" s="43">
        <v>779</v>
      </c>
      <c r="AA25" s="43">
        <v>570</v>
      </c>
      <c r="AB25" s="43">
        <v>598</v>
      </c>
      <c r="AC25" s="43">
        <v>465</v>
      </c>
      <c r="AD25" s="43">
        <v>499</v>
      </c>
      <c r="AE25" s="43">
        <v>404</v>
      </c>
      <c r="AF25" s="43">
        <v>490</v>
      </c>
      <c r="AG25" s="43">
        <v>214</v>
      </c>
      <c r="AH25" s="43">
        <v>310</v>
      </c>
      <c r="AI25" s="43">
        <v>107</v>
      </c>
      <c r="AJ25" s="43">
        <v>205</v>
      </c>
      <c r="AK25" s="43">
        <v>47</v>
      </c>
      <c r="AL25" s="43">
        <v>116</v>
      </c>
      <c r="AM25" s="43">
        <v>0</v>
      </c>
      <c r="AN25" s="66">
        <v>0</v>
      </c>
    </row>
    <row r="26" spans="2:40" ht="12" customHeight="1">
      <c r="B26" s="39" t="s">
        <v>1314</v>
      </c>
      <c r="C26" s="43">
        <v>4971</v>
      </c>
      <c r="D26" s="43">
        <v>5389</v>
      </c>
      <c r="E26" s="43">
        <v>539</v>
      </c>
      <c r="F26" s="43">
        <v>545</v>
      </c>
      <c r="G26" s="43">
        <v>589</v>
      </c>
      <c r="H26" s="43">
        <v>622</v>
      </c>
      <c r="I26" s="43">
        <v>655</v>
      </c>
      <c r="J26" s="43">
        <v>617</v>
      </c>
      <c r="K26" s="43">
        <v>501</v>
      </c>
      <c r="L26" s="43">
        <v>556</v>
      </c>
      <c r="M26" s="43">
        <v>400</v>
      </c>
      <c r="N26" s="43">
        <v>436</v>
      </c>
      <c r="O26" s="43">
        <v>365</v>
      </c>
      <c r="P26" s="43">
        <v>399</v>
      </c>
      <c r="Q26" s="43">
        <v>294</v>
      </c>
      <c r="R26" s="43">
        <v>347</v>
      </c>
      <c r="S26" s="43">
        <v>253</v>
      </c>
      <c r="T26" s="43">
        <v>300</v>
      </c>
      <c r="U26" s="43">
        <v>260</v>
      </c>
      <c r="V26" s="43">
        <v>278</v>
      </c>
      <c r="W26" s="43">
        <v>259</v>
      </c>
      <c r="X26" s="43">
        <v>297</v>
      </c>
      <c r="Y26" s="43">
        <v>235</v>
      </c>
      <c r="Z26" s="43">
        <v>253</v>
      </c>
      <c r="AA26" s="43">
        <v>184</v>
      </c>
      <c r="AB26" s="43">
        <v>191</v>
      </c>
      <c r="AC26" s="43">
        <v>147</v>
      </c>
      <c r="AD26" s="43">
        <v>163</v>
      </c>
      <c r="AE26" s="43">
        <v>149</v>
      </c>
      <c r="AF26" s="43">
        <v>178</v>
      </c>
      <c r="AG26" s="43">
        <v>85</v>
      </c>
      <c r="AH26" s="43">
        <v>118</v>
      </c>
      <c r="AI26" s="43">
        <v>36</v>
      </c>
      <c r="AJ26" s="43">
        <v>63</v>
      </c>
      <c r="AK26" s="43">
        <v>20</v>
      </c>
      <c r="AL26" s="43">
        <v>26</v>
      </c>
      <c r="AM26" s="43">
        <v>0</v>
      </c>
      <c r="AN26" s="66">
        <v>0</v>
      </c>
    </row>
    <row r="27" spans="2:40" ht="12" customHeight="1">
      <c r="B27" s="39" t="s">
        <v>1382</v>
      </c>
      <c r="C27" s="43">
        <v>2391</v>
      </c>
      <c r="D27" s="43">
        <v>2498</v>
      </c>
      <c r="E27" s="43">
        <v>291</v>
      </c>
      <c r="F27" s="43">
        <v>250</v>
      </c>
      <c r="G27" s="43">
        <v>338</v>
      </c>
      <c r="H27" s="43">
        <v>273</v>
      </c>
      <c r="I27" s="43">
        <v>325</v>
      </c>
      <c r="J27" s="43">
        <v>292</v>
      </c>
      <c r="K27" s="43">
        <v>198</v>
      </c>
      <c r="L27" s="43">
        <v>238</v>
      </c>
      <c r="M27" s="43">
        <v>164</v>
      </c>
      <c r="N27" s="43">
        <v>194</v>
      </c>
      <c r="O27" s="43">
        <v>170</v>
      </c>
      <c r="P27" s="43">
        <v>178</v>
      </c>
      <c r="Q27" s="43">
        <v>141</v>
      </c>
      <c r="R27" s="43">
        <v>171</v>
      </c>
      <c r="S27" s="43">
        <v>109</v>
      </c>
      <c r="T27" s="43">
        <v>167</v>
      </c>
      <c r="U27" s="43">
        <v>127</v>
      </c>
      <c r="V27" s="43">
        <v>151</v>
      </c>
      <c r="W27" s="43">
        <v>121</v>
      </c>
      <c r="X27" s="43">
        <v>132</v>
      </c>
      <c r="Y27" s="43">
        <v>122</v>
      </c>
      <c r="Z27" s="43">
        <v>116</v>
      </c>
      <c r="AA27" s="43">
        <v>96</v>
      </c>
      <c r="AB27" s="43">
        <v>77</v>
      </c>
      <c r="AC27" s="43">
        <v>58</v>
      </c>
      <c r="AD27" s="43">
        <v>73</v>
      </c>
      <c r="AE27" s="43">
        <v>52</v>
      </c>
      <c r="AF27" s="43">
        <v>69</v>
      </c>
      <c r="AG27" s="43">
        <v>43</v>
      </c>
      <c r="AH27" s="43">
        <v>53</v>
      </c>
      <c r="AI27" s="43">
        <v>26</v>
      </c>
      <c r="AJ27" s="43">
        <v>42</v>
      </c>
      <c r="AK27" s="43">
        <v>10</v>
      </c>
      <c r="AL27" s="43">
        <v>22</v>
      </c>
      <c r="AM27" s="43">
        <v>0</v>
      </c>
      <c r="AN27" s="66">
        <v>0</v>
      </c>
    </row>
    <row r="28" spans="2:40" ht="12" customHeight="1">
      <c r="B28" s="39" t="s">
        <v>1315</v>
      </c>
      <c r="C28" s="43">
        <v>6443</v>
      </c>
      <c r="D28" s="43">
        <v>6892</v>
      </c>
      <c r="E28" s="43">
        <v>680</v>
      </c>
      <c r="F28" s="43">
        <v>642</v>
      </c>
      <c r="G28" s="43">
        <v>811</v>
      </c>
      <c r="H28" s="43">
        <v>731</v>
      </c>
      <c r="I28" s="43">
        <v>795</v>
      </c>
      <c r="J28" s="43">
        <v>791</v>
      </c>
      <c r="K28" s="43">
        <v>595</v>
      </c>
      <c r="L28" s="43">
        <v>649</v>
      </c>
      <c r="M28" s="43">
        <v>511</v>
      </c>
      <c r="N28" s="43">
        <v>596</v>
      </c>
      <c r="O28" s="43">
        <v>520</v>
      </c>
      <c r="P28" s="43">
        <v>571</v>
      </c>
      <c r="Q28" s="43">
        <v>388</v>
      </c>
      <c r="R28" s="43">
        <v>445</v>
      </c>
      <c r="S28" s="43">
        <v>351</v>
      </c>
      <c r="T28" s="43">
        <v>361</v>
      </c>
      <c r="U28" s="43">
        <v>306</v>
      </c>
      <c r="V28" s="43">
        <v>409</v>
      </c>
      <c r="W28" s="43">
        <v>310</v>
      </c>
      <c r="X28" s="43">
        <v>340</v>
      </c>
      <c r="Y28" s="43">
        <v>303</v>
      </c>
      <c r="Z28" s="43">
        <v>347</v>
      </c>
      <c r="AA28" s="43">
        <v>281</v>
      </c>
      <c r="AB28" s="43">
        <v>280</v>
      </c>
      <c r="AC28" s="43">
        <v>242</v>
      </c>
      <c r="AD28" s="43">
        <v>228</v>
      </c>
      <c r="AE28" s="43">
        <v>179</v>
      </c>
      <c r="AF28" s="43">
        <v>207</v>
      </c>
      <c r="AG28" s="43">
        <v>95</v>
      </c>
      <c r="AH28" s="43">
        <v>153</v>
      </c>
      <c r="AI28" s="43">
        <v>59</v>
      </c>
      <c r="AJ28" s="43">
        <v>93</v>
      </c>
      <c r="AK28" s="43">
        <v>17</v>
      </c>
      <c r="AL28" s="43">
        <v>49</v>
      </c>
      <c r="AM28" s="43">
        <v>0</v>
      </c>
      <c r="AN28" s="66">
        <v>0</v>
      </c>
    </row>
    <row r="29" spans="2:40" ht="12" customHeight="1">
      <c r="B29" s="65" t="s">
        <v>1316</v>
      </c>
      <c r="C29" s="43">
        <v>8007</v>
      </c>
      <c r="D29" s="43">
        <v>8681</v>
      </c>
      <c r="E29" s="43">
        <v>940</v>
      </c>
      <c r="F29" s="43">
        <v>863</v>
      </c>
      <c r="G29" s="43">
        <v>1021</v>
      </c>
      <c r="H29" s="43">
        <v>972</v>
      </c>
      <c r="I29" s="43">
        <v>981</v>
      </c>
      <c r="J29" s="43">
        <v>939</v>
      </c>
      <c r="K29" s="43">
        <v>689</v>
      </c>
      <c r="L29" s="43">
        <v>790</v>
      </c>
      <c r="M29" s="43">
        <v>671</v>
      </c>
      <c r="N29" s="43">
        <v>724</v>
      </c>
      <c r="O29" s="43">
        <v>605</v>
      </c>
      <c r="P29" s="43">
        <v>698</v>
      </c>
      <c r="Q29" s="43">
        <v>513</v>
      </c>
      <c r="R29" s="43">
        <v>629</v>
      </c>
      <c r="S29" s="43">
        <v>379</v>
      </c>
      <c r="T29" s="43">
        <v>487</v>
      </c>
      <c r="U29" s="43">
        <v>402</v>
      </c>
      <c r="V29" s="43">
        <v>466</v>
      </c>
      <c r="W29" s="43">
        <v>404</v>
      </c>
      <c r="X29" s="43">
        <v>434</v>
      </c>
      <c r="Y29" s="43">
        <v>377</v>
      </c>
      <c r="Z29" s="43">
        <v>402</v>
      </c>
      <c r="AA29" s="43">
        <v>302</v>
      </c>
      <c r="AB29" s="43">
        <v>351</v>
      </c>
      <c r="AC29" s="43">
        <v>267</v>
      </c>
      <c r="AD29" s="43">
        <v>301</v>
      </c>
      <c r="AE29" s="43">
        <v>230</v>
      </c>
      <c r="AF29" s="43">
        <v>250</v>
      </c>
      <c r="AG29" s="43">
        <v>141</v>
      </c>
      <c r="AH29" s="43">
        <v>216</v>
      </c>
      <c r="AI29" s="43">
        <v>66</v>
      </c>
      <c r="AJ29" s="43">
        <v>100</v>
      </c>
      <c r="AK29" s="43">
        <v>19</v>
      </c>
      <c r="AL29" s="43">
        <v>59</v>
      </c>
      <c r="AM29" s="43">
        <v>0</v>
      </c>
      <c r="AN29" s="66">
        <v>0</v>
      </c>
    </row>
    <row r="30" spans="2:40" ht="12" customHeight="1">
      <c r="B30" s="39" t="s">
        <v>1383</v>
      </c>
      <c r="C30" s="43">
        <v>1259</v>
      </c>
      <c r="D30" s="43">
        <v>1309</v>
      </c>
      <c r="E30" s="43">
        <v>141</v>
      </c>
      <c r="F30" s="43">
        <v>119</v>
      </c>
      <c r="G30" s="43">
        <v>174</v>
      </c>
      <c r="H30" s="43">
        <v>133</v>
      </c>
      <c r="I30" s="43">
        <v>167</v>
      </c>
      <c r="J30" s="43">
        <v>142</v>
      </c>
      <c r="K30" s="43">
        <v>120</v>
      </c>
      <c r="L30" s="43">
        <v>131</v>
      </c>
      <c r="M30" s="43">
        <v>92</v>
      </c>
      <c r="N30" s="43">
        <v>106</v>
      </c>
      <c r="O30" s="43">
        <v>91</v>
      </c>
      <c r="P30" s="43">
        <v>117</v>
      </c>
      <c r="Q30" s="43">
        <v>82</v>
      </c>
      <c r="R30" s="43">
        <v>102</v>
      </c>
      <c r="S30" s="43">
        <v>57</v>
      </c>
      <c r="T30" s="43">
        <v>54</v>
      </c>
      <c r="U30" s="43">
        <v>58</v>
      </c>
      <c r="V30" s="43">
        <v>72</v>
      </c>
      <c r="W30" s="43">
        <v>56</v>
      </c>
      <c r="X30" s="43">
        <v>58</v>
      </c>
      <c r="Y30" s="43">
        <v>61</v>
      </c>
      <c r="Z30" s="43">
        <v>71</v>
      </c>
      <c r="AA30" s="43">
        <v>50</v>
      </c>
      <c r="AB30" s="43">
        <v>53</v>
      </c>
      <c r="AC30" s="43">
        <v>39</v>
      </c>
      <c r="AD30" s="43">
        <v>57</v>
      </c>
      <c r="AE30" s="43">
        <v>35</v>
      </c>
      <c r="AF30" s="43">
        <v>39</v>
      </c>
      <c r="AG30" s="43">
        <v>22</v>
      </c>
      <c r="AH30" s="43">
        <v>28</v>
      </c>
      <c r="AI30" s="43">
        <v>9</v>
      </c>
      <c r="AJ30" s="43">
        <v>20</v>
      </c>
      <c r="AK30" s="43">
        <v>5</v>
      </c>
      <c r="AL30" s="43">
        <v>7</v>
      </c>
      <c r="AM30" s="43">
        <v>0</v>
      </c>
      <c r="AN30" s="66">
        <v>0</v>
      </c>
    </row>
    <row r="31" spans="2:40" ht="12" customHeight="1">
      <c r="B31" s="39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66"/>
    </row>
    <row r="32" spans="2:40" ht="12" customHeight="1">
      <c r="B32" s="65" t="s">
        <v>1317</v>
      </c>
      <c r="C32" s="43">
        <v>3796</v>
      </c>
      <c r="D32" s="43">
        <v>4004</v>
      </c>
      <c r="E32" s="43">
        <v>421</v>
      </c>
      <c r="F32" s="43">
        <v>352</v>
      </c>
      <c r="G32" s="43">
        <v>490</v>
      </c>
      <c r="H32" s="43">
        <v>437</v>
      </c>
      <c r="I32" s="43">
        <v>485</v>
      </c>
      <c r="J32" s="43">
        <v>438</v>
      </c>
      <c r="K32" s="43">
        <v>356</v>
      </c>
      <c r="L32" s="43">
        <v>362</v>
      </c>
      <c r="M32" s="43">
        <v>285</v>
      </c>
      <c r="N32" s="43">
        <v>343</v>
      </c>
      <c r="O32" s="43">
        <v>300</v>
      </c>
      <c r="P32" s="43">
        <v>324</v>
      </c>
      <c r="Q32" s="43">
        <v>252</v>
      </c>
      <c r="R32" s="43">
        <v>312</v>
      </c>
      <c r="S32" s="43">
        <v>201</v>
      </c>
      <c r="T32" s="43">
        <v>279</v>
      </c>
      <c r="U32" s="43">
        <v>211</v>
      </c>
      <c r="V32" s="43">
        <v>248</v>
      </c>
      <c r="W32" s="43">
        <v>192</v>
      </c>
      <c r="X32" s="43">
        <v>208</v>
      </c>
      <c r="Y32" s="43">
        <v>166</v>
      </c>
      <c r="Z32" s="43">
        <v>175</v>
      </c>
      <c r="AA32" s="43">
        <v>150</v>
      </c>
      <c r="AB32" s="43">
        <v>156</v>
      </c>
      <c r="AC32" s="43">
        <v>123</v>
      </c>
      <c r="AD32" s="43">
        <v>119</v>
      </c>
      <c r="AE32" s="43">
        <v>66</v>
      </c>
      <c r="AF32" s="43">
        <v>96</v>
      </c>
      <c r="AG32" s="43">
        <v>53</v>
      </c>
      <c r="AH32" s="43">
        <v>83</v>
      </c>
      <c r="AI32" s="43">
        <v>30</v>
      </c>
      <c r="AJ32" s="43">
        <v>44</v>
      </c>
      <c r="AK32" s="43">
        <v>15</v>
      </c>
      <c r="AL32" s="43">
        <v>28</v>
      </c>
      <c r="AM32" s="43">
        <v>0</v>
      </c>
      <c r="AN32" s="66">
        <v>0</v>
      </c>
    </row>
    <row r="33" spans="2:40" ht="12" customHeight="1">
      <c r="B33" s="39" t="s">
        <v>1318</v>
      </c>
      <c r="C33" s="43">
        <v>8034</v>
      </c>
      <c r="D33" s="43">
        <v>8581</v>
      </c>
      <c r="E33" s="43">
        <v>973</v>
      </c>
      <c r="F33" s="43">
        <v>952</v>
      </c>
      <c r="G33" s="43">
        <v>1087</v>
      </c>
      <c r="H33" s="43">
        <v>1043</v>
      </c>
      <c r="I33" s="43">
        <v>1078</v>
      </c>
      <c r="J33" s="43">
        <v>1050</v>
      </c>
      <c r="K33" s="43">
        <v>683</v>
      </c>
      <c r="L33" s="43">
        <v>688</v>
      </c>
      <c r="M33" s="43">
        <v>567</v>
      </c>
      <c r="N33" s="43">
        <v>640</v>
      </c>
      <c r="O33" s="43">
        <v>549</v>
      </c>
      <c r="P33" s="43">
        <v>615</v>
      </c>
      <c r="Q33" s="43">
        <v>480</v>
      </c>
      <c r="R33" s="43">
        <v>614</v>
      </c>
      <c r="S33" s="43">
        <v>365</v>
      </c>
      <c r="T33" s="43">
        <v>473</v>
      </c>
      <c r="U33" s="43">
        <v>402</v>
      </c>
      <c r="V33" s="43">
        <v>462</v>
      </c>
      <c r="W33" s="43">
        <v>411</v>
      </c>
      <c r="X33" s="43">
        <v>417</v>
      </c>
      <c r="Y33" s="43">
        <v>412</v>
      </c>
      <c r="Z33" s="43">
        <v>414</v>
      </c>
      <c r="AA33" s="43">
        <v>333</v>
      </c>
      <c r="AB33" s="43">
        <v>327</v>
      </c>
      <c r="AC33" s="43">
        <v>251</v>
      </c>
      <c r="AD33" s="43">
        <v>279</v>
      </c>
      <c r="AE33" s="43">
        <v>216</v>
      </c>
      <c r="AF33" s="43">
        <v>245</v>
      </c>
      <c r="AG33" s="43">
        <v>120</v>
      </c>
      <c r="AH33" s="43">
        <v>204</v>
      </c>
      <c r="AI33" s="43">
        <v>82</v>
      </c>
      <c r="AJ33" s="43">
        <v>101</v>
      </c>
      <c r="AK33" s="43">
        <v>25</v>
      </c>
      <c r="AL33" s="43">
        <v>57</v>
      </c>
      <c r="AM33" s="43">
        <v>0</v>
      </c>
      <c r="AN33" s="66">
        <v>0</v>
      </c>
    </row>
    <row r="34" spans="2:40" ht="12" customHeight="1">
      <c r="B34" s="39" t="s">
        <v>1384</v>
      </c>
      <c r="C34" s="43">
        <v>4378</v>
      </c>
      <c r="D34" s="43">
        <v>4553</v>
      </c>
      <c r="E34" s="43">
        <v>603</v>
      </c>
      <c r="F34" s="43">
        <v>534</v>
      </c>
      <c r="G34" s="43">
        <v>608</v>
      </c>
      <c r="H34" s="43">
        <v>591</v>
      </c>
      <c r="I34" s="43">
        <v>521</v>
      </c>
      <c r="J34" s="43">
        <v>532</v>
      </c>
      <c r="K34" s="43">
        <v>361</v>
      </c>
      <c r="L34" s="43">
        <v>362</v>
      </c>
      <c r="M34" s="43">
        <v>327</v>
      </c>
      <c r="N34" s="43">
        <v>363</v>
      </c>
      <c r="O34" s="43">
        <v>296</v>
      </c>
      <c r="P34" s="43">
        <v>325</v>
      </c>
      <c r="Q34" s="43">
        <v>268</v>
      </c>
      <c r="R34" s="43">
        <v>361</v>
      </c>
      <c r="S34" s="43">
        <v>221</v>
      </c>
      <c r="T34" s="43">
        <v>236</v>
      </c>
      <c r="U34" s="43">
        <v>207</v>
      </c>
      <c r="V34" s="43">
        <v>225</v>
      </c>
      <c r="W34" s="43">
        <v>199</v>
      </c>
      <c r="X34" s="43">
        <v>201</v>
      </c>
      <c r="Y34" s="43">
        <v>200</v>
      </c>
      <c r="Z34" s="43">
        <v>218</v>
      </c>
      <c r="AA34" s="43">
        <v>195</v>
      </c>
      <c r="AB34" s="43">
        <v>153</v>
      </c>
      <c r="AC34" s="43">
        <v>160</v>
      </c>
      <c r="AD34" s="43">
        <v>147</v>
      </c>
      <c r="AE34" s="43">
        <v>92</v>
      </c>
      <c r="AF34" s="43">
        <v>120</v>
      </c>
      <c r="AG34" s="43">
        <v>67</v>
      </c>
      <c r="AH34" s="43">
        <v>96</v>
      </c>
      <c r="AI34" s="43">
        <v>38</v>
      </c>
      <c r="AJ34" s="43">
        <v>56</v>
      </c>
      <c r="AK34" s="43">
        <v>15</v>
      </c>
      <c r="AL34" s="43">
        <v>33</v>
      </c>
      <c r="AM34" s="43">
        <v>0</v>
      </c>
      <c r="AN34" s="66">
        <v>0</v>
      </c>
    </row>
    <row r="35" spans="2:40" ht="12" customHeight="1">
      <c r="B35" s="39" t="s">
        <v>1385</v>
      </c>
      <c r="C35" s="43">
        <v>7505</v>
      </c>
      <c r="D35" s="43">
        <v>7755</v>
      </c>
      <c r="E35" s="43">
        <v>912</v>
      </c>
      <c r="F35" s="43">
        <v>902</v>
      </c>
      <c r="G35" s="43">
        <v>1010</v>
      </c>
      <c r="H35" s="43">
        <v>971</v>
      </c>
      <c r="I35" s="43">
        <v>923</v>
      </c>
      <c r="J35" s="43">
        <v>926</v>
      </c>
      <c r="K35" s="43">
        <v>678</v>
      </c>
      <c r="L35" s="43">
        <v>613</v>
      </c>
      <c r="M35" s="43">
        <v>591</v>
      </c>
      <c r="N35" s="43">
        <v>631</v>
      </c>
      <c r="O35" s="43">
        <v>585</v>
      </c>
      <c r="P35" s="43">
        <v>572</v>
      </c>
      <c r="Q35" s="43">
        <v>440</v>
      </c>
      <c r="R35" s="43">
        <v>564</v>
      </c>
      <c r="S35" s="43">
        <v>373</v>
      </c>
      <c r="T35" s="43">
        <v>450</v>
      </c>
      <c r="U35" s="43">
        <v>382</v>
      </c>
      <c r="V35" s="43">
        <v>454</v>
      </c>
      <c r="W35" s="43">
        <v>377</v>
      </c>
      <c r="X35" s="43">
        <v>361</v>
      </c>
      <c r="Y35" s="43">
        <v>347</v>
      </c>
      <c r="Z35" s="43">
        <v>362</v>
      </c>
      <c r="AA35" s="43">
        <v>313</v>
      </c>
      <c r="AB35" s="43">
        <v>275</v>
      </c>
      <c r="AC35" s="43">
        <v>214</v>
      </c>
      <c r="AD35" s="43">
        <v>233</v>
      </c>
      <c r="AE35" s="43">
        <v>188</v>
      </c>
      <c r="AF35" s="43">
        <v>171</v>
      </c>
      <c r="AG35" s="43">
        <v>101</v>
      </c>
      <c r="AH35" s="43">
        <v>136</v>
      </c>
      <c r="AI35" s="43">
        <v>50</v>
      </c>
      <c r="AJ35" s="43">
        <v>77</v>
      </c>
      <c r="AK35" s="43">
        <v>21</v>
      </c>
      <c r="AL35" s="43">
        <v>57</v>
      </c>
      <c r="AM35" s="43">
        <v>0</v>
      </c>
      <c r="AN35" s="66">
        <v>0</v>
      </c>
    </row>
    <row r="36" spans="2:40" ht="12" customHeight="1">
      <c r="B36" s="39" t="s">
        <v>1321</v>
      </c>
      <c r="C36" s="43">
        <v>12811</v>
      </c>
      <c r="D36" s="43">
        <v>13956</v>
      </c>
      <c r="E36" s="43">
        <v>1438</v>
      </c>
      <c r="F36" s="43">
        <v>1395</v>
      </c>
      <c r="G36" s="43">
        <v>1889</v>
      </c>
      <c r="H36" s="43">
        <v>1708</v>
      </c>
      <c r="I36" s="43">
        <v>1620</v>
      </c>
      <c r="J36" s="43">
        <v>1629</v>
      </c>
      <c r="K36" s="43">
        <v>1192</v>
      </c>
      <c r="L36" s="43">
        <v>1326</v>
      </c>
      <c r="M36" s="43">
        <v>929</v>
      </c>
      <c r="N36" s="43">
        <v>1090</v>
      </c>
      <c r="O36" s="43">
        <v>899</v>
      </c>
      <c r="P36" s="43">
        <v>1070</v>
      </c>
      <c r="Q36" s="43">
        <v>706</v>
      </c>
      <c r="R36" s="43">
        <v>972</v>
      </c>
      <c r="S36" s="43">
        <v>671</v>
      </c>
      <c r="T36" s="43">
        <v>759</v>
      </c>
      <c r="U36" s="43">
        <v>716</v>
      </c>
      <c r="V36" s="43">
        <v>860</v>
      </c>
      <c r="W36" s="43">
        <v>651</v>
      </c>
      <c r="X36" s="43">
        <v>694</v>
      </c>
      <c r="Y36" s="43">
        <v>581</v>
      </c>
      <c r="Z36" s="43">
        <v>647</v>
      </c>
      <c r="AA36" s="43">
        <v>498</v>
      </c>
      <c r="AB36" s="43">
        <v>508</v>
      </c>
      <c r="AC36" s="43">
        <v>360</v>
      </c>
      <c r="AD36" s="43">
        <v>448</v>
      </c>
      <c r="AE36" s="43">
        <v>335</v>
      </c>
      <c r="AF36" s="43">
        <v>382</v>
      </c>
      <c r="AG36" s="43">
        <v>194</v>
      </c>
      <c r="AH36" s="43">
        <v>258</v>
      </c>
      <c r="AI36" s="43">
        <v>95</v>
      </c>
      <c r="AJ36" s="43">
        <v>148</v>
      </c>
      <c r="AK36" s="43">
        <v>37</v>
      </c>
      <c r="AL36" s="43">
        <v>62</v>
      </c>
      <c r="AM36" s="43">
        <v>0</v>
      </c>
      <c r="AN36" s="66">
        <v>0</v>
      </c>
    </row>
    <row r="37" spans="2:40" ht="12" customHeight="1">
      <c r="B37" s="39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66"/>
    </row>
    <row r="38" spans="2:40" s="51" customFormat="1" ht="12" customHeight="1">
      <c r="B38" s="65" t="s">
        <v>1322</v>
      </c>
      <c r="C38" s="43">
        <v>18573</v>
      </c>
      <c r="D38" s="43">
        <v>20454</v>
      </c>
      <c r="E38" s="43">
        <v>2067</v>
      </c>
      <c r="F38" s="43">
        <v>2001</v>
      </c>
      <c r="G38" s="43">
        <v>2463</v>
      </c>
      <c r="H38" s="43">
        <v>2313</v>
      </c>
      <c r="I38" s="43">
        <v>2249</v>
      </c>
      <c r="J38" s="43">
        <v>2218</v>
      </c>
      <c r="K38" s="43">
        <v>1837</v>
      </c>
      <c r="L38" s="43">
        <v>2053</v>
      </c>
      <c r="M38" s="43">
        <v>1523</v>
      </c>
      <c r="N38" s="43">
        <v>2162</v>
      </c>
      <c r="O38" s="43">
        <v>1518</v>
      </c>
      <c r="P38" s="43">
        <v>1756</v>
      </c>
      <c r="Q38" s="43">
        <v>1095</v>
      </c>
      <c r="R38" s="43">
        <v>1340</v>
      </c>
      <c r="S38" s="43">
        <v>894</v>
      </c>
      <c r="T38" s="43">
        <v>1099</v>
      </c>
      <c r="U38" s="43">
        <v>1054</v>
      </c>
      <c r="V38" s="43">
        <v>1219</v>
      </c>
      <c r="W38" s="43">
        <v>990</v>
      </c>
      <c r="X38" s="43">
        <v>1001</v>
      </c>
      <c r="Y38" s="43">
        <v>795</v>
      </c>
      <c r="Z38" s="43">
        <v>848</v>
      </c>
      <c r="AA38" s="43">
        <v>700</v>
      </c>
      <c r="AB38" s="43">
        <v>675</v>
      </c>
      <c r="AC38" s="43">
        <v>523</v>
      </c>
      <c r="AD38" s="43">
        <v>551</v>
      </c>
      <c r="AE38" s="43">
        <v>428</v>
      </c>
      <c r="AF38" s="43">
        <v>517</v>
      </c>
      <c r="AG38" s="43">
        <v>266</v>
      </c>
      <c r="AH38" s="43">
        <v>353</v>
      </c>
      <c r="AI38" s="43">
        <v>126</v>
      </c>
      <c r="AJ38" s="43">
        <v>218</v>
      </c>
      <c r="AK38" s="43">
        <v>45</v>
      </c>
      <c r="AL38" s="43">
        <v>130</v>
      </c>
      <c r="AM38" s="43">
        <v>0</v>
      </c>
      <c r="AN38" s="66">
        <v>0</v>
      </c>
    </row>
    <row r="39" spans="2:40" ht="12" customHeight="1">
      <c r="B39" s="39" t="s">
        <v>1323</v>
      </c>
      <c r="C39" s="43">
        <v>7287</v>
      </c>
      <c r="D39" s="43">
        <v>8044</v>
      </c>
      <c r="E39" s="43">
        <v>1021</v>
      </c>
      <c r="F39" s="43">
        <v>920</v>
      </c>
      <c r="G39" s="43">
        <v>1064</v>
      </c>
      <c r="H39" s="43">
        <v>1013</v>
      </c>
      <c r="I39" s="43">
        <v>919</v>
      </c>
      <c r="J39" s="43">
        <v>142</v>
      </c>
      <c r="K39" s="43">
        <v>634</v>
      </c>
      <c r="L39" s="43">
        <v>767</v>
      </c>
      <c r="M39" s="43">
        <v>515</v>
      </c>
      <c r="N39" s="43">
        <v>705</v>
      </c>
      <c r="O39" s="43">
        <v>597</v>
      </c>
      <c r="P39" s="43">
        <v>638</v>
      </c>
      <c r="Q39" s="43">
        <v>418</v>
      </c>
      <c r="R39" s="43">
        <v>560</v>
      </c>
      <c r="S39" s="43">
        <v>370</v>
      </c>
      <c r="T39" s="43">
        <v>450</v>
      </c>
      <c r="U39" s="43">
        <v>374</v>
      </c>
      <c r="V39" s="43">
        <v>405</v>
      </c>
      <c r="W39" s="43">
        <v>316</v>
      </c>
      <c r="X39" s="43">
        <v>372</v>
      </c>
      <c r="Y39" s="43">
        <v>320</v>
      </c>
      <c r="Z39" s="43">
        <v>362</v>
      </c>
      <c r="AA39" s="43">
        <v>260</v>
      </c>
      <c r="AB39" s="43">
        <v>248</v>
      </c>
      <c r="AC39" s="43">
        <v>189</v>
      </c>
      <c r="AD39" s="43">
        <v>224</v>
      </c>
      <c r="AE39" s="43">
        <v>153</v>
      </c>
      <c r="AF39" s="43">
        <v>186</v>
      </c>
      <c r="AG39" s="43">
        <v>88</v>
      </c>
      <c r="AH39" s="43">
        <v>132</v>
      </c>
      <c r="AI39" s="43">
        <v>30</v>
      </c>
      <c r="AJ39" s="43">
        <v>76</v>
      </c>
      <c r="AK39" s="43">
        <v>19</v>
      </c>
      <c r="AL39" s="43">
        <v>44</v>
      </c>
      <c r="AM39" s="43">
        <v>0</v>
      </c>
      <c r="AN39" s="66">
        <v>0</v>
      </c>
    </row>
    <row r="40" spans="2:40" ht="12" customHeight="1">
      <c r="B40" s="39" t="s">
        <v>1324</v>
      </c>
      <c r="C40" s="43">
        <v>16206</v>
      </c>
      <c r="D40" s="43">
        <v>17071</v>
      </c>
      <c r="E40" s="43">
        <v>2114</v>
      </c>
      <c r="F40" s="43">
        <v>2030</v>
      </c>
      <c r="G40" s="43">
        <v>2281</v>
      </c>
      <c r="H40" s="43">
        <v>2087</v>
      </c>
      <c r="I40" s="43">
        <v>2015</v>
      </c>
      <c r="J40" s="43">
        <v>1902</v>
      </c>
      <c r="K40" s="43">
        <v>1462</v>
      </c>
      <c r="L40" s="43">
        <v>1748</v>
      </c>
      <c r="M40" s="43">
        <v>1248</v>
      </c>
      <c r="N40" s="43">
        <v>1532</v>
      </c>
      <c r="O40" s="43">
        <v>1251</v>
      </c>
      <c r="P40" s="43">
        <v>1326</v>
      </c>
      <c r="Q40" s="43">
        <v>993</v>
      </c>
      <c r="R40" s="43">
        <v>1102</v>
      </c>
      <c r="S40" s="43">
        <v>812</v>
      </c>
      <c r="T40" s="43">
        <v>958</v>
      </c>
      <c r="U40" s="43">
        <v>804</v>
      </c>
      <c r="V40" s="43">
        <v>886</v>
      </c>
      <c r="W40" s="43">
        <v>731</v>
      </c>
      <c r="X40" s="43">
        <v>821</v>
      </c>
      <c r="Y40" s="43">
        <v>758</v>
      </c>
      <c r="Z40" s="43">
        <v>713</v>
      </c>
      <c r="AA40" s="43">
        <v>542</v>
      </c>
      <c r="AB40" s="43">
        <v>522</v>
      </c>
      <c r="AC40" s="43">
        <v>466</v>
      </c>
      <c r="AD40" s="43">
        <v>500</v>
      </c>
      <c r="AE40" s="43">
        <v>375</v>
      </c>
      <c r="AF40" s="43">
        <v>417</v>
      </c>
      <c r="AG40" s="43">
        <v>201</v>
      </c>
      <c r="AH40" s="43">
        <v>263</v>
      </c>
      <c r="AI40" s="43">
        <v>116</v>
      </c>
      <c r="AJ40" s="43">
        <v>173</v>
      </c>
      <c r="AK40" s="43">
        <v>37</v>
      </c>
      <c r="AL40" s="43">
        <v>91</v>
      </c>
      <c r="AM40" s="43">
        <v>0</v>
      </c>
      <c r="AN40" s="66">
        <v>0</v>
      </c>
    </row>
    <row r="41" spans="2:40" ht="12" customHeight="1">
      <c r="B41" s="39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66"/>
    </row>
    <row r="42" spans="2:40" ht="12" customHeight="1">
      <c r="B42" s="39" t="s">
        <v>1325</v>
      </c>
      <c r="C42" s="43">
        <v>5915</v>
      </c>
      <c r="D42" s="43">
        <v>5976</v>
      </c>
      <c r="E42" s="43">
        <v>802</v>
      </c>
      <c r="F42" s="43">
        <v>727</v>
      </c>
      <c r="G42" s="43">
        <v>815</v>
      </c>
      <c r="H42" s="43">
        <v>730</v>
      </c>
      <c r="I42" s="43">
        <v>677</v>
      </c>
      <c r="J42" s="43">
        <v>705</v>
      </c>
      <c r="K42" s="43">
        <v>521</v>
      </c>
      <c r="L42" s="43">
        <v>565</v>
      </c>
      <c r="M42" s="43">
        <v>439</v>
      </c>
      <c r="N42" s="43">
        <v>508</v>
      </c>
      <c r="O42" s="43">
        <v>519</v>
      </c>
      <c r="P42" s="43">
        <v>501</v>
      </c>
      <c r="Q42" s="43">
        <v>400</v>
      </c>
      <c r="R42" s="43">
        <v>431</v>
      </c>
      <c r="S42" s="43">
        <v>311</v>
      </c>
      <c r="T42" s="43">
        <v>339</v>
      </c>
      <c r="U42" s="43">
        <v>327</v>
      </c>
      <c r="V42" s="43">
        <v>317</v>
      </c>
      <c r="W42" s="43">
        <v>287</v>
      </c>
      <c r="X42" s="43">
        <v>283</v>
      </c>
      <c r="Y42" s="43">
        <v>257</v>
      </c>
      <c r="Z42" s="43">
        <v>229</v>
      </c>
      <c r="AA42" s="43">
        <v>186</v>
      </c>
      <c r="AB42" s="43">
        <v>220</v>
      </c>
      <c r="AC42" s="43">
        <v>161</v>
      </c>
      <c r="AD42" s="43">
        <v>149</v>
      </c>
      <c r="AE42" s="43">
        <v>120</v>
      </c>
      <c r="AF42" s="43">
        <v>127</v>
      </c>
      <c r="AG42" s="43">
        <v>61</v>
      </c>
      <c r="AH42" s="43">
        <v>85</v>
      </c>
      <c r="AI42" s="43">
        <v>28</v>
      </c>
      <c r="AJ42" s="43">
        <v>50</v>
      </c>
      <c r="AK42" s="43">
        <v>4</v>
      </c>
      <c r="AL42" s="43">
        <v>10</v>
      </c>
      <c r="AM42" s="43">
        <v>0</v>
      </c>
      <c r="AN42" s="66">
        <v>0</v>
      </c>
    </row>
    <row r="43" spans="2:40" ht="12" customHeight="1">
      <c r="B43" s="65" t="s">
        <v>1326</v>
      </c>
      <c r="C43" s="43">
        <v>4431</v>
      </c>
      <c r="D43" s="43">
        <v>4613</v>
      </c>
      <c r="E43" s="43">
        <v>608</v>
      </c>
      <c r="F43" s="43">
        <v>620</v>
      </c>
      <c r="G43" s="43">
        <v>627</v>
      </c>
      <c r="H43" s="43">
        <v>625</v>
      </c>
      <c r="I43" s="43">
        <v>574</v>
      </c>
      <c r="J43" s="43">
        <v>520</v>
      </c>
      <c r="K43" s="43">
        <v>373</v>
      </c>
      <c r="L43" s="43">
        <v>413</v>
      </c>
      <c r="M43" s="43">
        <v>364</v>
      </c>
      <c r="N43" s="43">
        <v>365</v>
      </c>
      <c r="O43" s="43">
        <v>349</v>
      </c>
      <c r="P43" s="43">
        <v>369</v>
      </c>
      <c r="Q43" s="43">
        <v>272</v>
      </c>
      <c r="R43" s="43">
        <v>327</v>
      </c>
      <c r="S43" s="43">
        <v>246</v>
      </c>
      <c r="T43" s="43">
        <v>285</v>
      </c>
      <c r="U43" s="43">
        <v>230</v>
      </c>
      <c r="V43" s="43">
        <v>208</v>
      </c>
      <c r="W43" s="43">
        <v>198</v>
      </c>
      <c r="X43" s="43">
        <v>191</v>
      </c>
      <c r="Y43" s="43">
        <v>179</v>
      </c>
      <c r="Z43" s="43">
        <v>181</v>
      </c>
      <c r="AA43" s="43">
        <v>146</v>
      </c>
      <c r="AB43" s="43">
        <v>176</v>
      </c>
      <c r="AC43" s="43">
        <v>112</v>
      </c>
      <c r="AD43" s="43">
        <v>117</v>
      </c>
      <c r="AE43" s="43">
        <v>80</v>
      </c>
      <c r="AF43" s="43">
        <v>103</v>
      </c>
      <c r="AG43" s="43">
        <v>49</v>
      </c>
      <c r="AH43" s="43">
        <v>69</v>
      </c>
      <c r="AI43" s="43">
        <v>21</v>
      </c>
      <c r="AJ43" s="43">
        <v>30</v>
      </c>
      <c r="AK43" s="43">
        <v>3</v>
      </c>
      <c r="AL43" s="43">
        <v>14</v>
      </c>
      <c r="AM43" s="43">
        <v>0</v>
      </c>
      <c r="AN43" s="66">
        <v>0</v>
      </c>
    </row>
    <row r="44" spans="2:40" ht="12" customHeight="1">
      <c r="B44" s="39" t="s">
        <v>1386</v>
      </c>
      <c r="C44" s="43">
        <v>1993</v>
      </c>
      <c r="D44" s="43">
        <v>2116</v>
      </c>
      <c r="E44" s="43">
        <v>292</v>
      </c>
      <c r="F44" s="43">
        <v>300</v>
      </c>
      <c r="G44" s="43">
        <v>288</v>
      </c>
      <c r="H44" s="43">
        <v>302</v>
      </c>
      <c r="I44" s="43">
        <v>248</v>
      </c>
      <c r="J44" s="43">
        <v>237</v>
      </c>
      <c r="K44" s="43">
        <v>196</v>
      </c>
      <c r="L44" s="43">
        <v>183</v>
      </c>
      <c r="M44" s="43">
        <v>135</v>
      </c>
      <c r="N44" s="43">
        <v>169</v>
      </c>
      <c r="O44" s="43">
        <v>138</v>
      </c>
      <c r="P44" s="43">
        <v>181</v>
      </c>
      <c r="Q44" s="43">
        <v>117</v>
      </c>
      <c r="R44" s="43">
        <v>151</v>
      </c>
      <c r="S44" s="43">
        <v>120</v>
      </c>
      <c r="T44" s="43">
        <v>115</v>
      </c>
      <c r="U44" s="43">
        <v>92</v>
      </c>
      <c r="V44" s="43">
        <v>91</v>
      </c>
      <c r="W44" s="43">
        <v>96</v>
      </c>
      <c r="X44" s="43">
        <v>89</v>
      </c>
      <c r="Y44" s="43">
        <v>79</v>
      </c>
      <c r="Z44" s="43">
        <v>74</v>
      </c>
      <c r="AA44" s="43">
        <v>76</v>
      </c>
      <c r="AB44" s="43">
        <v>84</v>
      </c>
      <c r="AC44" s="43">
        <v>47</v>
      </c>
      <c r="AD44" s="43">
        <v>56</v>
      </c>
      <c r="AE44" s="43">
        <v>31</v>
      </c>
      <c r="AF44" s="43">
        <v>33</v>
      </c>
      <c r="AG44" s="43">
        <v>23</v>
      </c>
      <c r="AH44" s="43">
        <v>30</v>
      </c>
      <c r="AI44" s="43">
        <v>10</v>
      </c>
      <c r="AJ44" s="43">
        <v>14</v>
      </c>
      <c r="AK44" s="43">
        <v>5</v>
      </c>
      <c r="AL44" s="43">
        <v>7</v>
      </c>
      <c r="AM44" s="43">
        <v>0</v>
      </c>
      <c r="AN44" s="66">
        <v>0</v>
      </c>
    </row>
    <row r="45" spans="2:40" ht="12" customHeight="1">
      <c r="B45" s="39" t="s">
        <v>1327</v>
      </c>
      <c r="C45" s="43">
        <v>5488</v>
      </c>
      <c r="D45" s="43">
        <v>5667</v>
      </c>
      <c r="E45" s="43">
        <v>817</v>
      </c>
      <c r="F45" s="43">
        <v>773</v>
      </c>
      <c r="G45" s="43">
        <v>820</v>
      </c>
      <c r="H45" s="43">
        <v>727</v>
      </c>
      <c r="I45" s="43">
        <v>664</v>
      </c>
      <c r="J45" s="43">
        <v>636</v>
      </c>
      <c r="K45" s="43">
        <v>522</v>
      </c>
      <c r="L45" s="43">
        <v>540</v>
      </c>
      <c r="M45" s="43">
        <v>408</v>
      </c>
      <c r="N45" s="43">
        <v>431</v>
      </c>
      <c r="O45" s="43">
        <v>355</v>
      </c>
      <c r="P45" s="43">
        <v>456</v>
      </c>
      <c r="Q45" s="43">
        <v>314</v>
      </c>
      <c r="R45" s="43">
        <v>363</v>
      </c>
      <c r="S45" s="43">
        <v>285</v>
      </c>
      <c r="T45" s="43">
        <v>309</v>
      </c>
      <c r="U45" s="43">
        <v>283</v>
      </c>
      <c r="V45" s="43">
        <v>329</v>
      </c>
      <c r="W45" s="43">
        <v>266</v>
      </c>
      <c r="X45" s="43">
        <v>245</v>
      </c>
      <c r="Y45" s="43">
        <v>223</v>
      </c>
      <c r="Z45" s="43">
        <v>228</v>
      </c>
      <c r="AA45" s="43">
        <v>184</v>
      </c>
      <c r="AB45" s="43">
        <v>179</v>
      </c>
      <c r="AC45" s="43">
        <v>141</v>
      </c>
      <c r="AD45" s="43">
        <v>179</v>
      </c>
      <c r="AE45" s="43">
        <v>113</v>
      </c>
      <c r="AF45" s="43">
        <v>115</v>
      </c>
      <c r="AG45" s="43">
        <v>50</v>
      </c>
      <c r="AH45" s="43">
        <v>99</v>
      </c>
      <c r="AI45" s="43">
        <v>31</v>
      </c>
      <c r="AJ45" s="43">
        <v>42</v>
      </c>
      <c r="AK45" s="43">
        <v>12</v>
      </c>
      <c r="AL45" s="43">
        <v>16</v>
      </c>
      <c r="AM45" s="43">
        <v>0</v>
      </c>
      <c r="AN45" s="66">
        <v>0</v>
      </c>
    </row>
    <row r="46" spans="2:40" ht="12" customHeight="1">
      <c r="B46" s="65" t="s">
        <v>1328</v>
      </c>
      <c r="C46" s="43">
        <v>4305</v>
      </c>
      <c r="D46" s="43">
        <v>4505</v>
      </c>
      <c r="E46" s="43">
        <v>575</v>
      </c>
      <c r="F46" s="43">
        <v>548</v>
      </c>
      <c r="G46" s="43">
        <v>554</v>
      </c>
      <c r="H46" s="43">
        <v>606</v>
      </c>
      <c r="I46" s="43">
        <v>515</v>
      </c>
      <c r="J46" s="43">
        <v>530</v>
      </c>
      <c r="K46" s="43">
        <v>483</v>
      </c>
      <c r="L46" s="43">
        <v>420</v>
      </c>
      <c r="M46" s="43">
        <v>326</v>
      </c>
      <c r="N46" s="43">
        <v>388</v>
      </c>
      <c r="O46" s="43">
        <v>342</v>
      </c>
      <c r="P46" s="43">
        <v>372</v>
      </c>
      <c r="Q46" s="43">
        <v>291</v>
      </c>
      <c r="R46" s="43">
        <v>292</v>
      </c>
      <c r="S46" s="43">
        <v>216</v>
      </c>
      <c r="T46" s="43">
        <v>238</v>
      </c>
      <c r="U46" s="43">
        <v>192</v>
      </c>
      <c r="V46" s="43">
        <v>209</v>
      </c>
      <c r="W46" s="43">
        <v>204</v>
      </c>
      <c r="X46" s="43">
        <v>223</v>
      </c>
      <c r="Y46" s="43">
        <v>190</v>
      </c>
      <c r="Z46" s="43">
        <v>200</v>
      </c>
      <c r="AA46" s="43">
        <v>181</v>
      </c>
      <c r="AB46" s="43">
        <v>164</v>
      </c>
      <c r="AC46" s="43">
        <v>121</v>
      </c>
      <c r="AD46" s="43">
        <v>132</v>
      </c>
      <c r="AE46" s="43">
        <v>67</v>
      </c>
      <c r="AF46" s="43">
        <v>91</v>
      </c>
      <c r="AG46" s="43">
        <v>28</v>
      </c>
      <c r="AH46" s="43">
        <v>55</v>
      </c>
      <c r="AI46" s="43">
        <v>12</v>
      </c>
      <c r="AJ46" s="43">
        <v>28</v>
      </c>
      <c r="AK46" s="43">
        <v>8</v>
      </c>
      <c r="AL46" s="43">
        <v>9</v>
      </c>
      <c r="AM46" s="43">
        <v>0</v>
      </c>
      <c r="AN46" s="66">
        <v>0</v>
      </c>
    </row>
    <row r="47" spans="2:40" ht="12" customHeight="1">
      <c r="B47" s="39" t="s">
        <v>1329</v>
      </c>
      <c r="C47" s="43">
        <v>3361</v>
      </c>
      <c r="D47" s="43">
        <v>3361</v>
      </c>
      <c r="E47" s="43">
        <v>431</v>
      </c>
      <c r="F47" s="43">
        <v>393</v>
      </c>
      <c r="G47" s="43">
        <v>494</v>
      </c>
      <c r="H47" s="43">
        <v>441</v>
      </c>
      <c r="I47" s="43">
        <v>411</v>
      </c>
      <c r="J47" s="43">
        <v>376</v>
      </c>
      <c r="K47" s="43">
        <v>327</v>
      </c>
      <c r="L47" s="43">
        <v>336</v>
      </c>
      <c r="M47" s="43">
        <v>249</v>
      </c>
      <c r="N47" s="43">
        <v>297</v>
      </c>
      <c r="O47" s="43">
        <v>287</v>
      </c>
      <c r="P47" s="43">
        <v>290</v>
      </c>
      <c r="Q47" s="43">
        <v>222</v>
      </c>
      <c r="R47" s="43">
        <v>223</v>
      </c>
      <c r="S47" s="43">
        <v>176</v>
      </c>
      <c r="T47" s="43">
        <v>217</v>
      </c>
      <c r="U47" s="43">
        <v>196</v>
      </c>
      <c r="V47" s="43">
        <v>177</v>
      </c>
      <c r="W47" s="43">
        <v>150</v>
      </c>
      <c r="X47" s="43">
        <v>154</v>
      </c>
      <c r="Y47" s="43">
        <v>136</v>
      </c>
      <c r="Z47" s="43">
        <v>136</v>
      </c>
      <c r="AA47" s="43">
        <v>107</v>
      </c>
      <c r="AB47" s="43">
        <v>111</v>
      </c>
      <c r="AC47" s="43">
        <v>90</v>
      </c>
      <c r="AD47" s="43">
        <v>84</v>
      </c>
      <c r="AE47" s="43">
        <v>48</v>
      </c>
      <c r="AF47" s="43">
        <v>64</v>
      </c>
      <c r="AG47" s="43">
        <v>20</v>
      </c>
      <c r="AH47" s="43">
        <v>32</v>
      </c>
      <c r="AI47" s="43">
        <v>15</v>
      </c>
      <c r="AJ47" s="43">
        <v>20</v>
      </c>
      <c r="AK47" s="43">
        <v>2</v>
      </c>
      <c r="AL47" s="43">
        <v>10</v>
      </c>
      <c r="AM47" s="43">
        <v>0</v>
      </c>
      <c r="AN47" s="66">
        <v>0</v>
      </c>
    </row>
    <row r="48" spans="2:40" ht="12" customHeight="1">
      <c r="B48" s="39" t="s">
        <v>1387</v>
      </c>
      <c r="C48" s="43">
        <v>2825</v>
      </c>
      <c r="D48" s="43">
        <v>2710</v>
      </c>
      <c r="E48" s="43">
        <v>371</v>
      </c>
      <c r="F48" s="43">
        <v>269</v>
      </c>
      <c r="G48" s="43">
        <v>340</v>
      </c>
      <c r="H48" s="43">
        <v>329</v>
      </c>
      <c r="I48" s="43">
        <v>301</v>
      </c>
      <c r="J48" s="43">
        <v>358</v>
      </c>
      <c r="K48" s="43">
        <v>296</v>
      </c>
      <c r="L48" s="43">
        <v>281</v>
      </c>
      <c r="M48" s="43">
        <v>269</v>
      </c>
      <c r="N48" s="43">
        <v>268</v>
      </c>
      <c r="O48" s="43">
        <v>254</v>
      </c>
      <c r="P48" s="43">
        <v>225</v>
      </c>
      <c r="Q48" s="43">
        <v>176</v>
      </c>
      <c r="R48" s="43">
        <v>178</v>
      </c>
      <c r="S48" s="43">
        <v>128</v>
      </c>
      <c r="T48" s="43">
        <v>164</v>
      </c>
      <c r="U48" s="43">
        <v>138</v>
      </c>
      <c r="V48" s="43">
        <v>122</v>
      </c>
      <c r="W48" s="43">
        <v>124</v>
      </c>
      <c r="X48" s="43">
        <v>129</v>
      </c>
      <c r="Y48" s="43">
        <v>143</v>
      </c>
      <c r="Z48" s="43">
        <v>121</v>
      </c>
      <c r="AA48" s="43">
        <v>107</v>
      </c>
      <c r="AB48" s="43">
        <v>95</v>
      </c>
      <c r="AC48" s="43">
        <v>88</v>
      </c>
      <c r="AD48" s="43">
        <v>62</v>
      </c>
      <c r="AE48" s="43">
        <v>41</v>
      </c>
      <c r="AF48" s="43">
        <v>59</v>
      </c>
      <c r="AG48" s="43">
        <v>24</v>
      </c>
      <c r="AH48" s="43">
        <v>26</v>
      </c>
      <c r="AI48" s="43">
        <v>17</v>
      </c>
      <c r="AJ48" s="43">
        <v>12</v>
      </c>
      <c r="AK48" s="43">
        <v>8</v>
      </c>
      <c r="AL48" s="43">
        <v>12</v>
      </c>
      <c r="AM48" s="43">
        <v>0</v>
      </c>
      <c r="AN48" s="66">
        <v>0</v>
      </c>
    </row>
    <row r="49" spans="2:40" ht="12" customHeight="1">
      <c r="B49" s="39" t="s">
        <v>1388</v>
      </c>
      <c r="C49" s="43">
        <v>2418</v>
      </c>
      <c r="D49" s="43">
        <v>2443</v>
      </c>
      <c r="E49" s="43">
        <v>334</v>
      </c>
      <c r="F49" s="43">
        <v>324</v>
      </c>
      <c r="G49" s="43">
        <v>359</v>
      </c>
      <c r="H49" s="43">
        <v>305</v>
      </c>
      <c r="I49" s="43">
        <v>281</v>
      </c>
      <c r="J49" s="43">
        <v>279</v>
      </c>
      <c r="K49" s="43">
        <v>227</v>
      </c>
      <c r="L49" s="43">
        <v>174</v>
      </c>
      <c r="M49" s="43">
        <v>182</v>
      </c>
      <c r="N49" s="43">
        <v>231</v>
      </c>
      <c r="O49" s="43">
        <v>200</v>
      </c>
      <c r="P49" s="43">
        <v>215</v>
      </c>
      <c r="Q49" s="43">
        <v>162</v>
      </c>
      <c r="R49" s="43">
        <v>196</v>
      </c>
      <c r="S49" s="43">
        <v>130</v>
      </c>
      <c r="T49" s="43">
        <v>142</v>
      </c>
      <c r="U49" s="43">
        <v>118</v>
      </c>
      <c r="V49" s="43">
        <v>124</v>
      </c>
      <c r="W49" s="43">
        <v>92</v>
      </c>
      <c r="X49" s="43">
        <v>114</v>
      </c>
      <c r="Y49" s="43">
        <v>94</v>
      </c>
      <c r="Z49" s="43">
        <v>102</v>
      </c>
      <c r="AA49" s="43">
        <v>87</v>
      </c>
      <c r="AB49" s="43">
        <v>93</v>
      </c>
      <c r="AC49" s="43">
        <v>83</v>
      </c>
      <c r="AD49" s="43">
        <v>57</v>
      </c>
      <c r="AE49" s="43">
        <v>36</v>
      </c>
      <c r="AF49" s="43">
        <v>44</v>
      </c>
      <c r="AG49" s="43">
        <v>19</v>
      </c>
      <c r="AH49" s="43">
        <v>21</v>
      </c>
      <c r="AI49" s="43">
        <v>8</v>
      </c>
      <c r="AJ49" s="43">
        <v>14</v>
      </c>
      <c r="AK49" s="43">
        <v>6</v>
      </c>
      <c r="AL49" s="43">
        <v>8</v>
      </c>
      <c r="AM49" s="43">
        <v>0</v>
      </c>
      <c r="AN49" s="66">
        <v>0</v>
      </c>
    </row>
    <row r="50" spans="2:40" ht="12" customHeight="1">
      <c r="B50" s="65" t="s">
        <v>1330</v>
      </c>
      <c r="C50" s="43">
        <v>5081</v>
      </c>
      <c r="D50" s="43">
        <v>5203</v>
      </c>
      <c r="E50" s="43">
        <v>672</v>
      </c>
      <c r="F50" s="43">
        <v>638</v>
      </c>
      <c r="G50" s="43">
        <v>693</v>
      </c>
      <c r="H50" s="43">
        <v>673</v>
      </c>
      <c r="I50" s="43">
        <v>598</v>
      </c>
      <c r="J50" s="43">
        <v>539</v>
      </c>
      <c r="K50" s="43">
        <v>516</v>
      </c>
      <c r="L50" s="43">
        <v>497</v>
      </c>
      <c r="M50" s="43">
        <v>417</v>
      </c>
      <c r="N50" s="43">
        <v>455</v>
      </c>
      <c r="O50" s="43">
        <v>397</v>
      </c>
      <c r="P50" s="43">
        <v>441</v>
      </c>
      <c r="Q50" s="43">
        <v>293</v>
      </c>
      <c r="R50" s="43">
        <v>355</v>
      </c>
      <c r="S50" s="43">
        <v>293</v>
      </c>
      <c r="T50" s="43">
        <v>294</v>
      </c>
      <c r="U50" s="43">
        <v>238</v>
      </c>
      <c r="V50" s="43">
        <v>271</v>
      </c>
      <c r="W50" s="43">
        <v>233</v>
      </c>
      <c r="X50" s="43">
        <v>233</v>
      </c>
      <c r="Y50" s="43">
        <v>216</v>
      </c>
      <c r="Z50" s="43">
        <v>231</v>
      </c>
      <c r="AA50" s="43">
        <v>197</v>
      </c>
      <c r="AB50" s="43">
        <v>170</v>
      </c>
      <c r="AC50" s="43">
        <v>144</v>
      </c>
      <c r="AD50" s="43">
        <v>160</v>
      </c>
      <c r="AE50" s="43">
        <v>89</v>
      </c>
      <c r="AF50" s="43">
        <v>126</v>
      </c>
      <c r="AG50" s="43">
        <v>63</v>
      </c>
      <c r="AH50" s="43">
        <v>59</v>
      </c>
      <c r="AI50" s="43">
        <v>15</v>
      </c>
      <c r="AJ50" s="43">
        <v>39</v>
      </c>
      <c r="AK50" s="43">
        <v>7</v>
      </c>
      <c r="AL50" s="43">
        <v>22</v>
      </c>
      <c r="AM50" s="43">
        <v>0</v>
      </c>
      <c r="AN50" s="66">
        <v>0</v>
      </c>
    </row>
    <row r="51" spans="2:40" ht="12" customHeight="1">
      <c r="B51" s="65" t="s">
        <v>1331</v>
      </c>
      <c r="C51" s="43">
        <v>8621</v>
      </c>
      <c r="D51" s="43">
        <v>8962</v>
      </c>
      <c r="E51" s="43">
        <v>1319</v>
      </c>
      <c r="F51" s="43">
        <v>1165</v>
      </c>
      <c r="G51" s="43">
        <v>1215</v>
      </c>
      <c r="H51" s="43">
        <v>1220</v>
      </c>
      <c r="I51" s="43">
        <v>1053</v>
      </c>
      <c r="J51" s="43">
        <v>956</v>
      </c>
      <c r="K51" s="43">
        <v>783</v>
      </c>
      <c r="L51" s="43">
        <v>831</v>
      </c>
      <c r="M51" s="43">
        <v>648</v>
      </c>
      <c r="N51" s="43">
        <v>766</v>
      </c>
      <c r="O51" s="43">
        <v>659</v>
      </c>
      <c r="P51" s="43">
        <v>716</v>
      </c>
      <c r="Q51" s="43">
        <v>524</v>
      </c>
      <c r="R51" s="43">
        <v>626</v>
      </c>
      <c r="S51" s="43">
        <v>436</v>
      </c>
      <c r="T51" s="43">
        <v>538</v>
      </c>
      <c r="U51" s="43">
        <v>392</v>
      </c>
      <c r="V51" s="43">
        <v>463</v>
      </c>
      <c r="W51" s="43">
        <v>403</v>
      </c>
      <c r="X51" s="43">
        <v>387</v>
      </c>
      <c r="Y51" s="43">
        <v>343</v>
      </c>
      <c r="Z51" s="43">
        <v>359</v>
      </c>
      <c r="AA51" s="43">
        <v>294</v>
      </c>
      <c r="AB51" s="43">
        <v>280</v>
      </c>
      <c r="AC51" s="43">
        <v>253</v>
      </c>
      <c r="AD51" s="43">
        <v>247</v>
      </c>
      <c r="AE51" s="43">
        <v>158</v>
      </c>
      <c r="AF51" s="43">
        <v>195</v>
      </c>
      <c r="AG51" s="43">
        <v>87</v>
      </c>
      <c r="AH51" s="43">
        <v>105</v>
      </c>
      <c r="AI51" s="43">
        <v>32</v>
      </c>
      <c r="AJ51" s="43">
        <v>68</v>
      </c>
      <c r="AK51" s="43">
        <v>22</v>
      </c>
      <c r="AL51" s="43">
        <v>40</v>
      </c>
      <c r="AM51" s="43">
        <v>0</v>
      </c>
      <c r="AN51" s="66">
        <v>0</v>
      </c>
    </row>
    <row r="52" spans="2:40" ht="12" customHeight="1">
      <c r="B52" s="39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66"/>
    </row>
    <row r="53" spans="2:40" ht="12" customHeight="1">
      <c r="B53" s="39" t="s">
        <v>1389</v>
      </c>
      <c r="C53" s="43">
        <v>1653</v>
      </c>
      <c r="D53" s="43">
        <v>1619</v>
      </c>
      <c r="E53" s="43">
        <v>181</v>
      </c>
      <c r="F53" s="43">
        <v>182</v>
      </c>
      <c r="G53" s="43">
        <v>227</v>
      </c>
      <c r="H53" s="43">
        <v>201</v>
      </c>
      <c r="I53" s="43">
        <v>182</v>
      </c>
      <c r="J53" s="43">
        <v>190</v>
      </c>
      <c r="K53" s="43">
        <v>143</v>
      </c>
      <c r="L53" s="43">
        <v>172</v>
      </c>
      <c r="M53" s="43">
        <v>176</v>
      </c>
      <c r="N53" s="43">
        <v>151</v>
      </c>
      <c r="O53" s="43">
        <v>158</v>
      </c>
      <c r="P53" s="43">
        <v>115</v>
      </c>
      <c r="Q53" s="43">
        <v>101</v>
      </c>
      <c r="R53" s="43">
        <v>123</v>
      </c>
      <c r="S53" s="43">
        <v>90</v>
      </c>
      <c r="T53" s="43">
        <v>83</v>
      </c>
      <c r="U53" s="43">
        <v>64</v>
      </c>
      <c r="V53" s="43">
        <v>70</v>
      </c>
      <c r="W53" s="43">
        <v>76</v>
      </c>
      <c r="X53" s="43">
        <v>82</v>
      </c>
      <c r="Y53" s="43">
        <v>70</v>
      </c>
      <c r="Z53" s="43">
        <v>66</v>
      </c>
      <c r="AA53" s="43">
        <v>64</v>
      </c>
      <c r="AB53" s="43">
        <v>48</v>
      </c>
      <c r="AC53" s="43">
        <v>50</v>
      </c>
      <c r="AD53" s="43">
        <v>52</v>
      </c>
      <c r="AE53" s="43">
        <v>36</v>
      </c>
      <c r="AF53" s="43">
        <v>40</v>
      </c>
      <c r="AG53" s="43">
        <v>24</v>
      </c>
      <c r="AH53" s="43">
        <v>24</v>
      </c>
      <c r="AI53" s="43">
        <v>9</v>
      </c>
      <c r="AJ53" s="43">
        <v>13</v>
      </c>
      <c r="AK53" s="43">
        <v>2</v>
      </c>
      <c r="AL53" s="43">
        <v>7</v>
      </c>
      <c r="AM53" s="43">
        <v>0</v>
      </c>
      <c r="AN53" s="66">
        <v>0</v>
      </c>
    </row>
    <row r="54" spans="2:40" ht="12" customHeight="1">
      <c r="B54" s="39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66"/>
    </row>
    <row r="55" spans="2:40" ht="13.5" customHeight="1">
      <c r="B55" s="39" t="s">
        <v>1332</v>
      </c>
      <c r="C55" s="43">
        <v>16784</v>
      </c>
      <c r="D55" s="43">
        <v>18549</v>
      </c>
      <c r="E55" s="43">
        <v>1973</v>
      </c>
      <c r="F55" s="43">
        <v>1881</v>
      </c>
      <c r="G55" s="43">
        <v>2179</v>
      </c>
      <c r="H55" s="43">
        <v>2153</v>
      </c>
      <c r="I55" s="43">
        <v>2096</v>
      </c>
      <c r="J55" s="43">
        <v>2012</v>
      </c>
      <c r="K55" s="43">
        <v>1658</v>
      </c>
      <c r="L55" s="43">
        <v>2020</v>
      </c>
      <c r="M55" s="43">
        <v>1330</v>
      </c>
      <c r="N55" s="43">
        <v>1735</v>
      </c>
      <c r="O55" s="43">
        <v>1319</v>
      </c>
      <c r="P55" s="43">
        <v>1457</v>
      </c>
      <c r="Q55" s="43">
        <v>1033</v>
      </c>
      <c r="R55" s="43">
        <v>1267</v>
      </c>
      <c r="S55" s="43">
        <v>792</v>
      </c>
      <c r="T55" s="43">
        <v>1017</v>
      </c>
      <c r="U55" s="43">
        <v>800</v>
      </c>
      <c r="V55" s="43">
        <v>955</v>
      </c>
      <c r="W55" s="43">
        <v>784</v>
      </c>
      <c r="X55" s="43">
        <v>843</v>
      </c>
      <c r="Y55" s="43">
        <v>845</v>
      </c>
      <c r="Z55" s="43">
        <v>848</v>
      </c>
      <c r="AA55" s="43">
        <v>696</v>
      </c>
      <c r="AB55" s="43">
        <v>721</v>
      </c>
      <c r="AC55" s="43">
        <v>546</v>
      </c>
      <c r="AD55" s="43">
        <v>566</v>
      </c>
      <c r="AE55" s="43">
        <v>347</v>
      </c>
      <c r="AF55" s="43">
        <v>443</v>
      </c>
      <c r="AG55" s="43">
        <v>221</v>
      </c>
      <c r="AH55" s="43">
        <v>307</v>
      </c>
      <c r="AI55" s="43">
        <v>114</v>
      </c>
      <c r="AJ55" s="43">
        <v>208</v>
      </c>
      <c r="AK55" s="43">
        <v>51</v>
      </c>
      <c r="AL55" s="43">
        <v>116</v>
      </c>
      <c r="AM55" s="43">
        <v>0</v>
      </c>
      <c r="AN55" s="66">
        <v>0</v>
      </c>
    </row>
    <row r="56" spans="2:40" ht="12" customHeight="1">
      <c r="B56" s="39" t="s">
        <v>1333</v>
      </c>
      <c r="C56" s="43">
        <v>6550</v>
      </c>
      <c r="D56" s="43">
        <v>7315</v>
      </c>
      <c r="E56" s="43">
        <v>784</v>
      </c>
      <c r="F56" s="43">
        <v>770</v>
      </c>
      <c r="G56" s="43">
        <v>901</v>
      </c>
      <c r="H56" s="43">
        <v>861</v>
      </c>
      <c r="I56" s="43">
        <v>795</v>
      </c>
      <c r="J56" s="43">
        <v>775</v>
      </c>
      <c r="K56" s="43">
        <v>572</v>
      </c>
      <c r="L56" s="43">
        <v>660</v>
      </c>
      <c r="M56" s="43">
        <v>499</v>
      </c>
      <c r="N56" s="43">
        <v>653</v>
      </c>
      <c r="O56" s="43">
        <v>505</v>
      </c>
      <c r="P56" s="43">
        <v>568</v>
      </c>
      <c r="Q56" s="43">
        <v>393</v>
      </c>
      <c r="R56" s="43">
        <v>583</v>
      </c>
      <c r="S56" s="43">
        <v>352</v>
      </c>
      <c r="T56" s="43">
        <v>458</v>
      </c>
      <c r="U56" s="43">
        <v>366</v>
      </c>
      <c r="V56" s="43">
        <v>412</v>
      </c>
      <c r="W56" s="43">
        <v>342</v>
      </c>
      <c r="X56" s="43">
        <v>371</v>
      </c>
      <c r="Y56" s="43">
        <v>307</v>
      </c>
      <c r="Z56" s="43">
        <v>327</v>
      </c>
      <c r="AA56" s="43">
        <v>270</v>
      </c>
      <c r="AB56" s="43">
        <v>274</v>
      </c>
      <c r="AC56" s="43">
        <v>199</v>
      </c>
      <c r="AD56" s="43">
        <v>211</v>
      </c>
      <c r="AE56" s="43">
        <v>126</v>
      </c>
      <c r="AF56" s="43">
        <v>174</v>
      </c>
      <c r="AG56" s="43">
        <v>75</v>
      </c>
      <c r="AH56" s="43">
        <v>107</v>
      </c>
      <c r="AI56" s="43">
        <v>48</v>
      </c>
      <c r="AJ56" s="43">
        <v>77</v>
      </c>
      <c r="AK56" s="43">
        <v>16</v>
      </c>
      <c r="AL56" s="43">
        <v>34</v>
      </c>
      <c r="AM56" s="43">
        <v>0</v>
      </c>
      <c r="AN56" s="66">
        <v>0</v>
      </c>
    </row>
    <row r="57" spans="2:40" ht="12" customHeight="1">
      <c r="B57" s="65" t="s">
        <v>1334</v>
      </c>
      <c r="C57" s="43">
        <v>9663</v>
      </c>
      <c r="D57" s="43">
        <v>10979</v>
      </c>
      <c r="E57" s="43">
        <v>1038</v>
      </c>
      <c r="F57" s="43">
        <v>1024</v>
      </c>
      <c r="G57" s="43">
        <v>1242</v>
      </c>
      <c r="H57" s="43">
        <v>1185</v>
      </c>
      <c r="I57" s="43">
        <v>1187</v>
      </c>
      <c r="J57" s="43">
        <v>1217</v>
      </c>
      <c r="K57" s="43">
        <v>927</v>
      </c>
      <c r="L57" s="43">
        <v>1105</v>
      </c>
      <c r="M57" s="43">
        <v>706</v>
      </c>
      <c r="N57" s="43">
        <v>1006</v>
      </c>
      <c r="O57" s="43">
        <v>755</v>
      </c>
      <c r="P57" s="43">
        <v>829</v>
      </c>
      <c r="Q57" s="43">
        <v>599</v>
      </c>
      <c r="R57" s="43">
        <v>786</v>
      </c>
      <c r="S57" s="43">
        <v>493</v>
      </c>
      <c r="T57" s="43">
        <v>568</v>
      </c>
      <c r="U57" s="43">
        <v>477</v>
      </c>
      <c r="V57" s="43">
        <v>580</v>
      </c>
      <c r="W57" s="43">
        <v>482</v>
      </c>
      <c r="X57" s="43">
        <v>599</v>
      </c>
      <c r="Y57" s="43">
        <v>528</v>
      </c>
      <c r="Z57" s="43">
        <v>596</v>
      </c>
      <c r="AA57" s="43">
        <v>428</v>
      </c>
      <c r="AB57" s="43">
        <v>480</v>
      </c>
      <c r="AC57" s="43">
        <v>343</v>
      </c>
      <c r="AD57" s="43">
        <v>361</v>
      </c>
      <c r="AE57" s="43">
        <v>236</v>
      </c>
      <c r="AF57" s="43">
        <v>280</v>
      </c>
      <c r="AG57" s="43">
        <v>124</v>
      </c>
      <c r="AH57" s="43">
        <v>197</v>
      </c>
      <c r="AI57" s="43">
        <v>73</v>
      </c>
      <c r="AJ57" s="43">
        <v>100</v>
      </c>
      <c r="AK57" s="43">
        <v>25</v>
      </c>
      <c r="AL57" s="43">
        <v>66</v>
      </c>
      <c r="AM57" s="43">
        <v>0</v>
      </c>
      <c r="AN57" s="66">
        <v>0</v>
      </c>
    </row>
    <row r="58" spans="2:40" ht="12" customHeight="1">
      <c r="B58" s="39" t="s">
        <v>1335</v>
      </c>
      <c r="C58" s="43">
        <v>4547</v>
      </c>
      <c r="D58" s="43">
        <v>4913</v>
      </c>
      <c r="E58" s="43">
        <v>534</v>
      </c>
      <c r="F58" s="43">
        <v>487</v>
      </c>
      <c r="G58" s="43">
        <v>562</v>
      </c>
      <c r="H58" s="43">
        <v>558</v>
      </c>
      <c r="I58" s="43">
        <v>521</v>
      </c>
      <c r="J58" s="43">
        <v>520</v>
      </c>
      <c r="K58" s="43">
        <v>458</v>
      </c>
      <c r="L58" s="43">
        <v>464</v>
      </c>
      <c r="M58" s="43">
        <v>379</v>
      </c>
      <c r="N58" s="43">
        <v>444</v>
      </c>
      <c r="O58" s="43">
        <v>356</v>
      </c>
      <c r="P58" s="43">
        <v>397</v>
      </c>
      <c r="Q58" s="43">
        <v>261</v>
      </c>
      <c r="R58" s="43">
        <v>334</v>
      </c>
      <c r="S58" s="43">
        <v>210</v>
      </c>
      <c r="T58" s="43">
        <v>241</v>
      </c>
      <c r="U58" s="43">
        <v>219</v>
      </c>
      <c r="V58" s="43">
        <v>250</v>
      </c>
      <c r="W58" s="43">
        <v>225</v>
      </c>
      <c r="X58" s="43">
        <v>259</v>
      </c>
      <c r="Y58" s="43">
        <v>242</v>
      </c>
      <c r="Z58" s="43">
        <v>278</v>
      </c>
      <c r="AA58" s="43">
        <v>213</v>
      </c>
      <c r="AB58" s="43">
        <v>199</v>
      </c>
      <c r="AC58" s="43">
        <v>151</v>
      </c>
      <c r="AD58" s="43">
        <v>140</v>
      </c>
      <c r="AE58" s="43">
        <v>103</v>
      </c>
      <c r="AF58" s="43">
        <v>136</v>
      </c>
      <c r="AG58" s="43">
        <v>76</v>
      </c>
      <c r="AH58" s="43">
        <v>104</v>
      </c>
      <c r="AI58" s="43">
        <v>28</v>
      </c>
      <c r="AJ58" s="43">
        <v>65</v>
      </c>
      <c r="AK58" s="43">
        <v>9</v>
      </c>
      <c r="AL58" s="43">
        <v>37</v>
      </c>
      <c r="AM58" s="43">
        <v>0</v>
      </c>
      <c r="AN58" s="66">
        <v>0</v>
      </c>
    </row>
    <row r="59" spans="2:40" ht="12" customHeight="1">
      <c r="B59" s="39" t="s">
        <v>1336</v>
      </c>
      <c r="C59" s="43">
        <v>14710</v>
      </c>
      <c r="D59" s="43">
        <v>15584</v>
      </c>
      <c r="E59" s="43">
        <v>1833</v>
      </c>
      <c r="F59" s="43">
        <v>1705</v>
      </c>
      <c r="G59" s="43">
        <v>1843</v>
      </c>
      <c r="H59" s="43">
        <v>1800</v>
      </c>
      <c r="I59" s="43">
        <v>1716</v>
      </c>
      <c r="J59" s="43">
        <v>1654</v>
      </c>
      <c r="K59" s="43">
        <v>1637</v>
      </c>
      <c r="L59" s="43">
        <v>1578</v>
      </c>
      <c r="M59" s="43">
        <v>1176</v>
      </c>
      <c r="N59" s="43">
        <v>1423</v>
      </c>
      <c r="O59" s="43">
        <v>1186</v>
      </c>
      <c r="P59" s="43">
        <v>1264</v>
      </c>
      <c r="Q59" s="43">
        <v>883</v>
      </c>
      <c r="R59" s="43">
        <v>1048</v>
      </c>
      <c r="S59" s="43">
        <v>715</v>
      </c>
      <c r="T59" s="43">
        <v>860</v>
      </c>
      <c r="U59" s="43">
        <v>725</v>
      </c>
      <c r="V59" s="43">
        <v>831</v>
      </c>
      <c r="W59" s="43">
        <v>680</v>
      </c>
      <c r="X59" s="43">
        <v>723</v>
      </c>
      <c r="Y59" s="43">
        <v>740</v>
      </c>
      <c r="Z59" s="43">
        <v>752</v>
      </c>
      <c r="AA59" s="43">
        <v>592</v>
      </c>
      <c r="AB59" s="43">
        <v>633</v>
      </c>
      <c r="AC59" s="43">
        <v>414</v>
      </c>
      <c r="AD59" s="43">
        <v>476</v>
      </c>
      <c r="AE59" s="43">
        <v>324</v>
      </c>
      <c r="AF59" s="43">
        <v>366</v>
      </c>
      <c r="AG59" s="43">
        <v>146</v>
      </c>
      <c r="AH59" s="43">
        <v>251</v>
      </c>
      <c r="AI59" s="43">
        <v>74</v>
      </c>
      <c r="AJ59" s="43">
        <v>150</v>
      </c>
      <c r="AK59" s="43">
        <v>26</v>
      </c>
      <c r="AL59" s="43">
        <v>70</v>
      </c>
      <c r="AM59" s="43">
        <v>0</v>
      </c>
      <c r="AN59" s="66">
        <v>0</v>
      </c>
    </row>
    <row r="60" spans="2:40" ht="12" customHeight="1">
      <c r="B60" s="65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66"/>
    </row>
    <row r="61" spans="2:40" ht="12" customHeight="1">
      <c r="B61" s="39" t="s">
        <v>1337</v>
      </c>
      <c r="C61" s="43">
        <v>12788</v>
      </c>
      <c r="D61" s="43">
        <v>13610</v>
      </c>
      <c r="E61" s="43">
        <v>1477</v>
      </c>
      <c r="F61" s="43">
        <v>1434</v>
      </c>
      <c r="G61" s="43">
        <v>1730</v>
      </c>
      <c r="H61" s="43">
        <v>1576</v>
      </c>
      <c r="I61" s="43">
        <v>1644</v>
      </c>
      <c r="J61" s="43">
        <v>1565</v>
      </c>
      <c r="K61" s="43">
        <v>1198</v>
      </c>
      <c r="L61" s="43">
        <v>1111</v>
      </c>
      <c r="M61" s="43">
        <v>889</v>
      </c>
      <c r="N61" s="43">
        <v>1038</v>
      </c>
      <c r="O61" s="43">
        <v>894</v>
      </c>
      <c r="P61" s="43">
        <v>1086</v>
      </c>
      <c r="Q61" s="43">
        <v>731</v>
      </c>
      <c r="R61" s="43">
        <v>956</v>
      </c>
      <c r="S61" s="43">
        <v>593</v>
      </c>
      <c r="T61" s="43">
        <v>748</v>
      </c>
      <c r="U61" s="43">
        <v>644</v>
      </c>
      <c r="V61" s="43">
        <v>726</v>
      </c>
      <c r="W61" s="43">
        <v>641</v>
      </c>
      <c r="X61" s="43">
        <v>793</v>
      </c>
      <c r="Y61" s="43">
        <v>687</v>
      </c>
      <c r="Z61" s="43">
        <v>700</v>
      </c>
      <c r="AA61" s="43">
        <v>549</v>
      </c>
      <c r="AB61" s="43">
        <v>574</v>
      </c>
      <c r="AC61" s="43">
        <v>458</v>
      </c>
      <c r="AD61" s="43">
        <v>446</v>
      </c>
      <c r="AE61" s="43">
        <v>323</v>
      </c>
      <c r="AF61" s="43">
        <v>359</v>
      </c>
      <c r="AG61" s="43">
        <v>187</v>
      </c>
      <c r="AH61" s="43">
        <v>273</v>
      </c>
      <c r="AI61" s="43">
        <v>103</v>
      </c>
      <c r="AJ61" s="43">
        <v>143</v>
      </c>
      <c r="AK61" s="43">
        <v>41</v>
      </c>
      <c r="AL61" s="43">
        <v>82</v>
      </c>
      <c r="AM61" s="43">
        <v>0</v>
      </c>
      <c r="AN61" s="66">
        <v>0</v>
      </c>
    </row>
    <row r="62" spans="2:40" ht="12" customHeight="1">
      <c r="B62" s="39" t="s">
        <v>1338</v>
      </c>
      <c r="C62" s="43">
        <v>6497</v>
      </c>
      <c r="D62" s="43">
        <v>6753</v>
      </c>
      <c r="E62" s="43">
        <v>759</v>
      </c>
      <c r="F62" s="43">
        <v>807</v>
      </c>
      <c r="G62" s="43">
        <v>825</v>
      </c>
      <c r="H62" s="43">
        <v>759</v>
      </c>
      <c r="I62" s="43">
        <v>718</v>
      </c>
      <c r="J62" s="43">
        <v>724</v>
      </c>
      <c r="K62" s="43">
        <v>694</v>
      </c>
      <c r="L62" s="43">
        <v>628</v>
      </c>
      <c r="M62" s="43">
        <v>551</v>
      </c>
      <c r="N62" s="43">
        <v>558</v>
      </c>
      <c r="O62" s="43">
        <v>549</v>
      </c>
      <c r="P62" s="43">
        <v>535</v>
      </c>
      <c r="Q62" s="43">
        <v>421</v>
      </c>
      <c r="R62" s="43">
        <v>508</v>
      </c>
      <c r="S62" s="43">
        <v>339</v>
      </c>
      <c r="T62" s="43">
        <v>401</v>
      </c>
      <c r="U62" s="43">
        <v>327</v>
      </c>
      <c r="V62" s="43">
        <v>350</v>
      </c>
      <c r="W62" s="43">
        <v>304</v>
      </c>
      <c r="X62" s="43">
        <v>346</v>
      </c>
      <c r="Y62" s="43">
        <v>347</v>
      </c>
      <c r="Z62" s="43">
        <v>305</v>
      </c>
      <c r="AA62" s="43">
        <v>230</v>
      </c>
      <c r="AB62" s="43">
        <v>256</v>
      </c>
      <c r="AC62" s="43">
        <v>209</v>
      </c>
      <c r="AD62" s="43">
        <v>215</v>
      </c>
      <c r="AE62" s="43">
        <v>124</v>
      </c>
      <c r="AF62" s="43">
        <v>163</v>
      </c>
      <c r="AG62" s="43">
        <v>94</v>
      </c>
      <c r="AH62" s="43">
        <v>107</v>
      </c>
      <c r="AI62" s="43">
        <v>25</v>
      </c>
      <c r="AJ62" s="43">
        <v>64</v>
      </c>
      <c r="AK62" s="43">
        <v>11</v>
      </c>
      <c r="AL62" s="43">
        <v>27</v>
      </c>
      <c r="AM62" s="43">
        <v>0</v>
      </c>
      <c r="AN62" s="66">
        <v>0</v>
      </c>
    </row>
    <row r="63" spans="2:40" ht="12" customHeight="1">
      <c r="B63" s="39" t="s">
        <v>1339</v>
      </c>
      <c r="C63" s="43">
        <v>1599</v>
      </c>
      <c r="D63" s="43">
        <v>1625</v>
      </c>
      <c r="E63" s="43">
        <v>191</v>
      </c>
      <c r="F63" s="43">
        <v>176</v>
      </c>
      <c r="G63" s="43">
        <v>186</v>
      </c>
      <c r="H63" s="43">
        <v>210</v>
      </c>
      <c r="I63" s="43">
        <v>188</v>
      </c>
      <c r="J63" s="43">
        <v>191</v>
      </c>
      <c r="K63" s="43">
        <v>165</v>
      </c>
      <c r="L63" s="43">
        <v>156</v>
      </c>
      <c r="M63" s="43">
        <v>147</v>
      </c>
      <c r="N63" s="43">
        <v>147</v>
      </c>
      <c r="O63" s="43">
        <v>127</v>
      </c>
      <c r="P63" s="43">
        <v>131</v>
      </c>
      <c r="Q63" s="43">
        <v>102</v>
      </c>
      <c r="R63" s="43">
        <v>117</v>
      </c>
      <c r="S63" s="43">
        <v>87</v>
      </c>
      <c r="T63" s="43">
        <v>95</v>
      </c>
      <c r="U63" s="43">
        <v>84</v>
      </c>
      <c r="V63" s="43">
        <v>73</v>
      </c>
      <c r="W63" s="43">
        <v>76</v>
      </c>
      <c r="X63" s="43">
        <v>75</v>
      </c>
      <c r="Y63" s="43">
        <v>76</v>
      </c>
      <c r="Z63" s="43">
        <v>68</v>
      </c>
      <c r="AA63" s="43">
        <v>69</v>
      </c>
      <c r="AB63" s="43">
        <v>51</v>
      </c>
      <c r="AC63" s="43">
        <v>44</v>
      </c>
      <c r="AD63" s="43">
        <v>50</v>
      </c>
      <c r="AE63" s="43">
        <v>31</v>
      </c>
      <c r="AF63" s="43">
        <v>28</v>
      </c>
      <c r="AG63" s="43">
        <v>16</v>
      </c>
      <c r="AH63" s="43">
        <v>28</v>
      </c>
      <c r="AI63" s="43">
        <v>8</v>
      </c>
      <c r="AJ63" s="43">
        <v>22</v>
      </c>
      <c r="AK63" s="43">
        <v>2</v>
      </c>
      <c r="AL63" s="43">
        <v>7</v>
      </c>
      <c r="AM63" s="43">
        <v>0</v>
      </c>
      <c r="AN63" s="66">
        <v>0</v>
      </c>
    </row>
    <row r="64" spans="2:40" ht="13.5" customHeight="1">
      <c r="B64" s="39" t="s">
        <v>1340</v>
      </c>
      <c r="C64" s="43">
        <v>7503</v>
      </c>
      <c r="D64" s="43">
        <v>7639</v>
      </c>
      <c r="E64" s="43">
        <v>956</v>
      </c>
      <c r="F64" s="43">
        <v>928</v>
      </c>
      <c r="G64" s="43">
        <v>1109</v>
      </c>
      <c r="H64" s="43">
        <v>975</v>
      </c>
      <c r="I64" s="43">
        <v>919</v>
      </c>
      <c r="J64" s="43">
        <v>918</v>
      </c>
      <c r="K64" s="43">
        <v>676</v>
      </c>
      <c r="L64" s="43">
        <v>680</v>
      </c>
      <c r="M64" s="43">
        <v>594</v>
      </c>
      <c r="N64" s="43">
        <v>637</v>
      </c>
      <c r="O64" s="43">
        <v>597</v>
      </c>
      <c r="P64" s="43">
        <v>638</v>
      </c>
      <c r="Q64" s="43">
        <v>497</v>
      </c>
      <c r="R64" s="43">
        <v>650</v>
      </c>
      <c r="S64" s="43">
        <v>498</v>
      </c>
      <c r="T64" s="43">
        <v>547</v>
      </c>
      <c r="U64" s="43">
        <v>424</v>
      </c>
      <c r="V64" s="43">
        <v>400</v>
      </c>
      <c r="W64" s="43">
        <v>360</v>
      </c>
      <c r="X64" s="43">
        <v>306</v>
      </c>
      <c r="Y64" s="43">
        <v>298</v>
      </c>
      <c r="Z64" s="43">
        <v>303</v>
      </c>
      <c r="AA64" s="43">
        <v>222</v>
      </c>
      <c r="AB64" s="43">
        <v>197</v>
      </c>
      <c r="AC64" s="43">
        <v>159</v>
      </c>
      <c r="AD64" s="43">
        <v>159</v>
      </c>
      <c r="AE64" s="43">
        <v>112</v>
      </c>
      <c r="AF64" s="43">
        <v>121</v>
      </c>
      <c r="AG64" s="43">
        <v>53</v>
      </c>
      <c r="AH64" s="43">
        <v>105</v>
      </c>
      <c r="AI64" s="43">
        <v>23</v>
      </c>
      <c r="AJ64" s="43">
        <v>47</v>
      </c>
      <c r="AK64" s="43">
        <v>6</v>
      </c>
      <c r="AL64" s="43">
        <v>28</v>
      </c>
      <c r="AM64" s="43">
        <v>0</v>
      </c>
      <c r="AN64" s="66">
        <v>0</v>
      </c>
    </row>
    <row r="65" spans="2:40" ht="12" customHeight="1">
      <c r="B65" s="39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66"/>
    </row>
    <row r="66" spans="2:40" ht="12" customHeight="1">
      <c r="B66" s="65" t="s">
        <v>1341</v>
      </c>
      <c r="C66" s="43">
        <v>8004</v>
      </c>
      <c r="D66" s="43">
        <v>6466</v>
      </c>
      <c r="E66" s="43">
        <v>805</v>
      </c>
      <c r="F66" s="43">
        <v>825</v>
      </c>
      <c r="G66" s="43">
        <v>827</v>
      </c>
      <c r="H66" s="43">
        <v>755</v>
      </c>
      <c r="I66" s="43">
        <v>671</v>
      </c>
      <c r="J66" s="43">
        <v>662</v>
      </c>
      <c r="K66" s="43">
        <v>660</v>
      </c>
      <c r="L66" s="43">
        <v>532</v>
      </c>
      <c r="M66" s="43">
        <v>1078</v>
      </c>
      <c r="N66" s="43">
        <v>595</v>
      </c>
      <c r="O66" s="43">
        <v>975</v>
      </c>
      <c r="P66" s="43">
        <v>563</v>
      </c>
      <c r="Q66" s="43">
        <v>618</v>
      </c>
      <c r="R66" s="43">
        <v>515</v>
      </c>
      <c r="S66" s="43">
        <v>474</v>
      </c>
      <c r="T66" s="43">
        <v>344</v>
      </c>
      <c r="U66" s="43">
        <v>456</v>
      </c>
      <c r="V66" s="43">
        <v>319</v>
      </c>
      <c r="W66" s="43">
        <v>398</v>
      </c>
      <c r="X66" s="43">
        <v>295</v>
      </c>
      <c r="Y66" s="43">
        <v>356</v>
      </c>
      <c r="Z66" s="43">
        <v>294</v>
      </c>
      <c r="AA66" s="43">
        <v>265</v>
      </c>
      <c r="AB66" s="43">
        <v>211</v>
      </c>
      <c r="AC66" s="43">
        <v>195</v>
      </c>
      <c r="AD66" s="43">
        <v>199</v>
      </c>
      <c r="AE66" s="43">
        <v>98</v>
      </c>
      <c r="AF66" s="43">
        <v>152</v>
      </c>
      <c r="AG66" s="43">
        <v>72</v>
      </c>
      <c r="AH66" s="43">
        <v>99</v>
      </c>
      <c r="AI66" s="43">
        <v>41</v>
      </c>
      <c r="AJ66" s="43">
        <v>68</v>
      </c>
      <c r="AK66" s="43">
        <v>15</v>
      </c>
      <c r="AL66" s="43">
        <v>38</v>
      </c>
      <c r="AM66" s="43">
        <v>0</v>
      </c>
      <c r="AN66" s="66">
        <v>0</v>
      </c>
    </row>
    <row r="67" spans="2:40" ht="12" customHeight="1">
      <c r="B67" s="39" t="s">
        <v>1342</v>
      </c>
      <c r="C67" s="43">
        <v>5076</v>
      </c>
      <c r="D67" s="43">
        <v>5550</v>
      </c>
      <c r="E67" s="43">
        <v>595</v>
      </c>
      <c r="F67" s="43">
        <v>601</v>
      </c>
      <c r="G67" s="43">
        <v>632</v>
      </c>
      <c r="H67" s="43">
        <v>683</v>
      </c>
      <c r="I67" s="43">
        <v>545</v>
      </c>
      <c r="J67" s="43">
        <v>621</v>
      </c>
      <c r="K67" s="43">
        <v>517</v>
      </c>
      <c r="L67" s="43">
        <v>568</v>
      </c>
      <c r="M67" s="43">
        <v>448</v>
      </c>
      <c r="N67" s="43">
        <v>477</v>
      </c>
      <c r="O67" s="43">
        <v>428</v>
      </c>
      <c r="P67" s="43">
        <v>427</v>
      </c>
      <c r="Q67" s="43">
        <v>290</v>
      </c>
      <c r="R67" s="43">
        <v>341</v>
      </c>
      <c r="S67" s="43">
        <v>262</v>
      </c>
      <c r="T67" s="43">
        <v>283</v>
      </c>
      <c r="U67" s="43">
        <v>283</v>
      </c>
      <c r="V67" s="43">
        <v>330</v>
      </c>
      <c r="W67" s="43">
        <v>260</v>
      </c>
      <c r="X67" s="43">
        <v>278</v>
      </c>
      <c r="Y67" s="43">
        <v>249</v>
      </c>
      <c r="Z67" s="43">
        <v>263</v>
      </c>
      <c r="AA67" s="43">
        <v>204</v>
      </c>
      <c r="AB67" s="43">
        <v>235</v>
      </c>
      <c r="AC67" s="43">
        <v>145</v>
      </c>
      <c r="AD67" s="43">
        <v>168</v>
      </c>
      <c r="AE67" s="43">
        <v>137</v>
      </c>
      <c r="AF67" s="43">
        <v>132</v>
      </c>
      <c r="AG67" s="43">
        <v>47</v>
      </c>
      <c r="AH67" s="43">
        <v>86</v>
      </c>
      <c r="AI67" s="43">
        <v>23</v>
      </c>
      <c r="AJ67" s="43">
        <v>41</v>
      </c>
      <c r="AK67" s="43">
        <v>11</v>
      </c>
      <c r="AL67" s="43">
        <v>16</v>
      </c>
      <c r="AM67" s="43">
        <v>0</v>
      </c>
      <c r="AN67" s="66">
        <v>0</v>
      </c>
    </row>
    <row r="68" spans="2:40" ht="12" customHeight="1">
      <c r="B68" s="39" t="s">
        <v>1343</v>
      </c>
      <c r="C68" s="43">
        <v>6674</v>
      </c>
      <c r="D68" s="43">
        <v>7086</v>
      </c>
      <c r="E68" s="43">
        <v>840</v>
      </c>
      <c r="F68" s="43">
        <v>849</v>
      </c>
      <c r="G68" s="43">
        <v>894</v>
      </c>
      <c r="H68" s="43">
        <v>899</v>
      </c>
      <c r="I68" s="43">
        <v>757</v>
      </c>
      <c r="J68" s="43">
        <v>740</v>
      </c>
      <c r="K68" s="43">
        <v>670</v>
      </c>
      <c r="L68" s="43">
        <v>719</v>
      </c>
      <c r="M68" s="43">
        <v>570</v>
      </c>
      <c r="N68" s="43">
        <v>595</v>
      </c>
      <c r="O68" s="43">
        <v>511</v>
      </c>
      <c r="P68" s="43">
        <v>545</v>
      </c>
      <c r="Q68" s="43">
        <v>394</v>
      </c>
      <c r="R68" s="43">
        <v>479</v>
      </c>
      <c r="S68" s="43">
        <v>334</v>
      </c>
      <c r="T68" s="43">
        <v>401</v>
      </c>
      <c r="U68" s="43">
        <v>348</v>
      </c>
      <c r="V68" s="43">
        <v>360</v>
      </c>
      <c r="W68" s="43">
        <v>297</v>
      </c>
      <c r="X68" s="43">
        <v>325</v>
      </c>
      <c r="Y68" s="43">
        <v>289</v>
      </c>
      <c r="Z68" s="43">
        <v>295</v>
      </c>
      <c r="AA68" s="43">
        <v>260</v>
      </c>
      <c r="AB68" s="43">
        <v>274</v>
      </c>
      <c r="AC68" s="43">
        <v>239</v>
      </c>
      <c r="AD68" s="43">
        <v>235</v>
      </c>
      <c r="AE68" s="43">
        <v>151</v>
      </c>
      <c r="AF68" s="43">
        <v>174</v>
      </c>
      <c r="AG68" s="43">
        <v>74</v>
      </c>
      <c r="AH68" s="43">
        <v>106</v>
      </c>
      <c r="AI68" s="43">
        <v>30</v>
      </c>
      <c r="AJ68" s="43">
        <v>59</v>
      </c>
      <c r="AK68" s="43">
        <v>16</v>
      </c>
      <c r="AL68" s="43">
        <v>31</v>
      </c>
      <c r="AM68" s="43">
        <v>0</v>
      </c>
      <c r="AN68" s="66">
        <v>0</v>
      </c>
    </row>
    <row r="69" spans="2:40" ht="12" customHeight="1">
      <c r="B69" s="39" t="s">
        <v>1344</v>
      </c>
      <c r="C69" s="43">
        <v>5195</v>
      </c>
      <c r="D69" s="43">
        <v>5556</v>
      </c>
      <c r="E69" s="43">
        <v>668</v>
      </c>
      <c r="F69" s="43">
        <v>621</v>
      </c>
      <c r="G69" s="43">
        <v>681</v>
      </c>
      <c r="H69" s="43">
        <v>666</v>
      </c>
      <c r="I69" s="43">
        <v>584</v>
      </c>
      <c r="J69" s="43">
        <v>572</v>
      </c>
      <c r="K69" s="43">
        <v>563</v>
      </c>
      <c r="L69" s="43">
        <v>581</v>
      </c>
      <c r="M69" s="43">
        <v>459</v>
      </c>
      <c r="N69" s="43">
        <v>488</v>
      </c>
      <c r="O69" s="43">
        <v>410</v>
      </c>
      <c r="P69" s="43">
        <v>444</v>
      </c>
      <c r="Q69" s="43">
        <v>298</v>
      </c>
      <c r="R69" s="43">
        <v>325</v>
      </c>
      <c r="S69" s="43">
        <v>233</v>
      </c>
      <c r="T69" s="43">
        <v>289</v>
      </c>
      <c r="U69" s="43">
        <v>244</v>
      </c>
      <c r="V69" s="43">
        <v>338</v>
      </c>
      <c r="W69" s="43">
        <v>278</v>
      </c>
      <c r="X69" s="43">
        <v>260</v>
      </c>
      <c r="Y69" s="43">
        <v>221</v>
      </c>
      <c r="Z69" s="43">
        <v>256</v>
      </c>
      <c r="AA69" s="43">
        <v>235</v>
      </c>
      <c r="AB69" s="43">
        <v>200</v>
      </c>
      <c r="AC69" s="43">
        <v>120</v>
      </c>
      <c r="AD69" s="43">
        <v>187</v>
      </c>
      <c r="AE69" s="43">
        <v>106</v>
      </c>
      <c r="AF69" s="43">
        <v>148</v>
      </c>
      <c r="AG69" s="43">
        <v>59</v>
      </c>
      <c r="AH69" s="43">
        <v>102</v>
      </c>
      <c r="AI69" s="43">
        <v>27</v>
      </c>
      <c r="AJ69" s="43">
        <v>56</v>
      </c>
      <c r="AK69" s="43">
        <v>9</v>
      </c>
      <c r="AL69" s="43">
        <v>23</v>
      </c>
      <c r="AM69" s="43">
        <v>0</v>
      </c>
      <c r="AN69" s="66">
        <v>0</v>
      </c>
    </row>
    <row r="70" spans="2:40" ht="12" customHeight="1">
      <c r="B70" s="39" t="s">
        <v>1345</v>
      </c>
      <c r="C70" s="43">
        <v>8405</v>
      </c>
      <c r="D70" s="43">
        <v>8777</v>
      </c>
      <c r="E70" s="43">
        <v>1020</v>
      </c>
      <c r="F70" s="43">
        <v>987</v>
      </c>
      <c r="G70" s="43">
        <v>1083</v>
      </c>
      <c r="H70" s="43">
        <v>1045</v>
      </c>
      <c r="I70" s="43">
        <v>990</v>
      </c>
      <c r="J70" s="43">
        <v>929</v>
      </c>
      <c r="K70" s="43">
        <v>976</v>
      </c>
      <c r="L70" s="43">
        <v>957</v>
      </c>
      <c r="M70" s="43">
        <v>740</v>
      </c>
      <c r="N70" s="43">
        <v>747</v>
      </c>
      <c r="O70" s="43">
        <v>630</v>
      </c>
      <c r="P70" s="43">
        <v>680</v>
      </c>
      <c r="Q70" s="43">
        <v>461</v>
      </c>
      <c r="R70" s="43">
        <v>569</v>
      </c>
      <c r="S70" s="43">
        <v>428</v>
      </c>
      <c r="T70" s="43">
        <v>464</v>
      </c>
      <c r="U70" s="43">
        <v>432</v>
      </c>
      <c r="V70" s="43">
        <v>513</v>
      </c>
      <c r="W70" s="43">
        <v>429</v>
      </c>
      <c r="X70" s="43">
        <v>429</v>
      </c>
      <c r="Y70" s="43">
        <v>375</v>
      </c>
      <c r="Z70" s="43">
        <v>412</v>
      </c>
      <c r="AA70" s="43">
        <v>303</v>
      </c>
      <c r="AB70" s="43">
        <v>315</v>
      </c>
      <c r="AC70" s="43">
        <v>234</v>
      </c>
      <c r="AD70" s="43">
        <v>296</v>
      </c>
      <c r="AE70" s="43">
        <v>177</v>
      </c>
      <c r="AF70" s="43">
        <v>194</v>
      </c>
      <c r="AG70" s="43">
        <v>81</v>
      </c>
      <c r="AH70" s="43">
        <v>124</v>
      </c>
      <c r="AI70" s="43">
        <v>38</v>
      </c>
      <c r="AJ70" s="43">
        <v>85</v>
      </c>
      <c r="AK70" s="43">
        <v>8</v>
      </c>
      <c r="AL70" s="43">
        <v>31</v>
      </c>
      <c r="AM70" s="43">
        <v>0</v>
      </c>
      <c r="AN70" s="66">
        <v>0</v>
      </c>
    </row>
    <row r="71" spans="2:40" ht="12" customHeight="1">
      <c r="B71" s="39" t="s">
        <v>1346</v>
      </c>
      <c r="C71" s="43">
        <v>5439</v>
      </c>
      <c r="D71" s="43">
        <v>5715</v>
      </c>
      <c r="E71" s="43">
        <v>623</v>
      </c>
      <c r="F71" s="43">
        <v>653</v>
      </c>
      <c r="G71" s="43">
        <v>759</v>
      </c>
      <c r="H71" s="43">
        <v>687</v>
      </c>
      <c r="I71" s="43">
        <v>650</v>
      </c>
      <c r="J71" s="43">
        <v>623</v>
      </c>
      <c r="K71" s="43">
        <v>599</v>
      </c>
      <c r="L71" s="43">
        <v>558</v>
      </c>
      <c r="M71" s="43">
        <v>418</v>
      </c>
      <c r="N71" s="43">
        <v>483</v>
      </c>
      <c r="O71" s="43">
        <v>426</v>
      </c>
      <c r="P71" s="43">
        <v>453</v>
      </c>
      <c r="Q71" s="43">
        <v>278</v>
      </c>
      <c r="R71" s="43">
        <v>376</v>
      </c>
      <c r="S71" s="43">
        <v>289</v>
      </c>
      <c r="T71" s="43">
        <v>320</v>
      </c>
      <c r="U71" s="43">
        <v>297</v>
      </c>
      <c r="V71" s="43">
        <v>351</v>
      </c>
      <c r="W71" s="43">
        <v>283</v>
      </c>
      <c r="X71" s="43">
        <v>323</v>
      </c>
      <c r="Y71" s="43">
        <v>264</v>
      </c>
      <c r="Z71" s="43">
        <v>250</v>
      </c>
      <c r="AA71" s="43">
        <v>196</v>
      </c>
      <c r="AB71" s="43">
        <v>168</v>
      </c>
      <c r="AC71" s="43">
        <v>147</v>
      </c>
      <c r="AD71" s="43">
        <v>176</v>
      </c>
      <c r="AE71" s="43">
        <v>103</v>
      </c>
      <c r="AF71" s="43">
        <v>136</v>
      </c>
      <c r="AG71" s="43">
        <v>66</v>
      </c>
      <c r="AH71" s="43">
        <v>86</v>
      </c>
      <c r="AI71" s="43">
        <v>30</v>
      </c>
      <c r="AJ71" s="43">
        <v>48</v>
      </c>
      <c r="AK71" s="43">
        <v>11</v>
      </c>
      <c r="AL71" s="43">
        <v>24</v>
      </c>
      <c r="AM71" s="43">
        <v>0</v>
      </c>
      <c r="AN71" s="66">
        <v>0</v>
      </c>
    </row>
    <row r="72" spans="2:40" ht="12" customHeight="1">
      <c r="B72" s="39" t="s">
        <v>1347</v>
      </c>
      <c r="C72" s="43">
        <v>11171</v>
      </c>
      <c r="D72" s="43">
        <v>11825</v>
      </c>
      <c r="E72" s="43">
        <v>1376</v>
      </c>
      <c r="F72" s="43">
        <v>1287</v>
      </c>
      <c r="G72" s="43">
        <v>1525</v>
      </c>
      <c r="H72" s="43">
        <v>1461</v>
      </c>
      <c r="I72" s="43">
        <v>1262</v>
      </c>
      <c r="J72" s="43">
        <v>1226</v>
      </c>
      <c r="K72" s="43">
        <v>1218</v>
      </c>
      <c r="L72" s="43">
        <v>1249</v>
      </c>
      <c r="M72" s="43">
        <v>950</v>
      </c>
      <c r="N72" s="43">
        <v>1060</v>
      </c>
      <c r="O72" s="43">
        <v>828</v>
      </c>
      <c r="P72" s="43">
        <v>900</v>
      </c>
      <c r="Q72" s="43">
        <v>653</v>
      </c>
      <c r="R72" s="43">
        <v>754</v>
      </c>
      <c r="S72" s="43">
        <v>556</v>
      </c>
      <c r="T72" s="43">
        <v>681</v>
      </c>
      <c r="U72" s="43">
        <v>590</v>
      </c>
      <c r="V72" s="43">
        <v>632</v>
      </c>
      <c r="W72" s="43">
        <v>557</v>
      </c>
      <c r="X72" s="43">
        <v>631</v>
      </c>
      <c r="Y72" s="43">
        <v>538</v>
      </c>
      <c r="Z72" s="43">
        <v>502</v>
      </c>
      <c r="AA72" s="43">
        <v>394</v>
      </c>
      <c r="AB72" s="43">
        <v>441</v>
      </c>
      <c r="AC72" s="43">
        <v>273</v>
      </c>
      <c r="AD72" s="43">
        <v>343</v>
      </c>
      <c r="AE72" s="43">
        <v>235</v>
      </c>
      <c r="AF72" s="43">
        <v>279</v>
      </c>
      <c r="AG72" s="43">
        <v>133</v>
      </c>
      <c r="AH72" s="43">
        <v>205</v>
      </c>
      <c r="AI72" s="43">
        <v>69</v>
      </c>
      <c r="AJ72" s="43">
        <v>108</v>
      </c>
      <c r="AK72" s="43">
        <v>14</v>
      </c>
      <c r="AL72" s="43">
        <v>66</v>
      </c>
      <c r="AM72" s="43">
        <v>0</v>
      </c>
      <c r="AN72" s="66">
        <v>0</v>
      </c>
    </row>
    <row r="73" spans="2:40" ht="12" customHeight="1">
      <c r="B73" s="39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66"/>
    </row>
    <row r="74" spans="2:40" ht="12" customHeight="1">
      <c r="B74" s="39" t="s">
        <v>1348</v>
      </c>
      <c r="C74" s="43">
        <v>10591</v>
      </c>
      <c r="D74" s="43">
        <v>12416</v>
      </c>
      <c r="E74" s="43">
        <v>1439</v>
      </c>
      <c r="F74" s="43">
        <v>1460</v>
      </c>
      <c r="G74" s="43">
        <v>1637</v>
      </c>
      <c r="H74" s="43">
        <v>1556</v>
      </c>
      <c r="I74" s="43">
        <v>1394</v>
      </c>
      <c r="J74" s="43">
        <v>1355</v>
      </c>
      <c r="K74" s="43">
        <v>767</v>
      </c>
      <c r="L74" s="43">
        <v>1079</v>
      </c>
      <c r="M74" s="43">
        <v>679</v>
      </c>
      <c r="N74" s="43">
        <v>1012</v>
      </c>
      <c r="O74" s="43">
        <v>743</v>
      </c>
      <c r="P74" s="43">
        <v>1026</v>
      </c>
      <c r="Q74" s="43">
        <v>657</v>
      </c>
      <c r="R74" s="43">
        <v>934</v>
      </c>
      <c r="S74" s="43">
        <v>562</v>
      </c>
      <c r="T74" s="43">
        <v>712</v>
      </c>
      <c r="U74" s="43">
        <v>550</v>
      </c>
      <c r="V74" s="43">
        <v>730</v>
      </c>
      <c r="W74" s="43">
        <v>501</v>
      </c>
      <c r="X74" s="43">
        <v>574</v>
      </c>
      <c r="Y74" s="43">
        <v>499</v>
      </c>
      <c r="Z74" s="43">
        <v>512</v>
      </c>
      <c r="AA74" s="43">
        <v>398</v>
      </c>
      <c r="AB74" s="43">
        <v>421</v>
      </c>
      <c r="AC74" s="43">
        <v>304</v>
      </c>
      <c r="AD74" s="43">
        <v>334</v>
      </c>
      <c r="AE74" s="43">
        <v>223</v>
      </c>
      <c r="AF74" s="43">
        <v>274</v>
      </c>
      <c r="AG74" s="43">
        <v>134</v>
      </c>
      <c r="AH74" s="43">
        <v>232</v>
      </c>
      <c r="AI74" s="43">
        <v>71</v>
      </c>
      <c r="AJ74" s="43">
        <v>114</v>
      </c>
      <c r="AK74" s="43">
        <v>33</v>
      </c>
      <c r="AL74" s="43">
        <v>91</v>
      </c>
      <c r="AM74" s="43">
        <v>0</v>
      </c>
      <c r="AN74" s="66">
        <v>0</v>
      </c>
    </row>
    <row r="75" spans="2:40" ht="12" customHeight="1">
      <c r="B75" s="39" t="s">
        <v>1349</v>
      </c>
      <c r="C75" s="43">
        <v>6582</v>
      </c>
      <c r="D75" s="43">
        <v>7191</v>
      </c>
      <c r="E75" s="43">
        <v>873</v>
      </c>
      <c r="F75" s="43">
        <v>803</v>
      </c>
      <c r="G75" s="43">
        <v>901</v>
      </c>
      <c r="H75" s="43">
        <v>790</v>
      </c>
      <c r="I75" s="43">
        <v>793</v>
      </c>
      <c r="J75" s="43">
        <v>741</v>
      </c>
      <c r="K75" s="43">
        <v>608</v>
      </c>
      <c r="L75" s="43">
        <v>686</v>
      </c>
      <c r="M75" s="43">
        <v>519</v>
      </c>
      <c r="N75" s="43">
        <v>657</v>
      </c>
      <c r="O75" s="43">
        <v>498</v>
      </c>
      <c r="P75" s="43">
        <v>571</v>
      </c>
      <c r="Q75" s="43">
        <v>387</v>
      </c>
      <c r="R75" s="43">
        <v>462</v>
      </c>
      <c r="S75" s="43">
        <v>330</v>
      </c>
      <c r="T75" s="43">
        <v>419</v>
      </c>
      <c r="U75" s="43">
        <v>357</v>
      </c>
      <c r="V75" s="43">
        <v>418</v>
      </c>
      <c r="W75" s="43">
        <v>304</v>
      </c>
      <c r="X75" s="43">
        <v>405</v>
      </c>
      <c r="Y75" s="43">
        <v>308</v>
      </c>
      <c r="Z75" s="43">
        <v>330</v>
      </c>
      <c r="AA75" s="43">
        <v>248</v>
      </c>
      <c r="AB75" s="43">
        <v>262</v>
      </c>
      <c r="AC75" s="43">
        <v>196</v>
      </c>
      <c r="AD75" s="43">
        <v>234</v>
      </c>
      <c r="AE75" s="43">
        <v>135</v>
      </c>
      <c r="AF75" s="43">
        <v>195</v>
      </c>
      <c r="AG75" s="43">
        <v>68</v>
      </c>
      <c r="AH75" s="43">
        <v>127</v>
      </c>
      <c r="AI75" s="43">
        <v>42</v>
      </c>
      <c r="AJ75" s="43">
        <v>62</v>
      </c>
      <c r="AK75" s="43">
        <v>15</v>
      </c>
      <c r="AL75" s="43">
        <v>28</v>
      </c>
      <c r="AM75" s="43">
        <v>0</v>
      </c>
      <c r="AN75" s="66">
        <v>1</v>
      </c>
    </row>
    <row r="76" spans="2:40" ht="12" customHeight="1">
      <c r="B76" s="39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66"/>
    </row>
    <row r="77" spans="2:40" ht="12" customHeight="1">
      <c r="B77" s="39" t="s">
        <v>1350</v>
      </c>
      <c r="C77" s="43">
        <v>4222</v>
      </c>
      <c r="D77" s="43">
        <v>4572</v>
      </c>
      <c r="E77" s="43">
        <v>499</v>
      </c>
      <c r="F77" s="43">
        <v>434</v>
      </c>
      <c r="G77" s="43">
        <v>561</v>
      </c>
      <c r="H77" s="43">
        <v>530</v>
      </c>
      <c r="I77" s="43">
        <v>532</v>
      </c>
      <c r="J77" s="43">
        <v>474</v>
      </c>
      <c r="K77" s="43">
        <v>406</v>
      </c>
      <c r="L77" s="43">
        <v>479</v>
      </c>
      <c r="M77" s="43">
        <v>296</v>
      </c>
      <c r="N77" s="43">
        <v>401</v>
      </c>
      <c r="O77" s="43">
        <v>329</v>
      </c>
      <c r="P77" s="43">
        <v>375</v>
      </c>
      <c r="Q77" s="43">
        <v>233</v>
      </c>
      <c r="R77" s="43">
        <v>310</v>
      </c>
      <c r="S77" s="43">
        <v>211</v>
      </c>
      <c r="T77" s="43">
        <v>241</v>
      </c>
      <c r="U77" s="43">
        <v>249</v>
      </c>
      <c r="V77" s="43">
        <v>250</v>
      </c>
      <c r="W77" s="43">
        <v>214</v>
      </c>
      <c r="X77" s="43">
        <v>269</v>
      </c>
      <c r="Y77" s="43">
        <v>198</v>
      </c>
      <c r="Z77" s="43">
        <v>199</v>
      </c>
      <c r="AA77" s="43">
        <v>164</v>
      </c>
      <c r="AB77" s="43">
        <v>153</v>
      </c>
      <c r="AC77" s="43">
        <v>137</v>
      </c>
      <c r="AD77" s="43">
        <v>151</v>
      </c>
      <c r="AE77" s="43">
        <v>102</v>
      </c>
      <c r="AF77" s="43">
        <v>138</v>
      </c>
      <c r="AG77" s="43">
        <v>58</v>
      </c>
      <c r="AH77" s="43">
        <v>80</v>
      </c>
      <c r="AI77" s="43">
        <v>27</v>
      </c>
      <c r="AJ77" s="43">
        <v>58</v>
      </c>
      <c r="AK77" s="43">
        <v>6</v>
      </c>
      <c r="AL77" s="43">
        <v>30</v>
      </c>
      <c r="AM77" s="43">
        <v>0</v>
      </c>
      <c r="AN77" s="66">
        <v>0</v>
      </c>
    </row>
    <row r="78" spans="2:40" ht="12" customHeight="1">
      <c r="B78" s="39" t="s">
        <v>1351</v>
      </c>
      <c r="C78" s="43">
        <v>5388</v>
      </c>
      <c r="D78" s="43">
        <v>5738</v>
      </c>
      <c r="E78" s="43">
        <v>644</v>
      </c>
      <c r="F78" s="43">
        <v>635</v>
      </c>
      <c r="G78" s="43">
        <v>672</v>
      </c>
      <c r="H78" s="43">
        <v>738</v>
      </c>
      <c r="I78" s="43">
        <v>623</v>
      </c>
      <c r="J78" s="43">
        <v>607</v>
      </c>
      <c r="K78" s="43">
        <v>511</v>
      </c>
      <c r="L78" s="43">
        <v>522</v>
      </c>
      <c r="M78" s="43">
        <v>429</v>
      </c>
      <c r="N78" s="43">
        <v>467</v>
      </c>
      <c r="O78" s="43">
        <v>445</v>
      </c>
      <c r="P78" s="43">
        <v>480</v>
      </c>
      <c r="Q78" s="43">
        <v>328</v>
      </c>
      <c r="R78" s="43">
        <v>376</v>
      </c>
      <c r="S78" s="43">
        <v>282</v>
      </c>
      <c r="T78" s="43">
        <v>335</v>
      </c>
      <c r="U78" s="43">
        <v>288</v>
      </c>
      <c r="V78" s="43">
        <v>301</v>
      </c>
      <c r="W78" s="43">
        <v>255</v>
      </c>
      <c r="X78" s="43">
        <v>280</v>
      </c>
      <c r="Y78" s="43">
        <v>263</v>
      </c>
      <c r="Z78" s="43">
        <v>268</v>
      </c>
      <c r="AA78" s="43">
        <v>235</v>
      </c>
      <c r="AB78" s="43">
        <v>230</v>
      </c>
      <c r="AC78" s="43">
        <v>164</v>
      </c>
      <c r="AD78" s="43">
        <v>176</v>
      </c>
      <c r="AE78" s="43">
        <v>142</v>
      </c>
      <c r="AF78" s="43">
        <v>127</v>
      </c>
      <c r="AG78" s="43">
        <v>56</v>
      </c>
      <c r="AH78" s="43">
        <v>106</v>
      </c>
      <c r="AI78" s="43">
        <v>39</v>
      </c>
      <c r="AJ78" s="43">
        <v>60</v>
      </c>
      <c r="AK78" s="43">
        <v>12</v>
      </c>
      <c r="AL78" s="43">
        <v>30</v>
      </c>
      <c r="AM78" s="43">
        <v>0</v>
      </c>
      <c r="AN78" s="66">
        <v>0</v>
      </c>
    </row>
    <row r="79" spans="2:40" ht="12" customHeight="1">
      <c r="B79" s="39" t="s">
        <v>1352</v>
      </c>
      <c r="C79" s="43">
        <v>5696</v>
      </c>
      <c r="D79" s="43">
        <v>5913</v>
      </c>
      <c r="E79" s="43">
        <v>695</v>
      </c>
      <c r="F79" s="43">
        <v>655</v>
      </c>
      <c r="G79" s="43">
        <v>798</v>
      </c>
      <c r="H79" s="43">
        <v>760</v>
      </c>
      <c r="I79" s="43">
        <v>671</v>
      </c>
      <c r="J79" s="43">
        <v>659</v>
      </c>
      <c r="K79" s="43">
        <v>533</v>
      </c>
      <c r="L79" s="43">
        <v>550</v>
      </c>
      <c r="M79" s="43">
        <v>450</v>
      </c>
      <c r="N79" s="43">
        <v>455</v>
      </c>
      <c r="O79" s="43">
        <v>452</v>
      </c>
      <c r="P79" s="43">
        <v>483</v>
      </c>
      <c r="Q79" s="43">
        <v>328</v>
      </c>
      <c r="R79" s="43">
        <v>400</v>
      </c>
      <c r="S79" s="43">
        <v>284</v>
      </c>
      <c r="T79" s="43">
        <v>340</v>
      </c>
      <c r="U79" s="43">
        <v>290</v>
      </c>
      <c r="V79" s="43">
        <v>342</v>
      </c>
      <c r="W79" s="43">
        <v>301</v>
      </c>
      <c r="X79" s="43">
        <v>293</v>
      </c>
      <c r="Y79" s="43">
        <v>265</v>
      </c>
      <c r="Z79" s="43">
        <v>246</v>
      </c>
      <c r="AA79" s="43">
        <v>227</v>
      </c>
      <c r="AB79" s="43">
        <v>197</v>
      </c>
      <c r="AC79" s="43">
        <v>149</v>
      </c>
      <c r="AD79" s="43">
        <v>202</v>
      </c>
      <c r="AE79" s="43">
        <v>139</v>
      </c>
      <c r="AF79" s="43">
        <v>136</v>
      </c>
      <c r="AG79" s="43">
        <v>64</v>
      </c>
      <c r="AH79" s="43">
        <v>93</v>
      </c>
      <c r="AI79" s="43">
        <v>34</v>
      </c>
      <c r="AJ79" s="43">
        <v>65</v>
      </c>
      <c r="AK79" s="43">
        <v>16</v>
      </c>
      <c r="AL79" s="43">
        <v>37</v>
      </c>
      <c r="AM79" s="43">
        <v>0</v>
      </c>
      <c r="AN79" s="66">
        <v>0</v>
      </c>
    </row>
    <row r="80" spans="2:40" ht="12" customHeight="1">
      <c r="B80" s="39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66"/>
    </row>
    <row r="81" spans="2:40" ht="12" customHeight="1">
      <c r="B81" s="39" t="s">
        <v>1353</v>
      </c>
      <c r="C81" s="43">
        <v>12090</v>
      </c>
      <c r="D81" s="43">
        <v>13147</v>
      </c>
      <c r="E81" s="43">
        <v>1464</v>
      </c>
      <c r="F81" s="43">
        <v>1404</v>
      </c>
      <c r="G81" s="43">
        <v>1659</v>
      </c>
      <c r="H81" s="43">
        <v>1690</v>
      </c>
      <c r="I81" s="43">
        <v>1448</v>
      </c>
      <c r="J81" s="43">
        <v>1447</v>
      </c>
      <c r="K81" s="43">
        <v>1245</v>
      </c>
      <c r="L81" s="43">
        <v>1160</v>
      </c>
      <c r="M81" s="43">
        <v>926</v>
      </c>
      <c r="N81" s="43">
        <v>1045</v>
      </c>
      <c r="O81" s="43">
        <v>911</v>
      </c>
      <c r="P81" s="43">
        <v>1120</v>
      </c>
      <c r="Q81" s="43">
        <v>744</v>
      </c>
      <c r="R81" s="43">
        <v>935</v>
      </c>
      <c r="S81" s="43">
        <v>575</v>
      </c>
      <c r="T81" s="43">
        <v>767</v>
      </c>
      <c r="U81" s="43">
        <v>625</v>
      </c>
      <c r="V81" s="43">
        <v>722</v>
      </c>
      <c r="W81" s="43">
        <v>579</v>
      </c>
      <c r="X81" s="43">
        <v>661</v>
      </c>
      <c r="Y81" s="43">
        <v>556</v>
      </c>
      <c r="Z81" s="43">
        <v>544</v>
      </c>
      <c r="AA81" s="43">
        <v>467</v>
      </c>
      <c r="AB81" s="43">
        <v>484</v>
      </c>
      <c r="AC81" s="43">
        <v>377</v>
      </c>
      <c r="AD81" s="43">
        <v>399</v>
      </c>
      <c r="AE81" s="43">
        <v>262</v>
      </c>
      <c r="AF81" s="43">
        <v>352</v>
      </c>
      <c r="AG81" s="43">
        <v>149</v>
      </c>
      <c r="AH81" s="43">
        <v>221</v>
      </c>
      <c r="AI81" s="43">
        <v>75</v>
      </c>
      <c r="AJ81" s="43">
        <v>118</v>
      </c>
      <c r="AK81" s="43">
        <v>28</v>
      </c>
      <c r="AL81" s="43">
        <v>78</v>
      </c>
      <c r="AM81" s="43">
        <v>0</v>
      </c>
      <c r="AN81" s="66">
        <v>0</v>
      </c>
    </row>
    <row r="82" spans="2:40" ht="12" customHeight="1"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68"/>
    </row>
    <row r="83" spans="2:40" ht="12" customHeight="1">
      <c r="B83" s="45" t="s">
        <v>1390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</row>
    <row r="84" spans="2:40" ht="12" customHeight="1">
      <c r="B84" s="47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</row>
    <row r="85" spans="3:40" ht="12" customHeight="1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</row>
  </sheetData>
  <mergeCells count="20">
    <mergeCell ref="W4:X4"/>
    <mergeCell ref="Y4:Z4"/>
    <mergeCell ref="C4:D4"/>
    <mergeCell ref="E4:F4"/>
    <mergeCell ref="G4:H4"/>
    <mergeCell ref="I4:J4"/>
    <mergeCell ref="K4:L4"/>
    <mergeCell ref="M4:N4"/>
    <mergeCell ref="O4:P4"/>
    <mergeCell ref="Q4:R4"/>
    <mergeCell ref="AI4:AJ4"/>
    <mergeCell ref="AK4:AL4"/>
    <mergeCell ref="AM4:AN4"/>
    <mergeCell ref="B4:B5"/>
    <mergeCell ref="AA4:AB4"/>
    <mergeCell ref="AC4:AD4"/>
    <mergeCell ref="AE4:AF4"/>
    <mergeCell ref="AG4:AH4"/>
    <mergeCell ref="S4:T4"/>
    <mergeCell ref="U4:V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2.625" style="101" customWidth="1"/>
    <col min="2" max="2" width="12.25390625" style="101" customWidth="1"/>
    <col min="3" max="4" width="7.00390625" style="101" customWidth="1"/>
    <col min="5" max="5" width="7.125" style="101" customWidth="1"/>
    <col min="6" max="6" width="7.625" style="101" customWidth="1"/>
    <col min="7" max="7" width="7.75390625" style="101" customWidth="1"/>
    <col min="8" max="8" width="5.875" style="101" customWidth="1"/>
    <col min="9" max="10" width="13.00390625" style="101" customWidth="1"/>
    <col min="11" max="11" width="5.875" style="101" customWidth="1"/>
    <col min="12" max="13" width="13.00390625" style="101" customWidth="1"/>
    <col min="14" max="14" width="6.375" style="101" bestFit="1" customWidth="1"/>
    <col min="15" max="16384" width="9.00390625" style="101" customWidth="1"/>
  </cols>
  <sheetData>
    <row r="1" ht="12"/>
    <row r="2" ht="14.25">
      <c r="B2" s="494" t="s">
        <v>348</v>
      </c>
    </row>
    <row r="3" ht="12"/>
    <row r="4" spans="2:14" ht="12.75" thickBot="1">
      <c r="B4" s="123" t="s">
        <v>335</v>
      </c>
      <c r="C4" s="123"/>
      <c r="D4" s="123"/>
      <c r="E4" s="123"/>
      <c r="F4" s="123"/>
      <c r="G4" s="123"/>
      <c r="H4" s="123"/>
      <c r="I4" s="123"/>
      <c r="K4" s="123"/>
      <c r="L4" s="123"/>
      <c r="N4" s="867" t="s">
        <v>336</v>
      </c>
    </row>
    <row r="5" spans="1:14" ht="14.25" customHeight="1" thickTop="1">
      <c r="A5" s="669"/>
      <c r="B5" s="1278" t="s">
        <v>337</v>
      </c>
      <c r="C5" s="1278" t="s">
        <v>334</v>
      </c>
      <c r="D5" s="1307" t="s">
        <v>338</v>
      </c>
      <c r="E5" s="1308"/>
      <c r="F5" s="1308"/>
      <c r="G5" s="1308"/>
      <c r="H5" s="1308"/>
      <c r="I5" s="1308"/>
      <c r="J5" s="1309"/>
      <c r="K5" s="1192" t="s">
        <v>339</v>
      </c>
      <c r="L5" s="1318"/>
      <c r="M5" s="1319"/>
      <c r="N5" s="1278" t="s">
        <v>622</v>
      </c>
    </row>
    <row r="6" spans="1:14" ht="18" customHeight="1">
      <c r="A6" s="669"/>
      <c r="B6" s="1314"/>
      <c r="C6" s="1316"/>
      <c r="D6" s="1310" t="s">
        <v>334</v>
      </c>
      <c r="E6" s="1323" t="s">
        <v>340</v>
      </c>
      <c r="F6" s="1324"/>
      <c r="G6" s="1325"/>
      <c r="H6" s="1320" t="s">
        <v>341</v>
      </c>
      <c r="I6" s="1321"/>
      <c r="J6" s="1322"/>
      <c r="K6" s="1326" t="s">
        <v>1295</v>
      </c>
      <c r="L6" s="1305" t="s">
        <v>342</v>
      </c>
      <c r="M6" s="1305" t="s">
        <v>343</v>
      </c>
      <c r="N6" s="1312"/>
    </row>
    <row r="7" spans="1:14" ht="18" customHeight="1">
      <c r="A7" s="669"/>
      <c r="B7" s="1315"/>
      <c r="C7" s="1317"/>
      <c r="D7" s="1311"/>
      <c r="E7" s="273" t="s">
        <v>1295</v>
      </c>
      <c r="F7" s="868" t="s">
        <v>344</v>
      </c>
      <c r="G7" s="869" t="s">
        <v>345</v>
      </c>
      <c r="H7" s="273" t="s">
        <v>1295</v>
      </c>
      <c r="I7" s="868" t="s">
        <v>344</v>
      </c>
      <c r="J7" s="869" t="s">
        <v>345</v>
      </c>
      <c r="K7" s="1306"/>
      <c r="L7" s="1306"/>
      <c r="M7" s="1306"/>
      <c r="N7" s="1313"/>
    </row>
    <row r="8" spans="1:14" ht="16.5" customHeight="1">
      <c r="A8" s="669"/>
      <c r="B8" s="870"/>
      <c r="C8" s="871"/>
      <c r="D8" s="46"/>
      <c r="E8" s="46"/>
      <c r="F8" s="46"/>
      <c r="G8" s="46"/>
      <c r="H8" s="46"/>
      <c r="I8" s="46"/>
      <c r="J8" s="46"/>
      <c r="K8" s="46"/>
      <c r="L8" s="46"/>
      <c r="M8" s="46"/>
      <c r="N8" s="872"/>
    </row>
    <row r="9" spans="1:14" ht="16.5" customHeight="1">
      <c r="A9" s="669"/>
      <c r="B9" s="873" t="s">
        <v>346</v>
      </c>
      <c r="C9" s="285">
        <f>SUM(D9,K9,N9)</f>
        <v>1050</v>
      </c>
      <c r="D9" s="43">
        <f>SUM(E9,H9)</f>
        <v>1003</v>
      </c>
      <c r="E9" s="43">
        <f>SUM(F9:G9)</f>
        <v>524</v>
      </c>
      <c r="F9" s="43">
        <v>15</v>
      </c>
      <c r="G9" s="43">
        <v>509</v>
      </c>
      <c r="H9" s="43">
        <f>SUM(I9:J9)</f>
        <v>479</v>
      </c>
      <c r="I9" s="43">
        <v>336</v>
      </c>
      <c r="J9" s="43">
        <v>143</v>
      </c>
      <c r="K9" s="43">
        <f>SUM(L9:M9)</f>
        <v>19</v>
      </c>
      <c r="L9" s="43">
        <v>3</v>
      </c>
      <c r="M9" s="43">
        <v>16</v>
      </c>
      <c r="N9" s="66">
        <v>28</v>
      </c>
    </row>
    <row r="10" spans="1:14" ht="16.5" customHeight="1">
      <c r="A10" s="669"/>
      <c r="B10" s="834" t="s">
        <v>347</v>
      </c>
      <c r="C10" s="843">
        <f>SUM(D10,K10,N10)</f>
        <v>315</v>
      </c>
      <c r="D10" s="672">
        <f>SUM(E10,H10)</f>
        <v>301</v>
      </c>
      <c r="E10" s="672">
        <f>SUM(F10:G10)</f>
        <v>246</v>
      </c>
      <c r="F10" s="672">
        <v>0</v>
      </c>
      <c r="G10" s="672">
        <v>246</v>
      </c>
      <c r="H10" s="672">
        <f>SUM(I10:J10)</f>
        <v>55</v>
      </c>
      <c r="I10" s="672">
        <v>8</v>
      </c>
      <c r="J10" s="672">
        <v>47</v>
      </c>
      <c r="K10" s="672">
        <f>SUM(L10:M10)</f>
        <v>2</v>
      </c>
      <c r="L10" s="672">
        <v>0</v>
      </c>
      <c r="M10" s="672">
        <v>2</v>
      </c>
      <c r="N10" s="68">
        <v>12</v>
      </c>
    </row>
    <row r="11" spans="1:14" ht="16.5" customHeight="1">
      <c r="A11" s="123"/>
      <c r="B11" s="123"/>
      <c r="C11" s="123"/>
      <c r="D11" s="123"/>
      <c r="E11" s="874"/>
      <c r="F11" s="874"/>
      <c r="G11" s="874"/>
      <c r="H11" s="874"/>
      <c r="I11" s="874"/>
      <c r="J11" s="874"/>
      <c r="K11" s="874"/>
      <c r="L11" s="874"/>
      <c r="M11" s="874"/>
      <c r="N11" s="874"/>
    </row>
  </sheetData>
  <mergeCells count="11">
    <mergeCell ref="B5:B7"/>
    <mergeCell ref="C5:C7"/>
    <mergeCell ref="K5:M5"/>
    <mergeCell ref="H6:J6"/>
    <mergeCell ref="E6:G6"/>
    <mergeCell ref="K6:K7"/>
    <mergeCell ref="L6:L7"/>
    <mergeCell ref="M6:M7"/>
    <mergeCell ref="D5:J5"/>
    <mergeCell ref="D6:D7"/>
    <mergeCell ref="N5:N7"/>
  </mergeCells>
  <printOptions/>
  <pageMargins left="0.75" right="0.75" top="1" bottom="1" header="0.512" footer="0.512"/>
  <pageSetup horizontalDpi="600" verticalDpi="600" orientation="portrait" paperSize="9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L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01" customWidth="1"/>
    <col min="2" max="2" width="11.375" style="101" customWidth="1"/>
    <col min="3" max="3" width="8.875" style="101" customWidth="1"/>
    <col min="4" max="4" width="9.375" style="101" customWidth="1"/>
    <col min="5" max="5" width="8.75390625" style="101" customWidth="1"/>
    <col min="6" max="6" width="8.125" style="101" customWidth="1"/>
    <col min="7" max="7" width="10.75390625" style="101" customWidth="1"/>
    <col min="8" max="8" width="9.75390625" style="101" customWidth="1"/>
    <col min="9" max="9" width="11.625" style="101" customWidth="1"/>
    <col min="10" max="10" width="10.25390625" style="101" customWidth="1"/>
    <col min="11" max="11" width="9.00390625" style="101" customWidth="1"/>
    <col min="12" max="12" width="9.875" style="101" customWidth="1"/>
    <col min="13" max="16384" width="9.00390625" style="101" customWidth="1"/>
  </cols>
  <sheetData>
    <row r="2" ht="14.25">
      <c r="B2" s="494" t="s">
        <v>361</v>
      </c>
    </row>
    <row r="4" spans="2:12" ht="12.75" thickBot="1">
      <c r="B4" s="123" t="s">
        <v>355</v>
      </c>
      <c r="C4" s="123"/>
      <c r="D4" s="123"/>
      <c r="E4" s="123"/>
      <c r="F4" s="123"/>
      <c r="G4" s="123"/>
      <c r="H4" s="123"/>
      <c r="I4" s="123"/>
      <c r="J4" s="123"/>
      <c r="L4" s="867" t="s">
        <v>356</v>
      </c>
    </row>
    <row r="5" spans="2:12" ht="12.75" customHeight="1" thickTop="1">
      <c r="B5" s="1278"/>
      <c r="C5" s="1278" t="s">
        <v>334</v>
      </c>
      <c r="D5" s="1327" t="s">
        <v>349</v>
      </c>
      <c r="E5" s="1327" t="s">
        <v>350</v>
      </c>
      <c r="F5" s="1327" t="s">
        <v>351</v>
      </c>
      <c r="G5" s="1327" t="s">
        <v>352</v>
      </c>
      <c r="H5" s="1327" t="s">
        <v>353</v>
      </c>
      <c r="I5" s="1327" t="s">
        <v>357</v>
      </c>
      <c r="J5" s="1327" t="s">
        <v>358</v>
      </c>
      <c r="K5" s="1327" t="s">
        <v>359</v>
      </c>
      <c r="L5" s="1330" t="s">
        <v>360</v>
      </c>
    </row>
    <row r="6" spans="2:12" ht="12.75" customHeight="1">
      <c r="B6" s="1279"/>
      <c r="C6" s="1279"/>
      <c r="D6" s="1328"/>
      <c r="E6" s="1333"/>
      <c r="F6" s="1333"/>
      <c r="G6" s="1328"/>
      <c r="H6" s="1328"/>
      <c r="I6" s="1328"/>
      <c r="J6" s="1328"/>
      <c r="K6" s="1328"/>
      <c r="L6" s="1331"/>
    </row>
    <row r="7" spans="2:12" ht="12.75" customHeight="1">
      <c r="B7" s="1279"/>
      <c r="C7" s="1279"/>
      <c r="D7" s="1328"/>
      <c r="E7" s="1333"/>
      <c r="F7" s="1333"/>
      <c r="G7" s="1328"/>
      <c r="H7" s="1328"/>
      <c r="I7" s="1328"/>
      <c r="J7" s="1328"/>
      <c r="K7" s="1328"/>
      <c r="L7" s="1331"/>
    </row>
    <row r="8" spans="2:12" ht="15.75" customHeight="1">
      <c r="B8" s="1280"/>
      <c r="C8" s="1280"/>
      <c r="D8" s="1329"/>
      <c r="E8" s="1334"/>
      <c r="F8" s="1334"/>
      <c r="G8" s="1329"/>
      <c r="H8" s="1329"/>
      <c r="I8" s="1329"/>
      <c r="J8" s="1329"/>
      <c r="K8" s="1329"/>
      <c r="L8" s="1332"/>
    </row>
    <row r="9" spans="2:12" ht="12">
      <c r="B9" s="477" t="s">
        <v>354</v>
      </c>
      <c r="C9" s="843">
        <f>SUM(D9:L9)</f>
        <v>352</v>
      </c>
      <c r="D9" s="672">
        <v>86</v>
      </c>
      <c r="E9" s="672">
        <v>51</v>
      </c>
      <c r="F9" s="672">
        <v>111</v>
      </c>
      <c r="G9" s="672">
        <v>1</v>
      </c>
      <c r="H9" s="672">
        <v>15</v>
      </c>
      <c r="I9" s="875">
        <v>47</v>
      </c>
      <c r="J9" s="672">
        <v>0</v>
      </c>
      <c r="K9" s="672">
        <v>3</v>
      </c>
      <c r="L9" s="68">
        <v>38</v>
      </c>
    </row>
    <row r="10" spans="2:9" ht="12">
      <c r="B10" s="101" t="s">
        <v>799</v>
      </c>
      <c r="I10" s="121"/>
    </row>
    <row r="11" ht="12">
      <c r="I11" s="43"/>
    </row>
    <row r="15" ht="12">
      <c r="E15" s="876"/>
    </row>
    <row r="16" ht="12">
      <c r="E16" s="876"/>
    </row>
    <row r="17" ht="12">
      <c r="E17" s="876"/>
    </row>
    <row r="18" ht="12">
      <c r="E18" s="876"/>
    </row>
  </sheetData>
  <mergeCells count="11">
    <mergeCell ref="H5:H8"/>
    <mergeCell ref="I5:I8"/>
    <mergeCell ref="L5:L8"/>
    <mergeCell ref="B5:B8"/>
    <mergeCell ref="C5:C8"/>
    <mergeCell ref="J5:J8"/>
    <mergeCell ref="K5:K8"/>
    <mergeCell ref="D5:D8"/>
    <mergeCell ref="E5:E8"/>
    <mergeCell ref="F5:F8"/>
    <mergeCell ref="G5:G8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71"/>
  <sheetViews>
    <sheetView workbookViewId="0" topLeftCell="A1">
      <selection activeCell="A1" sqref="A1"/>
    </sheetView>
  </sheetViews>
  <sheetFormatPr defaultColWidth="9.00390625" defaultRowHeight="13.5"/>
  <cols>
    <col min="1" max="1" width="2.625" style="101" customWidth="1"/>
    <col min="2" max="2" width="6.625" style="101" customWidth="1"/>
    <col min="3" max="3" width="9.625" style="101" customWidth="1"/>
    <col min="4" max="4" width="9.875" style="101" customWidth="1"/>
    <col min="5" max="16384" width="9.00390625" style="101" customWidth="1"/>
  </cols>
  <sheetData>
    <row r="2" spans="2:12" ht="14.25">
      <c r="B2" s="494" t="s">
        <v>1494</v>
      </c>
      <c r="D2" s="877"/>
      <c r="F2" s="877"/>
      <c r="H2" s="877"/>
      <c r="J2" s="877"/>
      <c r="L2" s="877"/>
    </row>
    <row r="3" spans="1:15" ht="12.75" thickBot="1">
      <c r="A3" s="123"/>
      <c r="B3" s="123"/>
      <c r="C3" s="123"/>
      <c r="O3" s="877" t="s">
        <v>1456</v>
      </c>
    </row>
    <row r="4" spans="2:15" ht="15" customHeight="1" thickTop="1">
      <c r="B4" s="1347" t="s">
        <v>1457</v>
      </c>
      <c r="C4" s="1348"/>
      <c r="D4" s="1057" t="s">
        <v>1295</v>
      </c>
      <c r="E4" s="1057"/>
      <c r="F4" s="1057" t="s">
        <v>1458</v>
      </c>
      <c r="G4" s="1057"/>
      <c r="H4" s="1057" t="s">
        <v>1459</v>
      </c>
      <c r="I4" s="1057"/>
      <c r="J4" s="1057" t="s">
        <v>1460</v>
      </c>
      <c r="K4" s="1057"/>
      <c r="L4" s="1057" t="s">
        <v>1461</v>
      </c>
      <c r="M4" s="1057"/>
      <c r="N4" s="1057" t="s">
        <v>1462</v>
      </c>
      <c r="O4" s="1057"/>
    </row>
    <row r="5" spans="2:15" ht="15" customHeight="1">
      <c r="B5" s="1349"/>
      <c r="C5" s="1342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</row>
    <row r="6" spans="2:15" ht="15" customHeight="1">
      <c r="B6" s="1350"/>
      <c r="C6" s="1351"/>
      <c r="D6" s="271" t="s">
        <v>1463</v>
      </c>
      <c r="E6" s="271" t="s">
        <v>1464</v>
      </c>
      <c r="F6" s="271" t="s">
        <v>1463</v>
      </c>
      <c r="G6" s="271" t="s">
        <v>1464</v>
      </c>
      <c r="H6" s="271" t="s">
        <v>1463</v>
      </c>
      <c r="I6" s="271" t="s">
        <v>1464</v>
      </c>
      <c r="J6" s="271" t="s">
        <v>1463</v>
      </c>
      <c r="K6" s="271" t="s">
        <v>1464</v>
      </c>
      <c r="L6" s="271" t="s">
        <v>1463</v>
      </c>
      <c r="M6" s="271" t="s">
        <v>1464</v>
      </c>
      <c r="N6" s="271" t="s">
        <v>1463</v>
      </c>
      <c r="O6" s="271" t="s">
        <v>1464</v>
      </c>
    </row>
    <row r="7" spans="2:15" ht="12">
      <c r="B7" s="870"/>
      <c r="C7" s="401"/>
      <c r="D7" s="277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278"/>
    </row>
    <row r="8" spans="2:15" s="107" customFormat="1" ht="11.25">
      <c r="B8" s="657"/>
      <c r="C8" s="878"/>
      <c r="D8" s="1344" t="s">
        <v>1465</v>
      </c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6"/>
    </row>
    <row r="9" spans="2:15" ht="17.25" customHeight="1">
      <c r="B9" s="1335" t="s">
        <v>764</v>
      </c>
      <c r="C9" s="1342"/>
      <c r="D9" s="285">
        <f>SUM(F9,H9,J9,L9,N9)</f>
        <v>56</v>
      </c>
      <c r="E9" s="43">
        <f>SUM(G9,I9,K9,M9,O9)</f>
        <v>7631</v>
      </c>
      <c r="F9" s="43">
        <v>5</v>
      </c>
      <c r="G9" s="43">
        <v>864</v>
      </c>
      <c r="H9" s="43">
        <v>4</v>
      </c>
      <c r="I9" s="43">
        <v>676</v>
      </c>
      <c r="J9" s="43">
        <v>16</v>
      </c>
      <c r="K9" s="43">
        <v>2309</v>
      </c>
      <c r="L9" s="43">
        <v>15</v>
      </c>
      <c r="M9" s="43">
        <v>2702</v>
      </c>
      <c r="N9" s="43">
        <v>16</v>
      </c>
      <c r="O9" s="66">
        <v>1080</v>
      </c>
    </row>
    <row r="10" spans="2:15" s="107" customFormat="1" ht="15" customHeight="1">
      <c r="B10" s="1105" t="s">
        <v>539</v>
      </c>
      <c r="C10" s="1342"/>
      <c r="D10" s="281">
        <f aca="true" t="shared" si="0" ref="D10:M10">SUM(D12:D31)</f>
        <v>58</v>
      </c>
      <c r="E10" s="105">
        <f t="shared" si="0"/>
        <v>8032</v>
      </c>
      <c r="F10" s="105">
        <f t="shared" si="0"/>
        <v>5</v>
      </c>
      <c r="G10" s="105">
        <f t="shared" si="0"/>
        <v>866</v>
      </c>
      <c r="H10" s="105">
        <f t="shared" si="0"/>
        <v>4</v>
      </c>
      <c r="I10" s="105">
        <f t="shared" si="0"/>
        <v>774</v>
      </c>
      <c r="J10" s="105">
        <f t="shared" si="0"/>
        <v>17</v>
      </c>
      <c r="K10" s="105">
        <f t="shared" si="0"/>
        <v>2499</v>
      </c>
      <c r="L10" s="105">
        <f t="shared" si="0"/>
        <v>17</v>
      </c>
      <c r="M10" s="105">
        <f t="shared" si="0"/>
        <v>2755</v>
      </c>
      <c r="N10" s="105">
        <v>15</v>
      </c>
      <c r="O10" s="106">
        <f>SUM(O12:O31)</f>
        <v>1138</v>
      </c>
    </row>
    <row r="11" spans="2:15" ht="15" customHeight="1">
      <c r="B11" s="870"/>
      <c r="C11" s="401"/>
      <c r="D11" s="870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669"/>
    </row>
    <row r="12" spans="2:15" ht="15" customHeight="1">
      <c r="B12" s="1194" t="s">
        <v>1466</v>
      </c>
      <c r="C12" s="401" t="s">
        <v>1303</v>
      </c>
      <c r="D12" s="285">
        <f aca="true" t="shared" si="1" ref="D12:E14">SUM(F12,H12,J12,L12,N12)</f>
        <v>15</v>
      </c>
      <c r="E12" s="43">
        <f t="shared" si="1"/>
        <v>2624</v>
      </c>
      <c r="F12" s="43">
        <v>2</v>
      </c>
      <c r="G12" s="43">
        <v>176</v>
      </c>
      <c r="H12" s="43">
        <v>1</v>
      </c>
      <c r="I12" s="43">
        <v>248</v>
      </c>
      <c r="J12" s="43">
        <v>1</v>
      </c>
      <c r="K12" s="43">
        <v>391</v>
      </c>
      <c r="L12" s="43">
        <v>6</v>
      </c>
      <c r="M12" s="43">
        <v>1284</v>
      </c>
      <c r="N12" s="43">
        <v>5</v>
      </c>
      <c r="O12" s="66">
        <v>525</v>
      </c>
    </row>
    <row r="13" spans="2:15" ht="15" customHeight="1">
      <c r="B13" s="1194"/>
      <c r="C13" s="401" t="s">
        <v>793</v>
      </c>
      <c r="D13" s="285">
        <f t="shared" si="1"/>
        <v>4</v>
      </c>
      <c r="E13" s="43">
        <f t="shared" si="1"/>
        <v>387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2</v>
      </c>
      <c r="M13" s="43">
        <v>282</v>
      </c>
      <c r="N13" s="43">
        <v>2</v>
      </c>
      <c r="O13" s="66">
        <v>105</v>
      </c>
    </row>
    <row r="14" spans="2:15" ht="15" customHeight="1">
      <c r="B14" s="1194"/>
      <c r="C14" s="401" t="s">
        <v>1467</v>
      </c>
      <c r="D14" s="285">
        <f t="shared" si="1"/>
        <v>2</v>
      </c>
      <c r="E14" s="43">
        <f t="shared" si="1"/>
        <v>201</v>
      </c>
      <c r="F14" s="43">
        <v>0</v>
      </c>
      <c r="G14" s="43">
        <v>0</v>
      </c>
      <c r="H14" s="43">
        <v>0</v>
      </c>
      <c r="I14" s="43">
        <v>0</v>
      </c>
      <c r="J14" s="43">
        <v>1</v>
      </c>
      <c r="K14" s="43">
        <v>70</v>
      </c>
      <c r="L14" s="43">
        <v>1</v>
      </c>
      <c r="M14" s="43">
        <v>131</v>
      </c>
      <c r="N14" s="43">
        <v>0</v>
      </c>
      <c r="O14" s="66">
        <v>0</v>
      </c>
    </row>
    <row r="15" spans="2:15" ht="15" customHeight="1">
      <c r="B15" s="1343" t="s">
        <v>1468</v>
      </c>
      <c r="C15" s="401" t="s">
        <v>1376</v>
      </c>
      <c r="D15" s="285">
        <v>2</v>
      </c>
      <c r="E15" s="43">
        <f aca="true" t="shared" si="2" ref="E15:E31">SUM(G15,I15,K15,M15,O15)</f>
        <v>849</v>
      </c>
      <c r="F15" s="43">
        <v>1</v>
      </c>
      <c r="G15" s="43">
        <v>200</v>
      </c>
      <c r="H15" s="43">
        <v>0</v>
      </c>
      <c r="I15" s="43">
        <v>0</v>
      </c>
      <c r="J15" s="43">
        <v>0</v>
      </c>
      <c r="K15" s="43">
        <v>0</v>
      </c>
      <c r="L15" s="43">
        <v>4</v>
      </c>
      <c r="M15" s="43">
        <v>583</v>
      </c>
      <c r="N15" s="43">
        <v>1</v>
      </c>
      <c r="O15" s="66">
        <v>66</v>
      </c>
    </row>
    <row r="16" spans="2:15" ht="15" customHeight="1">
      <c r="B16" s="1343"/>
      <c r="C16" s="401" t="s">
        <v>703</v>
      </c>
      <c r="D16" s="285">
        <v>5</v>
      </c>
      <c r="E16" s="43">
        <f t="shared" si="2"/>
        <v>98</v>
      </c>
      <c r="F16" s="43">
        <v>0</v>
      </c>
      <c r="G16" s="43">
        <v>0</v>
      </c>
      <c r="H16" s="43">
        <v>0</v>
      </c>
      <c r="I16" s="43">
        <v>0</v>
      </c>
      <c r="J16" s="43">
        <v>1</v>
      </c>
      <c r="K16" s="43">
        <v>98</v>
      </c>
      <c r="L16" s="43">
        <v>0</v>
      </c>
      <c r="M16" s="43">
        <v>0</v>
      </c>
      <c r="N16" s="43">
        <v>0</v>
      </c>
      <c r="O16" s="66">
        <v>0</v>
      </c>
    </row>
    <row r="17" spans="2:15" ht="15" customHeight="1">
      <c r="B17" s="1343" t="s">
        <v>1469</v>
      </c>
      <c r="C17" s="401" t="s">
        <v>1470</v>
      </c>
      <c r="D17" s="285">
        <f aca="true" t="shared" si="3" ref="D17:D27">SUM(F17,H17,J17,L17,N17)</f>
        <v>3</v>
      </c>
      <c r="E17" s="43">
        <f t="shared" si="2"/>
        <v>826</v>
      </c>
      <c r="F17" s="43">
        <v>1</v>
      </c>
      <c r="G17" s="43">
        <v>200</v>
      </c>
      <c r="H17" s="43">
        <v>1</v>
      </c>
      <c r="I17" s="43">
        <v>161</v>
      </c>
      <c r="J17" s="43">
        <v>1</v>
      </c>
      <c r="K17" s="43">
        <v>465</v>
      </c>
      <c r="L17" s="43">
        <v>0</v>
      </c>
      <c r="M17" s="43">
        <v>0</v>
      </c>
      <c r="N17" s="43">
        <v>0</v>
      </c>
      <c r="O17" s="66">
        <v>0</v>
      </c>
    </row>
    <row r="18" spans="2:15" ht="15" customHeight="1">
      <c r="B18" s="1343"/>
      <c r="C18" s="401" t="s">
        <v>1471</v>
      </c>
      <c r="D18" s="285">
        <f t="shared" si="3"/>
        <v>0</v>
      </c>
      <c r="E18" s="43">
        <f t="shared" si="2"/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66">
        <v>0</v>
      </c>
    </row>
    <row r="19" spans="2:15" ht="15" customHeight="1">
      <c r="B19" s="1343"/>
      <c r="C19" s="401" t="s">
        <v>1472</v>
      </c>
      <c r="D19" s="285">
        <f t="shared" si="3"/>
        <v>0</v>
      </c>
      <c r="E19" s="43">
        <f t="shared" si="2"/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66">
        <v>0</v>
      </c>
    </row>
    <row r="20" spans="2:15" ht="15" customHeight="1">
      <c r="B20" s="1343" t="s">
        <v>1473</v>
      </c>
      <c r="C20" s="401" t="s">
        <v>1306</v>
      </c>
      <c r="D20" s="285">
        <f t="shared" si="3"/>
        <v>4</v>
      </c>
      <c r="E20" s="43">
        <f t="shared" si="2"/>
        <v>669</v>
      </c>
      <c r="F20" s="43">
        <v>0</v>
      </c>
      <c r="G20" s="43">
        <v>0</v>
      </c>
      <c r="H20" s="43">
        <v>0</v>
      </c>
      <c r="I20" s="43">
        <v>0</v>
      </c>
      <c r="J20" s="43">
        <v>2</v>
      </c>
      <c r="K20" s="43">
        <v>564</v>
      </c>
      <c r="L20" s="43">
        <v>1</v>
      </c>
      <c r="M20" s="43">
        <v>70</v>
      </c>
      <c r="N20" s="43">
        <v>1</v>
      </c>
      <c r="O20" s="66">
        <v>35</v>
      </c>
    </row>
    <row r="21" spans="2:15" ht="15" customHeight="1">
      <c r="B21" s="1343"/>
      <c r="C21" s="401" t="s">
        <v>712</v>
      </c>
      <c r="D21" s="285">
        <f t="shared" si="3"/>
        <v>3</v>
      </c>
      <c r="E21" s="43">
        <f t="shared" si="2"/>
        <v>255</v>
      </c>
      <c r="F21" s="43">
        <v>0</v>
      </c>
      <c r="G21" s="43">
        <v>0</v>
      </c>
      <c r="H21" s="43">
        <v>0</v>
      </c>
      <c r="I21" s="43">
        <v>0</v>
      </c>
      <c r="J21" s="43">
        <v>2</v>
      </c>
      <c r="K21" s="43">
        <v>191</v>
      </c>
      <c r="L21" s="43">
        <v>0</v>
      </c>
      <c r="M21" s="43">
        <v>0</v>
      </c>
      <c r="N21" s="43">
        <v>1</v>
      </c>
      <c r="O21" s="66">
        <v>64</v>
      </c>
    </row>
    <row r="22" spans="2:15" ht="15" customHeight="1">
      <c r="B22" s="1343" t="s">
        <v>1474</v>
      </c>
      <c r="C22" s="401" t="s">
        <v>540</v>
      </c>
      <c r="D22" s="285">
        <f t="shared" si="3"/>
        <v>2</v>
      </c>
      <c r="E22" s="43">
        <f t="shared" si="2"/>
        <v>365</v>
      </c>
      <c r="F22" s="43">
        <v>0</v>
      </c>
      <c r="G22" s="43">
        <v>0</v>
      </c>
      <c r="H22" s="43">
        <v>1</v>
      </c>
      <c r="I22" s="43">
        <v>255</v>
      </c>
      <c r="J22" s="43">
        <v>0</v>
      </c>
      <c r="K22" s="43">
        <v>0</v>
      </c>
      <c r="L22" s="43">
        <v>0</v>
      </c>
      <c r="M22" s="43">
        <v>0</v>
      </c>
      <c r="N22" s="43">
        <v>1</v>
      </c>
      <c r="O22" s="66">
        <v>110</v>
      </c>
    </row>
    <row r="23" spans="2:15" ht="15" customHeight="1">
      <c r="B23" s="1343"/>
      <c r="C23" s="401" t="s">
        <v>327</v>
      </c>
      <c r="D23" s="285">
        <f t="shared" si="3"/>
        <v>3</v>
      </c>
      <c r="E23" s="43">
        <f t="shared" si="2"/>
        <v>140</v>
      </c>
      <c r="F23" s="43">
        <v>0</v>
      </c>
      <c r="G23" s="43">
        <v>0</v>
      </c>
      <c r="H23" s="43">
        <v>0</v>
      </c>
      <c r="I23" s="43">
        <v>0</v>
      </c>
      <c r="J23" s="43">
        <v>3</v>
      </c>
      <c r="K23" s="43">
        <v>140</v>
      </c>
      <c r="L23" s="43">
        <v>0</v>
      </c>
      <c r="M23" s="43">
        <v>0</v>
      </c>
      <c r="N23" s="43">
        <v>0</v>
      </c>
      <c r="O23" s="66">
        <v>0</v>
      </c>
    </row>
    <row r="24" spans="2:15" ht="15" customHeight="1">
      <c r="B24" s="1343" t="s">
        <v>1475</v>
      </c>
      <c r="C24" s="401" t="s">
        <v>1311</v>
      </c>
      <c r="D24" s="285">
        <f t="shared" si="3"/>
        <v>1</v>
      </c>
      <c r="E24" s="43">
        <f t="shared" si="2"/>
        <v>236</v>
      </c>
      <c r="F24" s="43">
        <v>0</v>
      </c>
      <c r="G24" s="43">
        <v>0</v>
      </c>
      <c r="H24" s="43">
        <v>0</v>
      </c>
      <c r="I24" s="43">
        <v>0</v>
      </c>
      <c r="J24" s="43">
        <v>1</v>
      </c>
      <c r="K24" s="43">
        <v>236</v>
      </c>
      <c r="L24" s="43">
        <v>0</v>
      </c>
      <c r="M24" s="43">
        <v>0</v>
      </c>
      <c r="N24" s="43">
        <v>0</v>
      </c>
      <c r="O24" s="66">
        <v>0</v>
      </c>
    </row>
    <row r="25" spans="2:15" ht="15" customHeight="1">
      <c r="B25" s="1343"/>
      <c r="C25" s="401" t="s">
        <v>1476</v>
      </c>
      <c r="D25" s="285">
        <f t="shared" si="3"/>
        <v>2</v>
      </c>
      <c r="E25" s="43">
        <f t="shared" si="2"/>
        <v>135</v>
      </c>
      <c r="F25" s="43">
        <v>0</v>
      </c>
      <c r="G25" s="43">
        <v>0</v>
      </c>
      <c r="H25" s="43">
        <v>0</v>
      </c>
      <c r="I25" s="43">
        <v>0</v>
      </c>
      <c r="J25" s="43">
        <v>2</v>
      </c>
      <c r="K25" s="43">
        <v>135</v>
      </c>
      <c r="L25" s="43">
        <v>0</v>
      </c>
      <c r="M25" s="43">
        <v>0</v>
      </c>
      <c r="N25" s="43">
        <v>0</v>
      </c>
      <c r="O25" s="66">
        <v>0</v>
      </c>
    </row>
    <row r="26" spans="2:15" ht="15" customHeight="1">
      <c r="B26" s="870" t="s">
        <v>1477</v>
      </c>
      <c r="C26" s="401" t="s">
        <v>703</v>
      </c>
      <c r="D26" s="285">
        <f t="shared" si="3"/>
        <v>3</v>
      </c>
      <c r="E26" s="43">
        <f t="shared" si="2"/>
        <v>381</v>
      </c>
      <c r="F26" s="43">
        <v>0</v>
      </c>
      <c r="G26" s="43">
        <v>0</v>
      </c>
      <c r="H26" s="43">
        <v>0</v>
      </c>
      <c r="I26" s="43">
        <v>0</v>
      </c>
      <c r="J26" s="43">
        <v>1</v>
      </c>
      <c r="K26" s="43">
        <v>120</v>
      </c>
      <c r="L26" s="43">
        <v>1</v>
      </c>
      <c r="M26" s="43">
        <v>217</v>
      </c>
      <c r="N26" s="43">
        <v>1</v>
      </c>
      <c r="O26" s="66">
        <v>44</v>
      </c>
    </row>
    <row r="27" spans="2:15" ht="15" customHeight="1">
      <c r="B27" s="1343" t="s">
        <v>1478</v>
      </c>
      <c r="C27" s="401" t="s">
        <v>1308</v>
      </c>
      <c r="D27" s="285">
        <f t="shared" si="3"/>
        <v>1</v>
      </c>
      <c r="E27" s="43">
        <f t="shared" si="2"/>
        <v>59</v>
      </c>
      <c r="F27" s="43">
        <v>0</v>
      </c>
      <c r="G27" s="43">
        <v>0</v>
      </c>
      <c r="H27" s="43">
        <v>0</v>
      </c>
      <c r="I27" s="43">
        <v>0</v>
      </c>
      <c r="J27" s="43">
        <v>1</v>
      </c>
      <c r="K27" s="43">
        <v>59</v>
      </c>
      <c r="L27" s="43">
        <v>0</v>
      </c>
      <c r="M27" s="43">
        <v>0</v>
      </c>
      <c r="N27" s="43">
        <v>0</v>
      </c>
      <c r="O27" s="66">
        <v>0</v>
      </c>
    </row>
    <row r="28" spans="2:15" ht="15" customHeight="1">
      <c r="B28" s="1343"/>
      <c r="C28" s="401" t="s">
        <v>1479</v>
      </c>
      <c r="D28" s="285">
        <v>4</v>
      </c>
      <c r="E28" s="43">
        <f t="shared" si="2"/>
        <v>456</v>
      </c>
      <c r="F28" s="43">
        <v>1</v>
      </c>
      <c r="G28" s="43">
        <v>290</v>
      </c>
      <c r="H28" s="43">
        <v>1</v>
      </c>
      <c r="I28" s="43">
        <v>110</v>
      </c>
      <c r="J28" s="43">
        <v>1</v>
      </c>
      <c r="K28" s="43">
        <v>30</v>
      </c>
      <c r="L28" s="43">
        <v>1</v>
      </c>
      <c r="M28" s="43">
        <v>0</v>
      </c>
      <c r="N28" s="43">
        <v>1</v>
      </c>
      <c r="O28" s="66">
        <v>26</v>
      </c>
    </row>
    <row r="29" spans="2:15" ht="15" customHeight="1">
      <c r="B29" s="1194" t="s">
        <v>795</v>
      </c>
      <c r="C29" s="401" t="s">
        <v>1310</v>
      </c>
      <c r="D29" s="285">
        <f>SUM(F29,H29,J29,L29,N29)</f>
        <v>0</v>
      </c>
      <c r="E29" s="43">
        <f t="shared" si="2"/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66">
        <v>0</v>
      </c>
    </row>
    <row r="30" spans="2:15" ht="15" customHeight="1">
      <c r="B30" s="1194"/>
      <c r="C30" s="401" t="s">
        <v>1480</v>
      </c>
      <c r="D30" s="285">
        <f>SUM(F30,H30,J30,L30,N30)</f>
        <v>3</v>
      </c>
      <c r="E30" s="43">
        <f t="shared" si="2"/>
        <v>325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1</v>
      </c>
      <c r="M30" s="43">
        <v>188</v>
      </c>
      <c r="N30" s="43">
        <v>2</v>
      </c>
      <c r="O30" s="66">
        <v>137</v>
      </c>
    </row>
    <row r="31" spans="2:15" ht="15" customHeight="1">
      <c r="B31" s="870" t="s">
        <v>854</v>
      </c>
      <c r="C31" s="401" t="s">
        <v>1471</v>
      </c>
      <c r="D31" s="285">
        <f>SUM(F31,H31,J31,L31,N31)</f>
        <v>1</v>
      </c>
      <c r="E31" s="43">
        <f t="shared" si="2"/>
        <v>26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1</v>
      </c>
      <c r="O31" s="66">
        <v>26</v>
      </c>
    </row>
    <row r="32" spans="2:15" ht="15" customHeight="1">
      <c r="B32" s="870"/>
      <c r="C32" s="401"/>
      <c r="D32" s="285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66"/>
    </row>
    <row r="33" spans="2:15" s="107" customFormat="1" ht="11.25">
      <c r="B33" s="657"/>
      <c r="C33" s="878"/>
      <c r="D33" s="1344" t="s">
        <v>1481</v>
      </c>
      <c r="E33" s="1345"/>
      <c r="F33" s="1345"/>
      <c r="G33" s="1345"/>
      <c r="H33" s="1345"/>
      <c r="I33" s="1345"/>
      <c r="J33" s="1345"/>
      <c r="K33" s="1345"/>
      <c r="L33" s="1345"/>
      <c r="M33" s="1345"/>
      <c r="N33" s="1345"/>
      <c r="O33" s="1346"/>
    </row>
    <row r="34" spans="2:15" s="107" customFormat="1" ht="11.25">
      <c r="B34" s="657"/>
      <c r="C34" s="878"/>
      <c r="D34" s="879"/>
      <c r="E34" s="880"/>
      <c r="F34" s="880"/>
      <c r="G34" s="880"/>
      <c r="H34" s="880"/>
      <c r="I34" s="880"/>
      <c r="J34" s="880"/>
      <c r="K34" s="880"/>
      <c r="L34" s="880"/>
      <c r="M34" s="880"/>
      <c r="N34" s="880"/>
      <c r="O34" s="881"/>
    </row>
    <row r="35" spans="2:15" ht="17.25" customHeight="1">
      <c r="B35" s="1335" t="s">
        <v>764</v>
      </c>
      <c r="C35" s="1342"/>
      <c r="D35" s="285">
        <f>SUM(F35,H35,J35,L35,N35)</f>
        <v>659</v>
      </c>
      <c r="E35" s="43">
        <f>SUM(G35,I35,K35,M35,O35)</f>
        <v>2328</v>
      </c>
      <c r="F35" s="43">
        <v>15</v>
      </c>
      <c r="G35" s="43">
        <v>26</v>
      </c>
      <c r="H35" s="43">
        <v>3</v>
      </c>
      <c r="I35" s="43">
        <v>22</v>
      </c>
      <c r="J35" s="43">
        <v>75</v>
      </c>
      <c r="K35" s="43">
        <v>156</v>
      </c>
      <c r="L35" s="43">
        <v>35</v>
      </c>
      <c r="M35" s="43">
        <v>148</v>
      </c>
      <c r="N35" s="43">
        <v>531</v>
      </c>
      <c r="O35" s="66">
        <v>1976</v>
      </c>
    </row>
    <row r="36" spans="2:15" s="107" customFormat="1" ht="15" customHeight="1">
      <c r="B36" s="1105" t="s">
        <v>539</v>
      </c>
      <c r="C36" s="1342"/>
      <c r="D36" s="281">
        <f aca="true" t="shared" si="4" ref="D36:O36">SUM(D38:D57)</f>
        <v>658</v>
      </c>
      <c r="E36" s="105">
        <f t="shared" si="4"/>
        <v>2602</v>
      </c>
      <c r="F36" s="105">
        <f t="shared" si="4"/>
        <v>16</v>
      </c>
      <c r="G36" s="105">
        <f t="shared" si="4"/>
        <v>26</v>
      </c>
      <c r="H36" s="105">
        <f t="shared" si="4"/>
        <v>2</v>
      </c>
      <c r="I36" s="105">
        <f t="shared" si="4"/>
        <v>5</v>
      </c>
      <c r="J36" s="105">
        <f t="shared" si="4"/>
        <v>75</v>
      </c>
      <c r="K36" s="105">
        <f t="shared" si="4"/>
        <v>165</v>
      </c>
      <c r="L36" s="105">
        <f t="shared" si="4"/>
        <v>35</v>
      </c>
      <c r="M36" s="105">
        <f t="shared" si="4"/>
        <v>151</v>
      </c>
      <c r="N36" s="105">
        <f t="shared" si="4"/>
        <v>530</v>
      </c>
      <c r="O36" s="106">
        <f t="shared" si="4"/>
        <v>2255</v>
      </c>
    </row>
    <row r="37" spans="2:15" ht="15" customHeight="1">
      <c r="B37" s="870"/>
      <c r="C37" s="401"/>
      <c r="D37" s="870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669"/>
    </row>
    <row r="38" spans="2:15" ht="15" customHeight="1">
      <c r="B38" s="1194" t="s">
        <v>1466</v>
      </c>
      <c r="C38" s="401" t="s">
        <v>1303</v>
      </c>
      <c r="D38" s="285">
        <f aca="true" t="shared" si="5" ref="D38:D46">SUM(F38,H38,J38,L38,N38)</f>
        <v>101</v>
      </c>
      <c r="E38" s="43">
        <f aca="true" t="shared" si="6" ref="E38:E46">SUM(G38,I38,K38,M38,O38)</f>
        <v>455</v>
      </c>
      <c r="F38" s="43">
        <v>5</v>
      </c>
      <c r="G38" s="43">
        <v>18</v>
      </c>
      <c r="H38" s="43">
        <v>0</v>
      </c>
      <c r="I38" s="43">
        <v>0</v>
      </c>
      <c r="J38" s="43">
        <v>6</v>
      </c>
      <c r="K38" s="43">
        <v>7</v>
      </c>
      <c r="L38" s="43">
        <v>6</v>
      </c>
      <c r="M38" s="43">
        <v>0</v>
      </c>
      <c r="N38" s="43">
        <v>84</v>
      </c>
      <c r="O38" s="66">
        <v>430</v>
      </c>
    </row>
    <row r="39" spans="2:15" ht="15" customHeight="1">
      <c r="B39" s="1194"/>
      <c r="C39" s="401" t="s">
        <v>793</v>
      </c>
      <c r="D39" s="285">
        <f t="shared" si="5"/>
        <v>16</v>
      </c>
      <c r="E39" s="43">
        <f t="shared" si="6"/>
        <v>78</v>
      </c>
      <c r="F39" s="43">
        <v>0</v>
      </c>
      <c r="G39" s="43">
        <v>0</v>
      </c>
      <c r="H39" s="43">
        <v>0</v>
      </c>
      <c r="I39" s="43">
        <v>0</v>
      </c>
      <c r="J39" s="43">
        <v>1</v>
      </c>
      <c r="K39" s="43">
        <v>3</v>
      </c>
      <c r="L39" s="43">
        <v>1</v>
      </c>
      <c r="M39" s="43">
        <v>2</v>
      </c>
      <c r="N39" s="43">
        <v>14</v>
      </c>
      <c r="O39" s="66">
        <v>73</v>
      </c>
    </row>
    <row r="40" spans="2:15" ht="15" customHeight="1">
      <c r="B40" s="1194"/>
      <c r="C40" s="401" t="s">
        <v>1467</v>
      </c>
      <c r="D40" s="285">
        <f t="shared" si="5"/>
        <v>31</v>
      </c>
      <c r="E40" s="43">
        <f t="shared" si="6"/>
        <v>89</v>
      </c>
      <c r="F40" s="43">
        <v>0</v>
      </c>
      <c r="G40" s="43">
        <v>0</v>
      </c>
      <c r="H40" s="43">
        <v>0</v>
      </c>
      <c r="I40" s="43">
        <v>0</v>
      </c>
      <c r="J40" s="43">
        <v>3</v>
      </c>
      <c r="K40" s="43">
        <v>0</v>
      </c>
      <c r="L40" s="43">
        <v>0</v>
      </c>
      <c r="M40" s="43">
        <v>0</v>
      </c>
      <c r="N40" s="43">
        <v>28</v>
      </c>
      <c r="O40" s="66">
        <v>89</v>
      </c>
    </row>
    <row r="41" spans="2:15" ht="15" customHeight="1">
      <c r="B41" s="1343" t="s">
        <v>1468</v>
      </c>
      <c r="C41" s="401" t="s">
        <v>1376</v>
      </c>
      <c r="D41" s="285">
        <f t="shared" si="5"/>
        <v>47</v>
      </c>
      <c r="E41" s="43">
        <f t="shared" si="6"/>
        <v>208</v>
      </c>
      <c r="F41" s="43">
        <v>3</v>
      </c>
      <c r="G41" s="43">
        <v>0</v>
      </c>
      <c r="H41" s="43">
        <v>0</v>
      </c>
      <c r="I41" s="43">
        <v>0</v>
      </c>
      <c r="J41" s="43">
        <v>6</v>
      </c>
      <c r="K41" s="43">
        <v>9</v>
      </c>
      <c r="L41" s="43">
        <v>10</v>
      </c>
      <c r="M41" s="43">
        <v>81</v>
      </c>
      <c r="N41" s="43">
        <v>28</v>
      </c>
      <c r="O41" s="66">
        <v>118</v>
      </c>
    </row>
    <row r="42" spans="2:15" ht="15" customHeight="1">
      <c r="B42" s="1343"/>
      <c r="C42" s="401" t="s">
        <v>703</v>
      </c>
      <c r="D42" s="285">
        <f t="shared" si="5"/>
        <v>12</v>
      </c>
      <c r="E42" s="43">
        <f t="shared" si="6"/>
        <v>33</v>
      </c>
      <c r="F42" s="43">
        <v>0</v>
      </c>
      <c r="G42" s="43">
        <v>0</v>
      </c>
      <c r="H42" s="43">
        <v>0</v>
      </c>
      <c r="I42" s="43">
        <v>0</v>
      </c>
      <c r="J42" s="43">
        <v>4</v>
      </c>
      <c r="K42" s="43">
        <v>14</v>
      </c>
      <c r="L42" s="43">
        <v>0</v>
      </c>
      <c r="M42" s="43">
        <v>0</v>
      </c>
      <c r="N42" s="43">
        <v>8</v>
      </c>
      <c r="O42" s="66">
        <v>19</v>
      </c>
    </row>
    <row r="43" spans="2:15" ht="15" customHeight="1">
      <c r="B43" s="1343" t="s">
        <v>1469</v>
      </c>
      <c r="C43" s="401" t="s">
        <v>1470</v>
      </c>
      <c r="D43" s="285">
        <f t="shared" si="5"/>
        <v>64</v>
      </c>
      <c r="E43" s="43">
        <f t="shared" si="6"/>
        <v>297</v>
      </c>
      <c r="F43" s="43">
        <v>1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3</v>
      </c>
      <c r="M43" s="43">
        <v>0</v>
      </c>
      <c r="N43" s="43">
        <v>60</v>
      </c>
      <c r="O43" s="66">
        <v>297</v>
      </c>
    </row>
    <row r="44" spans="2:15" ht="15" customHeight="1">
      <c r="B44" s="1343"/>
      <c r="C44" s="401" t="s">
        <v>1471</v>
      </c>
      <c r="D44" s="285">
        <f t="shared" si="5"/>
        <v>14</v>
      </c>
      <c r="E44" s="43">
        <f t="shared" si="6"/>
        <v>49</v>
      </c>
      <c r="F44" s="43">
        <v>0</v>
      </c>
      <c r="G44" s="43">
        <v>0</v>
      </c>
      <c r="H44" s="43">
        <v>0</v>
      </c>
      <c r="I44" s="43">
        <v>0</v>
      </c>
      <c r="J44" s="43">
        <v>2</v>
      </c>
      <c r="K44" s="43">
        <v>2</v>
      </c>
      <c r="L44" s="43">
        <v>2</v>
      </c>
      <c r="M44" s="43">
        <v>9</v>
      </c>
      <c r="N44" s="43">
        <v>10</v>
      </c>
      <c r="O44" s="66">
        <v>38</v>
      </c>
    </row>
    <row r="45" spans="2:15" ht="15" customHeight="1">
      <c r="B45" s="1343"/>
      <c r="C45" s="401" t="s">
        <v>1472</v>
      </c>
      <c r="D45" s="285">
        <f t="shared" si="5"/>
        <v>17</v>
      </c>
      <c r="E45" s="43">
        <f t="shared" si="6"/>
        <v>118</v>
      </c>
      <c r="F45" s="43">
        <v>0</v>
      </c>
      <c r="G45" s="43">
        <v>0</v>
      </c>
      <c r="H45" s="43">
        <v>0</v>
      </c>
      <c r="I45" s="43">
        <v>0</v>
      </c>
      <c r="J45" s="43">
        <v>2</v>
      </c>
      <c r="K45" s="43">
        <v>4</v>
      </c>
      <c r="L45" s="43">
        <v>1</v>
      </c>
      <c r="M45" s="43">
        <v>18</v>
      </c>
      <c r="N45" s="43">
        <v>14</v>
      </c>
      <c r="O45" s="66">
        <v>96</v>
      </c>
    </row>
    <row r="46" spans="2:15" ht="15" customHeight="1">
      <c r="B46" s="1343" t="s">
        <v>1473</v>
      </c>
      <c r="C46" s="401" t="s">
        <v>1306</v>
      </c>
      <c r="D46" s="285">
        <f t="shared" si="5"/>
        <v>62</v>
      </c>
      <c r="E46" s="43">
        <f t="shared" si="6"/>
        <v>245</v>
      </c>
      <c r="F46" s="43">
        <v>2</v>
      </c>
      <c r="G46" s="43">
        <v>0</v>
      </c>
      <c r="H46" s="43">
        <v>0</v>
      </c>
      <c r="I46" s="43">
        <v>0</v>
      </c>
      <c r="J46" s="43">
        <v>5</v>
      </c>
      <c r="K46" s="43">
        <v>0</v>
      </c>
      <c r="L46" s="43">
        <v>2</v>
      </c>
      <c r="M46" s="43">
        <v>19</v>
      </c>
      <c r="N46" s="43">
        <v>53</v>
      </c>
      <c r="O46" s="66">
        <v>226</v>
      </c>
    </row>
    <row r="47" spans="2:15" ht="15" customHeight="1">
      <c r="B47" s="1343"/>
      <c r="C47" s="401" t="s">
        <v>712</v>
      </c>
      <c r="D47" s="285">
        <f aca="true" t="shared" si="7" ref="D47:D57">SUM(F47,H47,J47,L47,N47)</f>
        <v>24</v>
      </c>
      <c r="E47" s="43">
        <v>53</v>
      </c>
      <c r="F47" s="43">
        <v>0</v>
      </c>
      <c r="G47" s="43">
        <v>8</v>
      </c>
      <c r="H47" s="43">
        <v>0</v>
      </c>
      <c r="I47" s="43">
        <v>0</v>
      </c>
      <c r="J47" s="43">
        <v>9</v>
      </c>
      <c r="K47" s="43">
        <v>10</v>
      </c>
      <c r="L47" s="43">
        <v>0</v>
      </c>
      <c r="M47" s="43">
        <v>0</v>
      </c>
      <c r="N47" s="43">
        <v>15</v>
      </c>
      <c r="O47" s="66">
        <v>43</v>
      </c>
    </row>
    <row r="48" spans="2:15" ht="15" customHeight="1">
      <c r="B48" s="1343" t="s">
        <v>1474</v>
      </c>
      <c r="C48" s="401" t="s">
        <v>540</v>
      </c>
      <c r="D48" s="285">
        <f t="shared" si="7"/>
        <v>24</v>
      </c>
      <c r="E48" s="43">
        <v>121</v>
      </c>
      <c r="F48" s="43">
        <v>2</v>
      </c>
      <c r="G48" s="43">
        <v>0</v>
      </c>
      <c r="H48" s="43">
        <v>0</v>
      </c>
      <c r="I48" s="43">
        <v>0</v>
      </c>
      <c r="J48" s="43">
        <v>4</v>
      </c>
      <c r="K48" s="43">
        <v>6</v>
      </c>
      <c r="L48" s="43">
        <v>0</v>
      </c>
      <c r="M48" s="43">
        <v>0</v>
      </c>
      <c r="N48" s="43">
        <v>18</v>
      </c>
      <c r="O48" s="66">
        <v>107</v>
      </c>
    </row>
    <row r="49" spans="2:15" ht="15" customHeight="1">
      <c r="B49" s="1343"/>
      <c r="C49" s="401" t="s">
        <v>327</v>
      </c>
      <c r="D49" s="285">
        <f t="shared" si="7"/>
        <v>29</v>
      </c>
      <c r="E49" s="43">
        <f aca="true" t="shared" si="8" ref="E49:E57">SUM(G49,I49,K49,M49,O49)</f>
        <v>46</v>
      </c>
      <c r="F49" s="43">
        <v>2</v>
      </c>
      <c r="G49" s="43">
        <v>0</v>
      </c>
      <c r="H49" s="43">
        <v>0</v>
      </c>
      <c r="I49" s="43">
        <v>0</v>
      </c>
      <c r="J49" s="43">
        <v>6</v>
      </c>
      <c r="K49" s="43">
        <v>14</v>
      </c>
      <c r="L49" s="43">
        <v>2</v>
      </c>
      <c r="M49" s="43">
        <v>0</v>
      </c>
      <c r="N49" s="43">
        <v>19</v>
      </c>
      <c r="O49" s="66">
        <v>32</v>
      </c>
    </row>
    <row r="50" spans="2:15" ht="15" customHeight="1">
      <c r="B50" s="1343" t="s">
        <v>1475</v>
      </c>
      <c r="C50" s="401" t="s">
        <v>1311</v>
      </c>
      <c r="D50" s="285">
        <f t="shared" si="7"/>
        <v>23</v>
      </c>
      <c r="E50" s="43">
        <f t="shared" si="8"/>
        <v>137</v>
      </c>
      <c r="F50" s="43">
        <v>0</v>
      </c>
      <c r="G50" s="43">
        <v>0</v>
      </c>
      <c r="H50" s="43">
        <v>0</v>
      </c>
      <c r="I50" s="43">
        <v>0</v>
      </c>
      <c r="J50" s="43">
        <v>1</v>
      </c>
      <c r="K50" s="43">
        <v>6</v>
      </c>
      <c r="L50" s="43">
        <v>1</v>
      </c>
      <c r="M50" s="43">
        <v>10</v>
      </c>
      <c r="N50" s="43">
        <v>21</v>
      </c>
      <c r="O50" s="66">
        <v>121</v>
      </c>
    </row>
    <row r="51" spans="2:15" ht="15" customHeight="1">
      <c r="B51" s="1343"/>
      <c r="C51" s="401" t="s">
        <v>1476</v>
      </c>
      <c r="D51" s="285">
        <f t="shared" si="7"/>
        <v>26</v>
      </c>
      <c r="E51" s="43">
        <f t="shared" si="8"/>
        <v>75</v>
      </c>
      <c r="F51" s="43">
        <v>0</v>
      </c>
      <c r="G51" s="43">
        <v>0</v>
      </c>
      <c r="H51" s="43">
        <v>0</v>
      </c>
      <c r="I51" s="43">
        <v>0</v>
      </c>
      <c r="J51" s="43">
        <v>6</v>
      </c>
      <c r="K51" s="43">
        <v>21</v>
      </c>
      <c r="L51" s="43">
        <v>1</v>
      </c>
      <c r="M51" s="43">
        <v>0</v>
      </c>
      <c r="N51" s="43">
        <v>19</v>
      </c>
      <c r="O51" s="66">
        <v>54</v>
      </c>
    </row>
    <row r="52" spans="2:15" ht="15" customHeight="1">
      <c r="B52" s="870" t="s">
        <v>1477</v>
      </c>
      <c r="C52" s="401" t="s">
        <v>703</v>
      </c>
      <c r="D52" s="285">
        <f t="shared" si="7"/>
        <v>40</v>
      </c>
      <c r="E52" s="43">
        <f t="shared" si="8"/>
        <v>88</v>
      </c>
      <c r="F52" s="43">
        <v>0</v>
      </c>
      <c r="G52" s="43">
        <v>0</v>
      </c>
      <c r="H52" s="43">
        <v>0</v>
      </c>
      <c r="I52" s="43">
        <v>0</v>
      </c>
      <c r="J52" s="43">
        <v>6</v>
      </c>
      <c r="K52" s="43">
        <v>21</v>
      </c>
      <c r="L52" s="43">
        <v>2</v>
      </c>
      <c r="M52" s="43">
        <v>9</v>
      </c>
      <c r="N52" s="43">
        <v>32</v>
      </c>
      <c r="O52" s="66">
        <v>58</v>
      </c>
    </row>
    <row r="53" spans="2:15" ht="15" customHeight="1">
      <c r="B53" s="1343" t="s">
        <v>1478</v>
      </c>
      <c r="C53" s="401" t="s">
        <v>1308</v>
      </c>
      <c r="D53" s="285">
        <f t="shared" si="7"/>
        <v>17</v>
      </c>
      <c r="E53" s="43">
        <f t="shared" si="8"/>
        <v>128</v>
      </c>
      <c r="F53" s="43">
        <v>0</v>
      </c>
      <c r="G53" s="43">
        <v>0</v>
      </c>
      <c r="H53" s="43">
        <v>0</v>
      </c>
      <c r="I53" s="43">
        <v>0</v>
      </c>
      <c r="J53" s="43">
        <v>2</v>
      </c>
      <c r="K53" s="43">
        <v>7</v>
      </c>
      <c r="L53" s="43">
        <v>2</v>
      </c>
      <c r="M53" s="43">
        <v>3</v>
      </c>
      <c r="N53" s="43">
        <v>13</v>
      </c>
      <c r="O53" s="66">
        <v>118</v>
      </c>
    </row>
    <row r="54" spans="2:15" ht="15" customHeight="1">
      <c r="B54" s="1343"/>
      <c r="C54" s="401" t="s">
        <v>1479</v>
      </c>
      <c r="D54" s="285">
        <f t="shared" si="7"/>
        <v>35</v>
      </c>
      <c r="E54" s="43">
        <f t="shared" si="8"/>
        <v>119</v>
      </c>
      <c r="F54" s="43">
        <v>0</v>
      </c>
      <c r="G54" s="43">
        <v>0</v>
      </c>
      <c r="H54" s="43">
        <v>2</v>
      </c>
      <c r="I54" s="43">
        <v>5</v>
      </c>
      <c r="J54" s="43">
        <v>6</v>
      </c>
      <c r="K54" s="43">
        <v>25</v>
      </c>
      <c r="L54" s="43">
        <v>2</v>
      </c>
      <c r="M54" s="43">
        <v>0</v>
      </c>
      <c r="N54" s="43">
        <v>25</v>
      </c>
      <c r="O54" s="66">
        <v>89</v>
      </c>
    </row>
    <row r="55" spans="2:15" ht="15" customHeight="1">
      <c r="B55" s="1194" t="s">
        <v>795</v>
      </c>
      <c r="C55" s="401" t="s">
        <v>1310</v>
      </c>
      <c r="D55" s="285">
        <f t="shared" si="7"/>
        <v>17</v>
      </c>
      <c r="E55" s="43">
        <f t="shared" si="8"/>
        <v>56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17</v>
      </c>
      <c r="O55" s="66">
        <v>56</v>
      </c>
    </row>
    <row r="56" spans="2:15" ht="15" customHeight="1">
      <c r="B56" s="1194"/>
      <c r="C56" s="401" t="s">
        <v>1480</v>
      </c>
      <c r="D56" s="285">
        <f t="shared" si="7"/>
        <v>32</v>
      </c>
      <c r="E56" s="43">
        <f t="shared" si="8"/>
        <v>141</v>
      </c>
      <c r="F56" s="43">
        <v>1</v>
      </c>
      <c r="G56" s="43">
        <v>0</v>
      </c>
      <c r="H56" s="43">
        <v>0</v>
      </c>
      <c r="I56" s="43">
        <v>0</v>
      </c>
      <c r="J56" s="43">
        <v>4</v>
      </c>
      <c r="K56" s="43">
        <v>8</v>
      </c>
      <c r="L56" s="43">
        <v>0</v>
      </c>
      <c r="M56" s="43">
        <v>0</v>
      </c>
      <c r="N56" s="43">
        <v>27</v>
      </c>
      <c r="O56" s="66">
        <v>133</v>
      </c>
    </row>
    <row r="57" spans="2:15" ht="15" customHeight="1">
      <c r="B57" s="870" t="s">
        <v>854</v>
      </c>
      <c r="C57" s="401" t="s">
        <v>1471</v>
      </c>
      <c r="D57" s="285">
        <f t="shared" si="7"/>
        <v>27</v>
      </c>
      <c r="E57" s="43">
        <f t="shared" si="8"/>
        <v>66</v>
      </c>
      <c r="F57" s="43">
        <v>0</v>
      </c>
      <c r="G57" s="43">
        <v>0</v>
      </c>
      <c r="H57" s="43">
        <v>0</v>
      </c>
      <c r="I57" s="43">
        <v>0</v>
      </c>
      <c r="J57" s="43">
        <v>2</v>
      </c>
      <c r="K57" s="43">
        <v>8</v>
      </c>
      <c r="L57" s="43">
        <v>0</v>
      </c>
      <c r="M57" s="43">
        <v>0</v>
      </c>
      <c r="N57" s="43">
        <v>25</v>
      </c>
      <c r="O57" s="66">
        <v>58</v>
      </c>
    </row>
    <row r="58" spans="2:15" ht="7.5" customHeight="1" thickBot="1">
      <c r="B58" s="694"/>
      <c r="C58" s="418"/>
      <c r="D58" s="694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8"/>
    </row>
    <row r="59" spans="2:16" ht="25.5" customHeight="1" thickTop="1">
      <c r="B59" s="1307" t="s">
        <v>1482</v>
      </c>
      <c r="C59" s="1340"/>
      <c r="D59" s="1341"/>
      <c r="E59" s="882" t="s">
        <v>764</v>
      </c>
      <c r="F59" s="882" t="s">
        <v>1483</v>
      </c>
      <c r="G59" s="882" t="s">
        <v>1466</v>
      </c>
      <c r="H59" s="882" t="s">
        <v>1468</v>
      </c>
      <c r="I59" s="882" t="s">
        <v>1469</v>
      </c>
      <c r="J59" s="882" t="s">
        <v>1473</v>
      </c>
      <c r="K59" s="882" t="s">
        <v>1474</v>
      </c>
      <c r="L59" s="882" t="s">
        <v>1475</v>
      </c>
      <c r="M59" s="882" t="s">
        <v>1477</v>
      </c>
      <c r="N59" s="882" t="s">
        <v>1478</v>
      </c>
      <c r="O59" s="882" t="s">
        <v>795</v>
      </c>
      <c r="P59" s="882" t="s">
        <v>854</v>
      </c>
    </row>
    <row r="60" spans="2:16" ht="12">
      <c r="B60" s="870"/>
      <c r="C60" s="123"/>
      <c r="D60" s="669"/>
      <c r="E60" s="277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278"/>
    </row>
    <row r="61" spans="2:16" ht="12">
      <c r="B61" s="1335" t="s">
        <v>345</v>
      </c>
      <c r="C61" s="1189"/>
      <c r="D61" s="1190"/>
      <c r="E61" s="285">
        <v>659</v>
      </c>
      <c r="F61" s="43">
        <f>SUM(G61:P61)</f>
        <v>658</v>
      </c>
      <c r="G61" s="43">
        <v>148</v>
      </c>
      <c r="H61" s="43">
        <v>59</v>
      </c>
      <c r="I61" s="43">
        <v>95</v>
      </c>
      <c r="J61" s="43">
        <v>86</v>
      </c>
      <c r="K61" s="43">
        <v>53</v>
      </c>
      <c r="L61" s="43">
        <v>49</v>
      </c>
      <c r="M61" s="43">
        <v>40</v>
      </c>
      <c r="N61" s="43">
        <v>52</v>
      </c>
      <c r="O61" s="43">
        <v>49</v>
      </c>
      <c r="P61" s="66">
        <v>27</v>
      </c>
    </row>
    <row r="62" spans="2:16" ht="12">
      <c r="B62" s="1335" t="s">
        <v>1484</v>
      </c>
      <c r="C62" s="1189"/>
      <c r="D62" s="1190"/>
      <c r="E62" s="285">
        <v>272</v>
      </c>
      <c r="F62" s="43">
        <f>SUM(G62:P62)</f>
        <v>270</v>
      </c>
      <c r="G62" s="43">
        <v>66</v>
      </c>
      <c r="H62" s="43">
        <v>28</v>
      </c>
      <c r="I62" s="43">
        <v>33</v>
      </c>
      <c r="J62" s="43">
        <v>29</v>
      </c>
      <c r="K62" s="43">
        <v>17</v>
      </c>
      <c r="L62" s="43">
        <v>22</v>
      </c>
      <c r="M62" s="43">
        <v>16</v>
      </c>
      <c r="N62" s="43">
        <v>30</v>
      </c>
      <c r="O62" s="43">
        <v>20</v>
      </c>
      <c r="P62" s="66">
        <v>9</v>
      </c>
    </row>
    <row r="63" spans="2:16" ht="12">
      <c r="B63" s="1335" t="s">
        <v>1485</v>
      </c>
      <c r="C63" s="1189"/>
      <c r="D63" s="669" t="s">
        <v>1486</v>
      </c>
      <c r="E63" s="285">
        <v>5</v>
      </c>
      <c r="F63" s="43">
        <f>SUM(G63:P63)</f>
        <v>5</v>
      </c>
      <c r="G63" s="43">
        <v>3</v>
      </c>
      <c r="H63" s="43">
        <v>0</v>
      </c>
      <c r="I63" s="43">
        <v>1</v>
      </c>
      <c r="J63" s="43">
        <v>1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66">
        <v>0</v>
      </c>
    </row>
    <row r="64" spans="2:16" ht="12">
      <c r="B64" s="1335"/>
      <c r="C64" s="1189"/>
      <c r="D64" s="669" t="s">
        <v>1487</v>
      </c>
      <c r="E64" s="285">
        <v>765</v>
      </c>
      <c r="F64" s="43">
        <f>SUM(G64:P64)</f>
        <v>765</v>
      </c>
      <c r="G64" s="43">
        <v>569</v>
      </c>
      <c r="H64" s="43">
        <v>0</v>
      </c>
      <c r="I64" s="43">
        <v>161</v>
      </c>
      <c r="J64" s="43">
        <v>35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66">
        <v>0</v>
      </c>
    </row>
    <row r="65" spans="2:16" ht="12">
      <c r="B65" s="1335" t="s">
        <v>1488</v>
      </c>
      <c r="C65" s="1189"/>
      <c r="D65" s="669" t="s">
        <v>1486</v>
      </c>
      <c r="E65" s="285">
        <v>4</v>
      </c>
      <c r="F65" s="43">
        <v>4</v>
      </c>
      <c r="G65" s="43">
        <v>1</v>
      </c>
      <c r="H65" s="43">
        <v>1</v>
      </c>
      <c r="I65" s="43">
        <v>1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66">
        <v>0</v>
      </c>
    </row>
    <row r="66" spans="2:16" ht="12">
      <c r="B66" s="1335"/>
      <c r="C66" s="1189"/>
      <c r="D66" s="669" t="s">
        <v>1487</v>
      </c>
      <c r="E66" s="285">
        <v>835</v>
      </c>
      <c r="F66" s="43">
        <f>SUM(G66:P66)</f>
        <v>830</v>
      </c>
      <c r="G66" s="43">
        <v>140</v>
      </c>
      <c r="H66" s="43">
        <v>200</v>
      </c>
      <c r="I66" s="43">
        <v>200</v>
      </c>
      <c r="J66" s="43">
        <v>0</v>
      </c>
      <c r="K66" s="43">
        <v>0</v>
      </c>
      <c r="L66" s="43">
        <v>0</v>
      </c>
      <c r="M66" s="43">
        <v>0</v>
      </c>
      <c r="N66" s="43">
        <v>290</v>
      </c>
      <c r="O66" s="43">
        <v>0</v>
      </c>
      <c r="P66" s="66">
        <v>0</v>
      </c>
    </row>
    <row r="67" spans="2:16" ht="12">
      <c r="B67" s="1335" t="s">
        <v>1489</v>
      </c>
      <c r="C67" s="1336"/>
      <c r="D67" s="669" t="s">
        <v>1486</v>
      </c>
      <c r="E67" s="285">
        <v>47</v>
      </c>
      <c r="F67" s="43">
        <f>SUM(G67:P67)</f>
        <v>49</v>
      </c>
      <c r="G67" s="43">
        <v>17</v>
      </c>
      <c r="H67" s="43">
        <v>6</v>
      </c>
      <c r="I67" s="43">
        <v>1</v>
      </c>
      <c r="J67" s="43">
        <v>6</v>
      </c>
      <c r="K67" s="43">
        <v>5</v>
      </c>
      <c r="L67" s="43">
        <v>3</v>
      </c>
      <c r="M67" s="43">
        <v>3</v>
      </c>
      <c r="N67" s="43">
        <v>4</v>
      </c>
      <c r="O67" s="43">
        <v>3</v>
      </c>
      <c r="P67" s="66">
        <v>1</v>
      </c>
    </row>
    <row r="68" spans="2:16" ht="12">
      <c r="B68" s="1337"/>
      <c r="C68" s="1336"/>
      <c r="D68" s="669" t="s">
        <v>1490</v>
      </c>
      <c r="E68" s="285">
        <v>2561</v>
      </c>
      <c r="F68" s="43">
        <v>2601</v>
      </c>
      <c r="G68" s="43">
        <v>1062</v>
      </c>
      <c r="H68" s="43">
        <v>424</v>
      </c>
      <c r="I68" s="43">
        <v>184</v>
      </c>
      <c r="J68" s="43">
        <v>397</v>
      </c>
      <c r="K68" s="43">
        <v>94</v>
      </c>
      <c r="L68" s="43">
        <v>174</v>
      </c>
      <c r="M68" s="43">
        <v>130</v>
      </c>
      <c r="N68" s="43">
        <v>50</v>
      </c>
      <c r="O68" s="43">
        <v>86</v>
      </c>
      <c r="P68" s="66">
        <v>0</v>
      </c>
    </row>
    <row r="69" spans="2:16" ht="12">
      <c r="B69" s="1337"/>
      <c r="C69" s="1336"/>
      <c r="D69" s="669" t="s">
        <v>1491</v>
      </c>
      <c r="E69" s="285">
        <v>414</v>
      </c>
      <c r="F69" s="43">
        <f>SUM(G69:P69)</f>
        <v>479</v>
      </c>
      <c r="G69" s="43">
        <v>113</v>
      </c>
      <c r="H69" s="43">
        <v>73</v>
      </c>
      <c r="I69" s="43">
        <v>36</v>
      </c>
      <c r="J69" s="43">
        <v>81</v>
      </c>
      <c r="K69" s="43">
        <v>32</v>
      </c>
      <c r="L69" s="43">
        <v>35</v>
      </c>
      <c r="M69" s="43">
        <v>43</v>
      </c>
      <c r="N69" s="43">
        <v>30</v>
      </c>
      <c r="O69" s="43">
        <v>36</v>
      </c>
      <c r="P69" s="66">
        <v>0</v>
      </c>
    </row>
    <row r="70" spans="2:16" ht="12">
      <c r="B70" s="1337"/>
      <c r="C70" s="1336"/>
      <c r="D70" s="669" t="s">
        <v>1492</v>
      </c>
      <c r="E70" s="285">
        <v>3021</v>
      </c>
      <c r="F70" s="43">
        <v>3322</v>
      </c>
      <c r="G70" s="43">
        <v>1327</v>
      </c>
      <c r="H70" s="43">
        <v>250</v>
      </c>
      <c r="I70" s="43">
        <v>245</v>
      </c>
      <c r="J70" s="43">
        <v>376</v>
      </c>
      <c r="K70" s="43">
        <v>379</v>
      </c>
      <c r="L70" s="43">
        <v>162</v>
      </c>
      <c r="M70" s="43">
        <v>208</v>
      </c>
      <c r="N70" s="43">
        <v>145</v>
      </c>
      <c r="O70" s="43">
        <v>203</v>
      </c>
      <c r="P70" s="66">
        <v>26</v>
      </c>
    </row>
    <row r="71" spans="2:16" ht="12">
      <c r="B71" s="1338"/>
      <c r="C71" s="1339"/>
      <c r="D71" s="288" t="s">
        <v>1493</v>
      </c>
      <c r="E71" s="843">
        <v>0</v>
      </c>
      <c r="F71" s="672">
        <f>SUM(G71:P71)</f>
        <v>35</v>
      </c>
      <c r="G71" s="672">
        <v>0</v>
      </c>
      <c r="H71" s="672">
        <v>0</v>
      </c>
      <c r="I71" s="672">
        <v>0</v>
      </c>
      <c r="J71" s="672">
        <v>35</v>
      </c>
      <c r="K71" s="672">
        <v>0</v>
      </c>
      <c r="L71" s="672">
        <v>0</v>
      </c>
      <c r="M71" s="672">
        <v>0</v>
      </c>
      <c r="N71" s="672">
        <v>0</v>
      </c>
      <c r="O71" s="672">
        <v>0</v>
      </c>
      <c r="P71" s="68">
        <v>0</v>
      </c>
    </row>
  </sheetData>
  <mergeCells count="35">
    <mergeCell ref="B20:B21"/>
    <mergeCell ref="B22:B23"/>
    <mergeCell ref="B24:B25"/>
    <mergeCell ref="J4:K5"/>
    <mergeCell ref="L4:M5"/>
    <mergeCell ref="N4:O5"/>
    <mergeCell ref="B4:C6"/>
    <mergeCell ref="D4:E5"/>
    <mergeCell ref="F4:G5"/>
    <mergeCell ref="H4:I5"/>
    <mergeCell ref="B43:B45"/>
    <mergeCell ref="D8:O8"/>
    <mergeCell ref="D33:O33"/>
    <mergeCell ref="B12:B14"/>
    <mergeCell ref="B29:B30"/>
    <mergeCell ref="B9:C9"/>
    <mergeCell ref="B10:C10"/>
    <mergeCell ref="B15:B16"/>
    <mergeCell ref="B27:B28"/>
    <mergeCell ref="B17:B19"/>
    <mergeCell ref="B48:B49"/>
    <mergeCell ref="B53:B54"/>
    <mergeCell ref="B50:B51"/>
    <mergeCell ref="B46:B47"/>
    <mergeCell ref="B35:C35"/>
    <mergeCell ref="B36:C36"/>
    <mergeCell ref="B38:B40"/>
    <mergeCell ref="B41:B42"/>
    <mergeCell ref="B63:C64"/>
    <mergeCell ref="B65:C66"/>
    <mergeCell ref="B67:C71"/>
    <mergeCell ref="B55:B56"/>
    <mergeCell ref="B59:D59"/>
    <mergeCell ref="B61:D61"/>
    <mergeCell ref="B62:D6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AC29"/>
  <sheetViews>
    <sheetView workbookViewId="0" topLeftCell="A1">
      <selection activeCell="A1" sqref="A1"/>
    </sheetView>
  </sheetViews>
  <sheetFormatPr defaultColWidth="9.00390625" defaultRowHeight="13.5"/>
  <cols>
    <col min="1" max="1" width="4.125" style="883" customWidth="1"/>
    <col min="2" max="2" width="10.375" style="886" customWidth="1"/>
    <col min="3" max="3" width="5.875" style="886" bestFit="1" customWidth="1"/>
    <col min="4" max="4" width="5.375" style="886" customWidth="1"/>
    <col min="5" max="5" width="5.125" style="886" customWidth="1"/>
    <col min="6" max="6" width="4.375" style="886" customWidth="1"/>
    <col min="7" max="7" width="4.75390625" style="886" customWidth="1"/>
    <col min="8" max="8" width="6.625" style="886" customWidth="1"/>
    <col min="9" max="9" width="5.25390625" style="886" customWidth="1"/>
    <col min="10" max="10" width="5.75390625" style="886" customWidth="1"/>
    <col min="11" max="11" width="5.375" style="886" customWidth="1"/>
    <col min="12" max="12" width="7.50390625" style="886" customWidth="1"/>
    <col min="13" max="13" width="11.25390625" style="886" bestFit="1" customWidth="1"/>
    <col min="14" max="14" width="10.25390625" style="886" bestFit="1" customWidth="1"/>
    <col min="15" max="15" width="5.50390625" style="886" bestFit="1" customWidth="1"/>
    <col min="16" max="16" width="4.375" style="886" customWidth="1"/>
    <col min="17" max="17" width="6.25390625" style="886" bestFit="1" customWidth="1"/>
    <col min="18" max="18" width="6.25390625" style="886" customWidth="1"/>
    <col min="19" max="20" width="5.875" style="886" customWidth="1"/>
    <col min="21" max="21" width="7.625" style="886" customWidth="1"/>
    <col min="22" max="24" width="15.125" style="883" bestFit="1" customWidth="1"/>
    <col min="25" max="25" width="13.25390625" style="883" bestFit="1" customWidth="1"/>
    <col min="26" max="26" width="11.50390625" style="883" customWidth="1"/>
    <col min="27" max="27" width="11.375" style="883" bestFit="1" customWidth="1"/>
    <col min="28" max="29" width="9.625" style="883" bestFit="1" customWidth="1"/>
    <col min="30" max="16384" width="9.00390625" style="883" customWidth="1"/>
  </cols>
  <sheetData>
    <row r="1" spans="2:3" ht="14.25">
      <c r="B1" s="884" t="s">
        <v>1538</v>
      </c>
      <c r="C1" s="885"/>
    </row>
    <row r="3" spans="2:29" ht="12.75" thickBot="1">
      <c r="B3" s="887" t="s">
        <v>1506</v>
      </c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  <c r="U3" s="888"/>
      <c r="V3" s="888"/>
      <c r="W3" s="888"/>
      <c r="X3" s="888"/>
      <c r="Y3" s="888"/>
      <c r="Z3" s="888"/>
      <c r="AA3" s="888"/>
      <c r="AB3" s="888"/>
      <c r="AC3" s="888"/>
    </row>
    <row r="4" spans="2:29" ht="13.5" customHeight="1" thickTop="1">
      <c r="B4" s="1352" t="s">
        <v>162</v>
      </c>
      <c r="C4" s="1355" t="s">
        <v>1507</v>
      </c>
      <c r="D4" s="1356"/>
      <c r="E4" s="1356"/>
      <c r="F4" s="1356"/>
      <c r="G4" s="1356"/>
      <c r="H4" s="1357"/>
      <c r="I4" s="1355" t="s">
        <v>1508</v>
      </c>
      <c r="J4" s="1356"/>
      <c r="K4" s="1356"/>
      <c r="L4" s="1357"/>
      <c r="M4" s="1355" t="s">
        <v>1509</v>
      </c>
      <c r="N4" s="1356"/>
      <c r="O4" s="1361" t="s">
        <v>1510</v>
      </c>
      <c r="P4" s="1364" t="s">
        <v>1511</v>
      </c>
      <c r="Q4" s="1365"/>
      <c r="R4" s="1356" t="s">
        <v>1512</v>
      </c>
      <c r="S4" s="1369"/>
      <c r="T4" s="1370"/>
      <c r="U4" s="1361" t="s">
        <v>1513</v>
      </c>
      <c r="V4" s="1374" t="s">
        <v>1514</v>
      </c>
      <c r="W4" s="1375"/>
      <c r="X4" s="1375"/>
      <c r="Y4" s="1375"/>
      <c r="Z4" s="1375"/>
      <c r="AA4" s="1375"/>
      <c r="AB4" s="1375"/>
      <c r="AC4" s="1376"/>
    </row>
    <row r="5" spans="2:29" ht="11.25" customHeight="1">
      <c r="B5" s="1353"/>
      <c r="C5" s="1358"/>
      <c r="D5" s="1359"/>
      <c r="E5" s="1359"/>
      <c r="F5" s="1359"/>
      <c r="G5" s="1359"/>
      <c r="H5" s="1360"/>
      <c r="I5" s="1358"/>
      <c r="J5" s="1359"/>
      <c r="K5" s="1359"/>
      <c r="L5" s="1360"/>
      <c r="M5" s="1358"/>
      <c r="N5" s="1359"/>
      <c r="O5" s="1368"/>
      <c r="P5" s="1366"/>
      <c r="Q5" s="1367"/>
      <c r="R5" s="1371"/>
      <c r="S5" s="1371"/>
      <c r="T5" s="1372"/>
      <c r="U5" s="1362"/>
      <c r="V5" s="1353" t="s">
        <v>576</v>
      </c>
      <c r="W5" s="1378" t="s">
        <v>1515</v>
      </c>
      <c r="X5" s="1379"/>
      <c r="Y5" s="1380"/>
      <c r="Z5" s="1377" t="s">
        <v>1516</v>
      </c>
      <c r="AA5" s="1381" t="s">
        <v>1517</v>
      </c>
      <c r="AB5" s="1373" t="s">
        <v>1518</v>
      </c>
      <c r="AC5" s="1353" t="s">
        <v>622</v>
      </c>
    </row>
    <row r="6" spans="2:29" ht="24">
      <c r="B6" s="1354"/>
      <c r="C6" s="891" t="s">
        <v>1295</v>
      </c>
      <c r="D6" s="891" t="s">
        <v>1519</v>
      </c>
      <c r="E6" s="891" t="s">
        <v>1520</v>
      </c>
      <c r="F6" s="891" t="s">
        <v>1521</v>
      </c>
      <c r="G6" s="891" t="s">
        <v>1510</v>
      </c>
      <c r="H6" s="892" t="s">
        <v>622</v>
      </c>
      <c r="I6" s="892" t="s">
        <v>1295</v>
      </c>
      <c r="J6" s="892" t="s">
        <v>1522</v>
      </c>
      <c r="K6" s="892" t="s">
        <v>1523</v>
      </c>
      <c r="L6" s="893" t="s">
        <v>1524</v>
      </c>
      <c r="M6" s="892" t="s">
        <v>1519</v>
      </c>
      <c r="N6" s="894" t="s">
        <v>1520</v>
      </c>
      <c r="O6" s="895" t="s">
        <v>1525</v>
      </c>
      <c r="P6" s="896" t="s">
        <v>1526</v>
      </c>
      <c r="Q6" s="892" t="s">
        <v>1527</v>
      </c>
      <c r="R6" s="892" t="s">
        <v>1295</v>
      </c>
      <c r="S6" s="892" t="s">
        <v>1522</v>
      </c>
      <c r="T6" s="892" t="s">
        <v>1523</v>
      </c>
      <c r="U6" s="1363"/>
      <c r="V6" s="1354"/>
      <c r="W6" s="896" t="s">
        <v>589</v>
      </c>
      <c r="X6" s="897" t="s">
        <v>1519</v>
      </c>
      <c r="Y6" s="897" t="s">
        <v>1528</v>
      </c>
      <c r="Z6" s="1363"/>
      <c r="AA6" s="1367"/>
      <c r="AB6" s="1366"/>
      <c r="AC6" s="1354"/>
    </row>
    <row r="7" spans="2:29" ht="12" customHeight="1">
      <c r="B7" s="889"/>
      <c r="C7" s="898"/>
      <c r="D7" s="899"/>
      <c r="E7" s="899"/>
      <c r="F7" s="899"/>
      <c r="G7" s="899"/>
      <c r="H7" s="900"/>
      <c r="I7" s="900"/>
      <c r="J7" s="900"/>
      <c r="K7" s="900"/>
      <c r="L7" s="900"/>
      <c r="M7" s="901"/>
      <c r="N7" s="902"/>
      <c r="O7" s="902"/>
      <c r="P7" s="900"/>
      <c r="Q7" s="900"/>
      <c r="R7" s="900"/>
      <c r="S7" s="900"/>
      <c r="T7" s="900"/>
      <c r="U7" s="900"/>
      <c r="V7" s="900"/>
      <c r="W7" s="900"/>
      <c r="X7" s="900"/>
      <c r="Y7" s="900"/>
      <c r="Z7" s="900"/>
      <c r="AA7" s="900"/>
      <c r="AB7" s="900"/>
      <c r="AC7" s="890"/>
    </row>
    <row r="8" spans="2:29" ht="12" customHeight="1">
      <c r="B8" s="903" t="s">
        <v>1529</v>
      </c>
      <c r="C8" s="904">
        <f>SUM(D8:H8)</f>
        <v>280</v>
      </c>
      <c r="D8" s="905">
        <v>266</v>
      </c>
      <c r="E8" s="905">
        <v>8</v>
      </c>
      <c r="F8" s="905">
        <v>0</v>
      </c>
      <c r="G8" s="905">
        <v>4</v>
      </c>
      <c r="H8" s="905">
        <v>2</v>
      </c>
      <c r="I8" s="905">
        <f>SUM(J8:L8)</f>
        <v>334</v>
      </c>
      <c r="J8" s="905">
        <v>259</v>
      </c>
      <c r="K8" s="905">
        <v>75</v>
      </c>
      <c r="L8" s="905">
        <v>0</v>
      </c>
      <c r="M8" s="906">
        <v>7434.39</v>
      </c>
      <c r="N8" s="905">
        <v>11410</v>
      </c>
      <c r="O8" s="905">
        <v>4</v>
      </c>
      <c r="P8" s="905">
        <v>4</v>
      </c>
      <c r="Q8" s="905">
        <v>29</v>
      </c>
      <c r="R8" s="905">
        <f>SUM(S8:T8)</f>
        <v>173</v>
      </c>
      <c r="S8" s="905">
        <v>135</v>
      </c>
      <c r="T8" s="905">
        <v>38</v>
      </c>
      <c r="U8" s="907" t="s">
        <v>1530</v>
      </c>
      <c r="V8" s="908">
        <v>150065981</v>
      </c>
      <c r="W8" s="908">
        <v>148849061</v>
      </c>
      <c r="X8" s="908">
        <v>93485444</v>
      </c>
      <c r="Y8" s="908">
        <v>55393629</v>
      </c>
      <c r="Z8" s="908">
        <v>747600</v>
      </c>
      <c r="AA8" s="908">
        <v>0</v>
      </c>
      <c r="AB8" s="908">
        <v>356020</v>
      </c>
      <c r="AC8" s="909">
        <v>113300</v>
      </c>
    </row>
    <row r="9" spans="2:29" ht="12" customHeight="1">
      <c r="B9" s="903" t="s">
        <v>1531</v>
      </c>
      <c r="C9" s="904">
        <f>SUM(D9:H9)</f>
        <v>405</v>
      </c>
      <c r="D9" s="905">
        <v>350</v>
      </c>
      <c r="E9" s="905">
        <v>21</v>
      </c>
      <c r="F9" s="905">
        <v>1</v>
      </c>
      <c r="G9" s="905">
        <v>8</v>
      </c>
      <c r="H9" s="905">
        <v>25</v>
      </c>
      <c r="I9" s="905">
        <f>SUM(J9:L9)</f>
        <v>428</v>
      </c>
      <c r="J9" s="905">
        <v>357</v>
      </c>
      <c r="K9" s="905">
        <v>71</v>
      </c>
      <c r="L9" s="905">
        <v>0</v>
      </c>
      <c r="M9" s="906">
        <v>9899.36</v>
      </c>
      <c r="N9" s="905">
        <v>100752</v>
      </c>
      <c r="O9" s="905">
        <v>8</v>
      </c>
      <c r="P9" s="905">
        <v>9</v>
      </c>
      <c r="Q9" s="905">
        <v>97</v>
      </c>
      <c r="R9" s="905">
        <f>SUM(S9:T9)</f>
        <v>315</v>
      </c>
      <c r="S9" s="905">
        <v>174</v>
      </c>
      <c r="T9" s="905">
        <v>141</v>
      </c>
      <c r="U9" s="907" t="s">
        <v>1532</v>
      </c>
      <c r="V9" s="908">
        <v>222118933</v>
      </c>
      <c r="W9" s="908">
        <f>SUM(X9:Y9)</f>
        <v>221376163</v>
      </c>
      <c r="X9" s="908">
        <v>128712730</v>
      </c>
      <c r="Y9" s="908">
        <v>92663433</v>
      </c>
      <c r="Z9" s="908">
        <v>253800</v>
      </c>
      <c r="AA9" s="908">
        <v>1000</v>
      </c>
      <c r="AB9" s="908">
        <v>293600</v>
      </c>
      <c r="AC9" s="909">
        <v>242370</v>
      </c>
    </row>
    <row r="10" spans="2:29" ht="12" customHeight="1">
      <c r="B10" s="903" t="s">
        <v>1533</v>
      </c>
      <c r="C10" s="904">
        <f>SUM(D10:H10)</f>
        <v>395</v>
      </c>
      <c r="D10" s="905">
        <v>352</v>
      </c>
      <c r="E10" s="905">
        <v>21</v>
      </c>
      <c r="F10" s="905">
        <v>1</v>
      </c>
      <c r="G10" s="905">
        <v>4</v>
      </c>
      <c r="H10" s="905">
        <v>17</v>
      </c>
      <c r="I10" s="905">
        <f>SUM(J10:L10)</f>
        <v>466</v>
      </c>
      <c r="J10" s="905">
        <v>290</v>
      </c>
      <c r="K10" s="905">
        <v>59</v>
      </c>
      <c r="L10" s="905">
        <v>117</v>
      </c>
      <c r="M10" s="906">
        <v>7456.34</v>
      </c>
      <c r="N10" s="905">
        <v>38080</v>
      </c>
      <c r="O10" s="905">
        <v>4</v>
      </c>
      <c r="P10" s="905">
        <v>6</v>
      </c>
      <c r="Q10" s="905">
        <v>86</v>
      </c>
      <c r="R10" s="905">
        <f>SUM(S10:T10)</f>
        <v>254</v>
      </c>
      <c r="S10" s="905">
        <v>144</v>
      </c>
      <c r="T10" s="905">
        <v>110</v>
      </c>
      <c r="U10" s="905">
        <v>1605</v>
      </c>
      <c r="V10" s="908">
        <f>SUM(X10:AC10)</f>
        <v>149699717</v>
      </c>
      <c r="W10" s="908">
        <f>SUM(X10:Y10)</f>
        <v>149077877</v>
      </c>
      <c r="X10" s="908">
        <v>73737780</v>
      </c>
      <c r="Y10" s="908">
        <v>75340097</v>
      </c>
      <c r="Z10" s="908">
        <v>281700</v>
      </c>
      <c r="AA10" s="908">
        <v>60000</v>
      </c>
      <c r="AB10" s="908">
        <v>258000</v>
      </c>
      <c r="AC10" s="909">
        <v>22140</v>
      </c>
    </row>
    <row r="11" spans="2:29" ht="12" customHeight="1">
      <c r="B11" s="903" t="s">
        <v>1534</v>
      </c>
      <c r="C11" s="904">
        <f>SUM(D11:H11)</f>
        <v>374</v>
      </c>
      <c r="D11" s="905">
        <v>338</v>
      </c>
      <c r="E11" s="905">
        <v>12</v>
      </c>
      <c r="F11" s="905">
        <v>0</v>
      </c>
      <c r="G11" s="905">
        <v>5</v>
      </c>
      <c r="H11" s="905">
        <v>19</v>
      </c>
      <c r="I11" s="905">
        <v>453</v>
      </c>
      <c r="J11" s="905">
        <v>271</v>
      </c>
      <c r="K11" s="905">
        <v>66</v>
      </c>
      <c r="L11" s="905">
        <v>117</v>
      </c>
      <c r="M11" s="906">
        <v>10719.36</v>
      </c>
      <c r="N11" s="905">
        <v>112530</v>
      </c>
      <c r="O11" s="905">
        <v>7</v>
      </c>
      <c r="P11" s="905">
        <v>5</v>
      </c>
      <c r="Q11" s="905">
        <v>89</v>
      </c>
      <c r="R11" s="905">
        <f>SUM(S11:T11)</f>
        <v>292</v>
      </c>
      <c r="S11" s="905">
        <v>142</v>
      </c>
      <c r="T11" s="905">
        <v>150</v>
      </c>
      <c r="U11" s="905">
        <v>1659</v>
      </c>
      <c r="V11" s="908">
        <v>309539654</v>
      </c>
      <c r="W11" s="908">
        <v>308837140</v>
      </c>
      <c r="X11" s="908">
        <v>207881148</v>
      </c>
      <c r="Y11" s="908">
        <v>100955922</v>
      </c>
      <c r="Z11" s="908">
        <v>267950</v>
      </c>
      <c r="AA11" s="908">
        <v>0</v>
      </c>
      <c r="AB11" s="908">
        <v>57444</v>
      </c>
      <c r="AC11" s="909">
        <v>377120</v>
      </c>
    </row>
    <row r="12" spans="2:29" s="910" customFormat="1" ht="12" customHeight="1">
      <c r="B12" s="911" t="s">
        <v>1535</v>
      </c>
      <c r="C12" s="912">
        <f>SUM(C14:C27)</f>
        <v>461</v>
      </c>
      <c r="D12" s="912">
        <f>SUM(D14:D27)</f>
        <v>369</v>
      </c>
      <c r="E12" s="912">
        <v>26</v>
      </c>
      <c r="F12" s="912">
        <f>SUM(F14:F27)</f>
        <v>2</v>
      </c>
      <c r="G12" s="912">
        <f>SUM(G14:G27)</f>
        <v>18</v>
      </c>
      <c r="H12" s="912">
        <f>SUM(H14:H27)</f>
        <v>46</v>
      </c>
      <c r="I12" s="912">
        <f>SUM(I14:I27)</f>
        <v>496</v>
      </c>
      <c r="J12" s="912">
        <v>320</v>
      </c>
      <c r="K12" s="912">
        <f aca="true" t="shared" si="0" ref="K12:U12">SUM(K14:K27)</f>
        <v>61</v>
      </c>
      <c r="L12" s="912">
        <f t="shared" si="0"/>
        <v>116</v>
      </c>
      <c r="M12" s="913">
        <f t="shared" si="0"/>
        <v>9832.439999999999</v>
      </c>
      <c r="N12" s="912">
        <f t="shared" si="0"/>
        <v>64779</v>
      </c>
      <c r="O12" s="912">
        <f t="shared" si="0"/>
        <v>22</v>
      </c>
      <c r="P12" s="912">
        <f t="shared" si="0"/>
        <v>9</v>
      </c>
      <c r="Q12" s="912">
        <f t="shared" si="0"/>
        <v>128</v>
      </c>
      <c r="R12" s="912">
        <f t="shared" si="0"/>
        <v>306</v>
      </c>
      <c r="S12" s="912">
        <f t="shared" si="0"/>
        <v>162</v>
      </c>
      <c r="T12" s="912">
        <f t="shared" si="0"/>
        <v>144</v>
      </c>
      <c r="U12" s="912">
        <f t="shared" si="0"/>
        <v>1980</v>
      </c>
      <c r="V12" s="914">
        <f>SUM(X12:AC12)</f>
        <v>242790990</v>
      </c>
      <c r="W12" s="914">
        <v>241749990</v>
      </c>
      <c r="X12" s="912">
        <v>137658965</v>
      </c>
      <c r="Y12" s="912">
        <f>SUM(Y14:Y27)</f>
        <v>104090935</v>
      </c>
      <c r="Z12" s="912">
        <v>408450</v>
      </c>
      <c r="AA12" s="912">
        <f>SUM(AA14:AA27)</f>
        <v>51000</v>
      </c>
      <c r="AB12" s="912">
        <f>SUM(AB14:AB27)</f>
        <v>489450</v>
      </c>
      <c r="AC12" s="915">
        <f>SUM(AC14:AC27)</f>
        <v>92190</v>
      </c>
    </row>
    <row r="13" spans="2:29" s="916" customFormat="1" ht="12" customHeight="1">
      <c r="B13" s="917"/>
      <c r="C13" s="918"/>
      <c r="D13" s="919"/>
      <c r="E13" s="919"/>
      <c r="F13" s="919"/>
      <c r="G13" s="920"/>
      <c r="H13" s="919"/>
      <c r="I13" s="905"/>
      <c r="J13" s="919"/>
      <c r="K13" s="919"/>
      <c r="L13" s="919"/>
      <c r="M13" s="919"/>
      <c r="N13" s="921"/>
      <c r="O13" s="921"/>
      <c r="P13" s="919"/>
      <c r="Q13" s="919"/>
      <c r="R13" s="919"/>
      <c r="S13" s="919"/>
      <c r="T13" s="919"/>
      <c r="U13" s="919"/>
      <c r="V13" s="908"/>
      <c r="W13" s="908"/>
      <c r="X13" s="922"/>
      <c r="Y13" s="922"/>
      <c r="Z13" s="922"/>
      <c r="AA13" s="922"/>
      <c r="AB13" s="922"/>
      <c r="AC13" s="923"/>
    </row>
    <row r="14" spans="2:29" s="924" customFormat="1" ht="12" customHeight="1">
      <c r="B14" s="903" t="s">
        <v>1536</v>
      </c>
      <c r="C14" s="904">
        <f>SUM(D14:H14)</f>
        <v>36</v>
      </c>
      <c r="D14" s="925">
        <v>33</v>
      </c>
      <c r="E14" s="925">
        <v>0</v>
      </c>
      <c r="F14" s="920">
        <v>0</v>
      </c>
      <c r="G14" s="920">
        <v>0</v>
      </c>
      <c r="H14" s="925">
        <v>3</v>
      </c>
      <c r="I14" s="905">
        <f>SUM(J14:L14)</f>
        <v>45</v>
      </c>
      <c r="J14" s="925">
        <v>30</v>
      </c>
      <c r="K14" s="925">
        <v>6</v>
      </c>
      <c r="L14" s="925">
        <v>9</v>
      </c>
      <c r="M14" s="906">
        <v>775.73</v>
      </c>
      <c r="N14" s="926">
        <v>0</v>
      </c>
      <c r="O14" s="925">
        <v>0</v>
      </c>
      <c r="P14" s="925">
        <v>1</v>
      </c>
      <c r="Q14" s="925">
        <v>6</v>
      </c>
      <c r="R14" s="905">
        <f>SUM(S14:T14)</f>
        <v>38</v>
      </c>
      <c r="S14" s="925">
        <v>18</v>
      </c>
      <c r="T14" s="925">
        <v>20</v>
      </c>
      <c r="U14" s="925">
        <v>229</v>
      </c>
      <c r="V14" s="908">
        <f>SUM(X14:AC14)</f>
        <v>23202170</v>
      </c>
      <c r="W14" s="908">
        <f>SUM(X14:Y14)</f>
        <v>23194070</v>
      </c>
      <c r="X14" s="925">
        <v>14376950</v>
      </c>
      <c r="Y14" s="925">
        <v>8817120</v>
      </c>
      <c r="Z14" s="925">
        <v>0</v>
      </c>
      <c r="AA14" s="925">
        <v>0</v>
      </c>
      <c r="AB14" s="925">
        <v>0</v>
      </c>
      <c r="AC14" s="927">
        <v>8100</v>
      </c>
    </row>
    <row r="15" spans="2:29" s="924" customFormat="1" ht="12" customHeight="1">
      <c r="B15" s="903" t="s">
        <v>1495</v>
      </c>
      <c r="C15" s="904">
        <f>SUM(D15:H15)</f>
        <v>39</v>
      </c>
      <c r="D15" s="925">
        <v>37</v>
      </c>
      <c r="E15" s="925">
        <v>0</v>
      </c>
      <c r="F15" s="920">
        <v>0</v>
      </c>
      <c r="G15" s="920">
        <v>0</v>
      </c>
      <c r="H15" s="925">
        <v>2</v>
      </c>
      <c r="I15" s="905">
        <f>SUM(J15:L15)</f>
        <v>45</v>
      </c>
      <c r="J15" s="925">
        <v>24</v>
      </c>
      <c r="K15" s="925">
        <v>9</v>
      </c>
      <c r="L15" s="925">
        <v>12</v>
      </c>
      <c r="M15" s="906">
        <v>1594.05</v>
      </c>
      <c r="N15" s="926">
        <v>0</v>
      </c>
      <c r="O15" s="925">
        <v>0</v>
      </c>
      <c r="P15" s="925">
        <v>5</v>
      </c>
      <c r="Q15" s="925">
        <v>10</v>
      </c>
      <c r="R15" s="905">
        <f>SUM(S15:T15)</f>
        <v>33</v>
      </c>
      <c r="S15" s="925">
        <v>12</v>
      </c>
      <c r="T15" s="925">
        <v>21</v>
      </c>
      <c r="U15" s="925">
        <v>176</v>
      </c>
      <c r="V15" s="908">
        <f>SUM(X15:AC15)</f>
        <v>44791118</v>
      </c>
      <c r="W15" s="908">
        <f>SUM(X15:Y15)</f>
        <v>44786918</v>
      </c>
      <c r="X15" s="925">
        <v>21450308</v>
      </c>
      <c r="Y15" s="925">
        <v>23336610</v>
      </c>
      <c r="Z15" s="925">
        <v>0</v>
      </c>
      <c r="AA15" s="925">
        <v>0</v>
      </c>
      <c r="AB15" s="925">
        <v>0</v>
      </c>
      <c r="AC15" s="927">
        <v>4200</v>
      </c>
    </row>
    <row r="16" spans="2:29" ht="12" customHeight="1">
      <c r="B16" s="903" t="s">
        <v>1496</v>
      </c>
      <c r="C16" s="904">
        <f>SUM(D16:H16)</f>
        <v>34</v>
      </c>
      <c r="D16" s="908">
        <v>33</v>
      </c>
      <c r="E16" s="908">
        <v>0</v>
      </c>
      <c r="F16" s="908">
        <v>0</v>
      </c>
      <c r="G16" s="920">
        <v>1</v>
      </c>
      <c r="H16" s="908">
        <v>0</v>
      </c>
      <c r="I16" s="905">
        <f>SUM(J16:L16)</f>
        <v>39</v>
      </c>
      <c r="J16" s="908">
        <v>27</v>
      </c>
      <c r="K16" s="908">
        <v>6</v>
      </c>
      <c r="L16" s="908">
        <v>6</v>
      </c>
      <c r="M16" s="906">
        <v>624.27</v>
      </c>
      <c r="N16" s="928">
        <v>0</v>
      </c>
      <c r="O16" s="908">
        <v>1</v>
      </c>
      <c r="P16" s="908">
        <v>1</v>
      </c>
      <c r="Q16" s="908">
        <v>6</v>
      </c>
      <c r="R16" s="905">
        <f>SUM(S16:T16)</f>
        <v>21</v>
      </c>
      <c r="S16" s="908">
        <v>13</v>
      </c>
      <c r="T16" s="908">
        <v>8</v>
      </c>
      <c r="U16" s="908">
        <v>114</v>
      </c>
      <c r="V16" s="908">
        <f>SUM(X16:AC16)</f>
        <v>12885750</v>
      </c>
      <c r="W16" s="908">
        <f>SUM(X16:Y16)</f>
        <v>12884250</v>
      </c>
      <c r="X16" s="908">
        <v>6088500</v>
      </c>
      <c r="Y16" s="908">
        <v>6795750</v>
      </c>
      <c r="Z16" s="908">
        <v>0</v>
      </c>
      <c r="AA16" s="908">
        <v>0</v>
      </c>
      <c r="AB16" s="908">
        <v>1500</v>
      </c>
      <c r="AC16" s="909">
        <v>0</v>
      </c>
    </row>
    <row r="17" spans="2:29" ht="12" customHeight="1">
      <c r="B17" s="903" t="s">
        <v>1497</v>
      </c>
      <c r="C17" s="904">
        <f>SUM(D17:H17)</f>
        <v>61</v>
      </c>
      <c r="D17" s="905">
        <v>49</v>
      </c>
      <c r="E17" s="905">
        <v>4</v>
      </c>
      <c r="F17" s="905">
        <v>1</v>
      </c>
      <c r="G17" s="920">
        <v>2</v>
      </c>
      <c r="H17" s="905">
        <v>5</v>
      </c>
      <c r="I17" s="905">
        <f>SUM(J17:L17)</f>
        <v>104</v>
      </c>
      <c r="J17" s="905">
        <v>83</v>
      </c>
      <c r="K17" s="905">
        <v>9</v>
      </c>
      <c r="L17" s="905">
        <v>12</v>
      </c>
      <c r="M17" s="906">
        <v>2412.72</v>
      </c>
      <c r="N17" s="905">
        <v>21635</v>
      </c>
      <c r="O17" s="905">
        <v>3</v>
      </c>
      <c r="P17" s="905">
        <v>0</v>
      </c>
      <c r="Q17" s="905">
        <v>29</v>
      </c>
      <c r="R17" s="905">
        <f>SUM(S17:T17)</f>
        <v>44</v>
      </c>
      <c r="S17" s="905">
        <v>32</v>
      </c>
      <c r="T17" s="905">
        <v>12</v>
      </c>
      <c r="U17" s="905">
        <v>282</v>
      </c>
      <c r="V17" s="908">
        <f>SUM(X17:AC17)</f>
        <v>67264094</v>
      </c>
      <c r="W17" s="908">
        <v>67297794</v>
      </c>
      <c r="X17" s="908">
        <v>44027624</v>
      </c>
      <c r="Y17" s="908">
        <v>23220170</v>
      </c>
      <c r="Z17" s="928">
        <v>4000</v>
      </c>
      <c r="AA17" s="908">
        <v>1000</v>
      </c>
      <c r="AB17" s="908">
        <v>5100</v>
      </c>
      <c r="AC17" s="909">
        <v>6200</v>
      </c>
    </row>
    <row r="18" spans="2:29" ht="12" customHeight="1">
      <c r="B18" s="903" t="s">
        <v>1498</v>
      </c>
      <c r="C18" s="904">
        <f>SUM(D18:H18)</f>
        <v>49</v>
      </c>
      <c r="D18" s="905">
        <v>36</v>
      </c>
      <c r="E18" s="905">
        <v>7</v>
      </c>
      <c r="F18" s="905">
        <v>0</v>
      </c>
      <c r="G18" s="920">
        <v>4</v>
      </c>
      <c r="H18" s="905">
        <v>2</v>
      </c>
      <c r="I18" s="905">
        <v>52</v>
      </c>
      <c r="J18" s="905">
        <v>39</v>
      </c>
      <c r="K18" s="905">
        <v>7</v>
      </c>
      <c r="L18" s="905">
        <v>8</v>
      </c>
      <c r="M18" s="906">
        <v>1101.33</v>
      </c>
      <c r="N18" s="905">
        <v>16111</v>
      </c>
      <c r="O18" s="905">
        <v>4</v>
      </c>
      <c r="P18" s="905">
        <v>0</v>
      </c>
      <c r="Q18" s="905">
        <v>28</v>
      </c>
      <c r="R18" s="905">
        <f>SUM(S18:T18)</f>
        <v>35</v>
      </c>
      <c r="S18" s="905">
        <v>25</v>
      </c>
      <c r="T18" s="905">
        <v>10</v>
      </c>
      <c r="U18" s="905">
        <v>187</v>
      </c>
      <c r="V18" s="908">
        <f>SUM(X18:AC18)</f>
        <v>20822705</v>
      </c>
      <c r="W18" s="908">
        <f>SUM(X18:Y18)</f>
        <v>20336705</v>
      </c>
      <c r="X18" s="908">
        <v>9916150</v>
      </c>
      <c r="Y18" s="908">
        <v>10420555</v>
      </c>
      <c r="Z18" s="908">
        <v>46500</v>
      </c>
      <c r="AA18" s="908">
        <v>0</v>
      </c>
      <c r="AB18" s="908">
        <v>437000</v>
      </c>
      <c r="AC18" s="909">
        <v>2500</v>
      </c>
    </row>
    <row r="19" spans="2:29" ht="12" customHeight="1">
      <c r="B19" s="903"/>
      <c r="C19" s="904"/>
      <c r="D19" s="905"/>
      <c r="E19" s="905"/>
      <c r="F19" s="905"/>
      <c r="G19" s="920"/>
      <c r="H19" s="905"/>
      <c r="I19" s="905"/>
      <c r="J19" s="905"/>
      <c r="K19" s="905"/>
      <c r="L19" s="905"/>
      <c r="M19" s="906"/>
      <c r="N19" s="905"/>
      <c r="O19" s="905"/>
      <c r="P19" s="905"/>
      <c r="Q19" s="905"/>
      <c r="R19" s="905"/>
      <c r="S19" s="905"/>
      <c r="T19" s="905"/>
      <c r="U19" s="905"/>
      <c r="V19" s="908"/>
      <c r="W19" s="908"/>
      <c r="X19" s="908"/>
      <c r="Y19" s="908"/>
      <c r="Z19" s="908"/>
      <c r="AA19" s="908"/>
      <c r="AB19" s="908"/>
      <c r="AC19" s="909"/>
    </row>
    <row r="20" spans="2:29" ht="12" customHeight="1">
      <c r="B20" s="903" t="s">
        <v>1499</v>
      </c>
      <c r="C20" s="904">
        <f>SUM(D20:H20)</f>
        <v>40</v>
      </c>
      <c r="D20" s="905">
        <v>32</v>
      </c>
      <c r="E20" s="905">
        <v>2</v>
      </c>
      <c r="F20" s="905">
        <v>0</v>
      </c>
      <c r="G20" s="920">
        <v>1</v>
      </c>
      <c r="H20" s="905">
        <v>5</v>
      </c>
      <c r="I20" s="905">
        <f>SUM(J20:L20)</f>
        <v>46</v>
      </c>
      <c r="J20" s="905">
        <v>26</v>
      </c>
      <c r="K20" s="905">
        <v>9</v>
      </c>
      <c r="L20" s="905">
        <v>11</v>
      </c>
      <c r="M20" s="906">
        <v>697.05</v>
      </c>
      <c r="N20" s="905">
        <v>1590</v>
      </c>
      <c r="O20" s="905">
        <v>1</v>
      </c>
      <c r="P20" s="905">
        <v>0</v>
      </c>
      <c r="Q20" s="905">
        <v>21</v>
      </c>
      <c r="R20" s="905">
        <f>SUM(S20:T20)</f>
        <v>35</v>
      </c>
      <c r="S20" s="905">
        <v>13</v>
      </c>
      <c r="T20" s="905">
        <v>22</v>
      </c>
      <c r="U20" s="905">
        <v>316</v>
      </c>
      <c r="V20" s="908">
        <f>SUM(X20:AC20)</f>
        <v>13600920</v>
      </c>
      <c r="W20" s="908">
        <f>SUM(X20:Y20)</f>
        <v>13567250</v>
      </c>
      <c r="X20" s="908">
        <v>7899200</v>
      </c>
      <c r="Y20" s="908">
        <v>5668050</v>
      </c>
      <c r="Z20" s="908">
        <v>8000</v>
      </c>
      <c r="AA20" s="908">
        <v>0</v>
      </c>
      <c r="AB20" s="908">
        <v>15000</v>
      </c>
      <c r="AC20" s="909">
        <v>10670</v>
      </c>
    </row>
    <row r="21" spans="2:29" ht="12" customHeight="1">
      <c r="B21" s="903" t="s">
        <v>1500</v>
      </c>
      <c r="C21" s="904">
        <f>SUM(D21:H21)</f>
        <v>30</v>
      </c>
      <c r="D21" s="905">
        <v>23</v>
      </c>
      <c r="E21" s="905">
        <v>1</v>
      </c>
      <c r="F21" s="905">
        <v>0</v>
      </c>
      <c r="G21" s="920">
        <v>0</v>
      </c>
      <c r="H21" s="905">
        <v>6</v>
      </c>
      <c r="I21" s="905">
        <f>SUM(J21:L21)</f>
        <v>19</v>
      </c>
      <c r="J21" s="905">
        <v>6</v>
      </c>
      <c r="K21" s="905">
        <v>2</v>
      </c>
      <c r="L21" s="905">
        <v>11</v>
      </c>
      <c r="M21" s="906">
        <v>105.68</v>
      </c>
      <c r="N21" s="905">
        <v>0</v>
      </c>
      <c r="O21" s="905">
        <v>0</v>
      </c>
      <c r="P21" s="905">
        <v>0</v>
      </c>
      <c r="Q21" s="905">
        <v>2</v>
      </c>
      <c r="R21" s="905">
        <f>SUM(S21:T21)</f>
        <v>10</v>
      </c>
      <c r="S21" s="905">
        <v>2</v>
      </c>
      <c r="T21" s="905">
        <v>8</v>
      </c>
      <c r="U21" s="905">
        <v>77</v>
      </c>
      <c r="V21" s="908">
        <f>SUM(X21:AC21)</f>
        <v>2393820</v>
      </c>
      <c r="W21" s="908">
        <f>SUM(X21:Y21)</f>
        <v>2390500</v>
      </c>
      <c r="X21" s="908">
        <v>905800</v>
      </c>
      <c r="Y21" s="908">
        <v>1484700</v>
      </c>
      <c r="Z21" s="928">
        <v>1000</v>
      </c>
      <c r="AA21" s="908">
        <v>0</v>
      </c>
      <c r="AB21" s="908">
        <v>0</v>
      </c>
      <c r="AC21" s="929">
        <v>2320</v>
      </c>
    </row>
    <row r="22" spans="2:29" ht="12" customHeight="1">
      <c r="B22" s="903" t="s">
        <v>1501</v>
      </c>
      <c r="C22" s="904">
        <v>38</v>
      </c>
      <c r="D22" s="905">
        <v>29</v>
      </c>
      <c r="E22" s="905">
        <v>1</v>
      </c>
      <c r="F22" s="905">
        <v>0</v>
      </c>
      <c r="G22" s="920">
        <v>5</v>
      </c>
      <c r="H22" s="905">
        <v>2</v>
      </c>
      <c r="I22" s="905">
        <f>SUM(J22:L22)</f>
        <v>25</v>
      </c>
      <c r="J22" s="905">
        <v>10</v>
      </c>
      <c r="K22" s="905">
        <v>2</v>
      </c>
      <c r="L22" s="905">
        <v>13</v>
      </c>
      <c r="M22" s="906">
        <v>249.55</v>
      </c>
      <c r="N22" s="926">
        <v>60</v>
      </c>
      <c r="O22" s="905">
        <v>5</v>
      </c>
      <c r="P22" s="905">
        <v>0</v>
      </c>
      <c r="Q22" s="905">
        <v>1</v>
      </c>
      <c r="R22" s="905">
        <f>SUM(S22:T22)</f>
        <v>20</v>
      </c>
      <c r="S22" s="905">
        <v>5</v>
      </c>
      <c r="T22" s="905">
        <v>15</v>
      </c>
      <c r="U22" s="905">
        <v>100</v>
      </c>
      <c r="V22" s="908">
        <f>SUM(X22:AC22)</f>
        <v>5268333</v>
      </c>
      <c r="W22" s="908">
        <f>SUM(X22:Y22)</f>
        <v>5241583</v>
      </c>
      <c r="X22" s="908">
        <v>3132933</v>
      </c>
      <c r="Y22" s="908">
        <v>2108650</v>
      </c>
      <c r="Z22" s="908">
        <v>15000</v>
      </c>
      <c r="AA22" s="908">
        <v>0</v>
      </c>
      <c r="AB22" s="908">
        <v>8750</v>
      </c>
      <c r="AC22" s="909">
        <v>3000</v>
      </c>
    </row>
    <row r="23" spans="2:29" ht="12" customHeight="1">
      <c r="B23" s="903" t="s">
        <v>1502</v>
      </c>
      <c r="C23" s="904">
        <f>SUM(D23:H23)</f>
        <v>14</v>
      </c>
      <c r="D23" s="905">
        <v>10</v>
      </c>
      <c r="E23" s="905">
        <v>0</v>
      </c>
      <c r="F23" s="905">
        <v>1</v>
      </c>
      <c r="G23" s="920">
        <v>0</v>
      </c>
      <c r="H23" s="905">
        <v>3</v>
      </c>
      <c r="I23" s="905">
        <f>SUM(J23:L23)</f>
        <v>12</v>
      </c>
      <c r="J23" s="905">
        <v>7</v>
      </c>
      <c r="K23" s="905">
        <v>2</v>
      </c>
      <c r="L23" s="905">
        <v>3</v>
      </c>
      <c r="M23" s="906">
        <v>266.83</v>
      </c>
      <c r="N23" s="905">
        <v>0</v>
      </c>
      <c r="O23" s="905">
        <v>1</v>
      </c>
      <c r="P23" s="905">
        <v>2</v>
      </c>
      <c r="Q23" s="905">
        <v>5</v>
      </c>
      <c r="R23" s="905">
        <f>SUM(S23:T23)</f>
        <v>10</v>
      </c>
      <c r="S23" s="905">
        <v>5</v>
      </c>
      <c r="T23" s="905">
        <v>5</v>
      </c>
      <c r="U23" s="905">
        <v>44</v>
      </c>
      <c r="V23" s="908">
        <f>SUM(X23:AC23)</f>
        <v>5929200</v>
      </c>
      <c r="W23" s="908">
        <f>SUM(X23:Y23)</f>
        <v>5876100</v>
      </c>
      <c r="X23" s="908">
        <v>4195100</v>
      </c>
      <c r="Y23" s="908">
        <v>1681000</v>
      </c>
      <c r="Z23" s="908">
        <v>0</v>
      </c>
      <c r="AA23" s="908">
        <v>50000</v>
      </c>
      <c r="AB23" s="908">
        <v>0</v>
      </c>
      <c r="AC23" s="909">
        <v>3100</v>
      </c>
    </row>
    <row r="24" spans="2:29" ht="12" customHeight="1">
      <c r="B24" s="903" t="s">
        <v>1503</v>
      </c>
      <c r="C24" s="904">
        <f>SUM(D24:H24)</f>
        <v>24</v>
      </c>
      <c r="D24" s="905">
        <v>20</v>
      </c>
      <c r="E24" s="905">
        <v>1</v>
      </c>
      <c r="F24" s="905">
        <v>0</v>
      </c>
      <c r="G24" s="920">
        <v>1</v>
      </c>
      <c r="H24" s="905">
        <v>2</v>
      </c>
      <c r="I24" s="905">
        <f>SUM(J24:L24)</f>
        <v>32</v>
      </c>
      <c r="J24" s="905">
        <v>27</v>
      </c>
      <c r="K24" s="905">
        <v>1</v>
      </c>
      <c r="L24" s="905">
        <v>4</v>
      </c>
      <c r="M24" s="906">
        <v>862.5</v>
      </c>
      <c r="N24" s="905">
        <v>600</v>
      </c>
      <c r="O24" s="905">
        <v>1</v>
      </c>
      <c r="P24" s="905">
        <v>0</v>
      </c>
      <c r="Q24" s="905">
        <v>7</v>
      </c>
      <c r="R24" s="905">
        <f>SUM(S24:T24)</f>
        <v>17</v>
      </c>
      <c r="S24" s="905">
        <v>16</v>
      </c>
      <c r="T24" s="905">
        <v>1</v>
      </c>
      <c r="U24" s="905">
        <v>116</v>
      </c>
      <c r="V24" s="908">
        <f>SUM(X24:AC24)</f>
        <v>21441580</v>
      </c>
      <c r="W24" s="908">
        <v>21380280</v>
      </c>
      <c r="X24" s="908">
        <v>11553300</v>
      </c>
      <c r="Y24" s="908">
        <v>9827980</v>
      </c>
      <c r="Z24" s="908">
        <v>30000</v>
      </c>
      <c r="AA24" s="908">
        <v>0</v>
      </c>
      <c r="AB24" s="928">
        <v>300</v>
      </c>
      <c r="AC24" s="909">
        <v>30000</v>
      </c>
    </row>
    <row r="25" spans="2:29" ht="12" customHeight="1">
      <c r="B25" s="903"/>
      <c r="C25" s="904"/>
      <c r="D25" s="905"/>
      <c r="E25" s="905"/>
      <c r="F25" s="905"/>
      <c r="G25" s="920"/>
      <c r="H25" s="905"/>
      <c r="I25" s="905"/>
      <c r="J25" s="905"/>
      <c r="K25" s="905"/>
      <c r="L25" s="905"/>
      <c r="M25" s="906"/>
      <c r="N25" s="905"/>
      <c r="O25" s="905"/>
      <c r="P25" s="905"/>
      <c r="Q25" s="905"/>
      <c r="R25" s="905"/>
      <c r="S25" s="905"/>
      <c r="T25" s="905"/>
      <c r="U25" s="905"/>
      <c r="V25" s="908"/>
      <c r="W25" s="908"/>
      <c r="X25" s="908"/>
      <c r="Y25" s="908"/>
      <c r="Z25" s="908"/>
      <c r="AA25" s="908"/>
      <c r="AB25" s="928"/>
      <c r="AC25" s="909"/>
    </row>
    <row r="26" spans="2:29" s="908" customFormat="1" ht="12" customHeight="1">
      <c r="B26" s="930" t="s">
        <v>1504</v>
      </c>
      <c r="C26" s="904">
        <f>SUM(D26:H26)</f>
        <v>58</v>
      </c>
      <c r="D26" s="905">
        <v>38</v>
      </c>
      <c r="E26" s="905">
        <v>7</v>
      </c>
      <c r="F26" s="905">
        <v>0</v>
      </c>
      <c r="G26" s="905">
        <v>2</v>
      </c>
      <c r="H26" s="905">
        <v>11</v>
      </c>
      <c r="I26" s="905">
        <f>SUM(J26:L26)</f>
        <v>38</v>
      </c>
      <c r="J26" s="905">
        <v>18</v>
      </c>
      <c r="K26" s="905">
        <v>3</v>
      </c>
      <c r="L26" s="905">
        <v>17</v>
      </c>
      <c r="M26" s="906">
        <v>643.18</v>
      </c>
      <c r="N26" s="905">
        <v>23583</v>
      </c>
      <c r="O26" s="905">
        <v>4</v>
      </c>
      <c r="P26" s="905">
        <v>0</v>
      </c>
      <c r="Q26" s="905">
        <v>6</v>
      </c>
      <c r="R26" s="905">
        <f>SUM(S26:T26)</f>
        <v>20</v>
      </c>
      <c r="S26" s="905">
        <v>8</v>
      </c>
      <c r="T26" s="905">
        <v>12</v>
      </c>
      <c r="U26" s="905">
        <v>195</v>
      </c>
      <c r="V26" s="908">
        <f>SUM(X26:AC26)</f>
        <v>12882790</v>
      </c>
      <c r="W26" s="908">
        <f>SUM(X26:Y26)</f>
        <v>11939990</v>
      </c>
      <c r="X26" s="908">
        <v>6860000</v>
      </c>
      <c r="Y26" s="908">
        <v>5079990</v>
      </c>
      <c r="Z26" s="908">
        <v>901950</v>
      </c>
      <c r="AA26" s="908">
        <v>0</v>
      </c>
      <c r="AB26" s="908">
        <v>20600</v>
      </c>
      <c r="AC26" s="909">
        <v>20250</v>
      </c>
    </row>
    <row r="27" spans="2:29" s="908" customFormat="1" ht="12" customHeight="1">
      <c r="B27" s="930" t="s">
        <v>1505</v>
      </c>
      <c r="C27" s="904">
        <f>SUM(D27:H27)</f>
        <v>38</v>
      </c>
      <c r="D27" s="905">
        <v>29</v>
      </c>
      <c r="E27" s="905">
        <v>2</v>
      </c>
      <c r="F27" s="905">
        <v>0</v>
      </c>
      <c r="G27" s="905">
        <v>2</v>
      </c>
      <c r="H27" s="905">
        <v>5</v>
      </c>
      <c r="I27" s="905">
        <f>SUM(J27:L27)</f>
        <v>39</v>
      </c>
      <c r="J27" s="905">
        <v>24</v>
      </c>
      <c r="K27" s="905">
        <v>5</v>
      </c>
      <c r="L27" s="905">
        <v>10</v>
      </c>
      <c r="M27" s="906">
        <v>499.55</v>
      </c>
      <c r="N27" s="905">
        <v>1200</v>
      </c>
      <c r="O27" s="905">
        <v>2</v>
      </c>
      <c r="P27" s="905">
        <v>0</v>
      </c>
      <c r="Q27" s="905">
        <v>7</v>
      </c>
      <c r="R27" s="905">
        <f>SUM(S27:T27)</f>
        <v>23</v>
      </c>
      <c r="S27" s="905">
        <v>13</v>
      </c>
      <c r="T27" s="905">
        <v>10</v>
      </c>
      <c r="U27" s="905">
        <v>144</v>
      </c>
      <c r="V27" s="908">
        <f>SUM(X27:AC27)</f>
        <v>12858510</v>
      </c>
      <c r="W27" s="908">
        <f>SUM(X27:Y27)</f>
        <v>12853460</v>
      </c>
      <c r="X27" s="908">
        <v>7203100</v>
      </c>
      <c r="Y27" s="908">
        <v>5650360</v>
      </c>
      <c r="Z27" s="908">
        <v>2000</v>
      </c>
      <c r="AA27" s="908">
        <v>0</v>
      </c>
      <c r="AB27" s="908">
        <v>1200</v>
      </c>
      <c r="AC27" s="909">
        <v>1850</v>
      </c>
    </row>
    <row r="28" spans="2:29" ht="9" customHeight="1">
      <c r="B28" s="931"/>
      <c r="C28" s="932"/>
      <c r="D28" s="933"/>
      <c r="E28" s="933"/>
      <c r="F28" s="933"/>
      <c r="G28" s="933"/>
      <c r="H28" s="933"/>
      <c r="I28" s="933"/>
      <c r="J28" s="933"/>
      <c r="K28" s="933"/>
      <c r="L28" s="933"/>
      <c r="M28" s="933"/>
      <c r="N28" s="933"/>
      <c r="O28" s="933"/>
      <c r="P28" s="933"/>
      <c r="Q28" s="933"/>
      <c r="R28" s="933"/>
      <c r="S28" s="933"/>
      <c r="T28" s="933"/>
      <c r="U28" s="933"/>
      <c r="V28" s="933"/>
      <c r="W28" s="933"/>
      <c r="X28" s="933"/>
      <c r="Y28" s="933"/>
      <c r="Z28" s="933"/>
      <c r="AA28" s="933"/>
      <c r="AB28" s="933"/>
      <c r="AC28" s="934"/>
    </row>
    <row r="29" ht="12">
      <c r="B29" s="886" t="s">
        <v>1537</v>
      </c>
    </row>
  </sheetData>
  <mergeCells count="15">
    <mergeCell ref="AB5:AB6"/>
    <mergeCell ref="AC5:AC6"/>
    <mergeCell ref="V4:AC4"/>
    <mergeCell ref="Z5:Z6"/>
    <mergeCell ref="V5:V6"/>
    <mergeCell ref="W5:Y5"/>
    <mergeCell ref="AA5:AA6"/>
    <mergeCell ref="B4:B6"/>
    <mergeCell ref="C4:H5"/>
    <mergeCell ref="U4:U6"/>
    <mergeCell ref="I4:L5"/>
    <mergeCell ref="M4:N5"/>
    <mergeCell ref="P4:Q5"/>
    <mergeCell ref="O4:O5"/>
    <mergeCell ref="R4:T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W31"/>
  <sheetViews>
    <sheetView workbookViewId="0" topLeftCell="A1">
      <selection activeCell="A1" sqref="A1"/>
    </sheetView>
  </sheetViews>
  <sheetFormatPr defaultColWidth="9.00390625" defaultRowHeight="13.5"/>
  <cols>
    <col min="1" max="1" width="3.375" style="935" customWidth="1"/>
    <col min="2" max="2" width="2.375" style="935" customWidth="1"/>
    <col min="3" max="3" width="4.875" style="935" customWidth="1"/>
    <col min="4" max="4" width="6.75390625" style="940" customWidth="1"/>
    <col min="5" max="5" width="7.125" style="938" customWidth="1"/>
    <col min="6" max="6" width="4.75390625" style="940" customWidth="1"/>
    <col min="7" max="8" width="4.75390625" style="939" customWidth="1"/>
    <col min="9" max="9" width="5.125" style="935" customWidth="1"/>
    <col min="10" max="10" width="5.375" style="935" customWidth="1"/>
    <col min="11" max="11" width="5.25390625" style="935" customWidth="1"/>
    <col min="12" max="12" width="5.50390625" style="935" customWidth="1"/>
    <col min="13" max="13" width="5.875" style="935" bestFit="1" customWidth="1"/>
    <col min="14" max="14" width="5.00390625" style="935" customWidth="1"/>
    <col min="15" max="15" width="5.125" style="935" customWidth="1"/>
    <col min="16" max="16" width="6.00390625" style="935" bestFit="1" customWidth="1"/>
    <col min="17" max="17" width="5.50390625" style="935" customWidth="1"/>
    <col min="18" max="18" width="5.875" style="935" bestFit="1" customWidth="1"/>
    <col min="19" max="19" width="4.875" style="935" customWidth="1"/>
    <col min="20" max="20" width="5.875" style="935" bestFit="1" customWidth="1"/>
    <col min="21" max="21" width="5.25390625" style="935" customWidth="1"/>
    <col min="22" max="22" width="5.875" style="935" bestFit="1" customWidth="1"/>
    <col min="23" max="23" width="6.50390625" style="935" customWidth="1"/>
    <col min="24" max="16384" width="9.00390625" style="935" customWidth="1"/>
  </cols>
  <sheetData>
    <row r="1" spans="2:6" ht="14.25">
      <c r="B1" s="936" t="s">
        <v>1563</v>
      </c>
      <c r="C1" s="936"/>
      <c r="D1" s="937"/>
      <c r="F1" s="936"/>
    </row>
    <row r="3" spans="5:22" s="940" customFormat="1" ht="12.75" thickBot="1">
      <c r="E3" s="938"/>
      <c r="G3" s="939"/>
      <c r="H3" s="939"/>
      <c r="V3" s="941" t="s">
        <v>1539</v>
      </c>
    </row>
    <row r="4" spans="2:23" s="940" customFormat="1" ht="27" customHeight="1" thickTop="1">
      <c r="B4" s="1400" t="s">
        <v>1540</v>
      </c>
      <c r="C4" s="1400"/>
      <c r="D4" s="942" t="s">
        <v>1541</v>
      </c>
      <c r="E4" s="943" t="s">
        <v>1541</v>
      </c>
      <c r="F4" s="1393" t="s">
        <v>1542</v>
      </c>
      <c r="G4" s="1385" t="s">
        <v>1543</v>
      </c>
      <c r="H4" s="1386"/>
      <c r="I4" s="1386"/>
      <c r="J4" s="1385" t="s">
        <v>1544</v>
      </c>
      <c r="K4" s="1386"/>
      <c r="L4" s="1386"/>
      <c r="M4" s="1393" t="s">
        <v>1545</v>
      </c>
      <c r="N4" s="1395" t="s">
        <v>1546</v>
      </c>
      <c r="O4" s="1404" t="s">
        <v>1547</v>
      </c>
      <c r="P4" s="1387" t="s">
        <v>1548</v>
      </c>
      <c r="Q4" s="1388" t="s">
        <v>1549</v>
      </c>
      <c r="R4" s="1388" t="s">
        <v>1550</v>
      </c>
      <c r="S4" s="1388" t="s">
        <v>1551</v>
      </c>
      <c r="T4" s="1388" t="s">
        <v>1552</v>
      </c>
      <c r="U4" s="1388" t="s">
        <v>1553</v>
      </c>
      <c r="V4" s="1382" t="s">
        <v>1554</v>
      </c>
      <c r="W4" s="1382" t="s">
        <v>1555</v>
      </c>
    </row>
    <row r="5" spans="2:23" s="940" customFormat="1" ht="19.5" customHeight="1">
      <c r="B5" s="1401"/>
      <c r="C5" s="1401"/>
      <c r="D5" s="944">
        <v>31</v>
      </c>
      <c r="E5" s="945">
        <v>32</v>
      </c>
      <c r="F5" s="1407"/>
      <c r="G5" s="1390" t="s">
        <v>1556</v>
      </c>
      <c r="H5" s="1390" t="s">
        <v>1557</v>
      </c>
      <c r="I5" s="1392" t="s">
        <v>612</v>
      </c>
      <c r="J5" s="1390" t="s">
        <v>1556</v>
      </c>
      <c r="K5" s="1390" t="s">
        <v>1557</v>
      </c>
      <c r="L5" s="1392" t="s">
        <v>612</v>
      </c>
      <c r="M5" s="1394"/>
      <c r="N5" s="1394"/>
      <c r="O5" s="1405"/>
      <c r="P5" s="1383"/>
      <c r="Q5" s="1389"/>
      <c r="R5" s="1389"/>
      <c r="S5" s="1389"/>
      <c r="T5" s="1389"/>
      <c r="U5" s="1389"/>
      <c r="V5" s="1398"/>
      <c r="W5" s="1383"/>
    </row>
    <row r="6" spans="2:23" s="940" customFormat="1" ht="27" customHeight="1">
      <c r="B6" s="1401"/>
      <c r="C6" s="1401"/>
      <c r="D6" s="946" t="s">
        <v>286</v>
      </c>
      <c r="E6" s="947" t="s">
        <v>286</v>
      </c>
      <c r="F6" s="1407"/>
      <c r="G6" s="1391"/>
      <c r="H6" s="1391"/>
      <c r="I6" s="1392"/>
      <c r="J6" s="1391"/>
      <c r="K6" s="1391"/>
      <c r="L6" s="1392"/>
      <c r="M6" s="1394"/>
      <c r="N6" s="1394"/>
      <c r="O6" s="1406"/>
      <c r="P6" s="1384"/>
      <c r="Q6" s="1389"/>
      <c r="R6" s="1389"/>
      <c r="S6" s="1389"/>
      <c r="T6" s="1389"/>
      <c r="U6" s="1389"/>
      <c r="V6" s="1399"/>
      <c r="W6" s="1384"/>
    </row>
    <row r="7" spans="2:23" s="940" customFormat="1" ht="14.25" customHeight="1">
      <c r="B7" s="1410" t="s">
        <v>1558</v>
      </c>
      <c r="C7" s="1411"/>
      <c r="D7" s="1411"/>
      <c r="E7" s="1411"/>
      <c r="F7" s="1411"/>
      <c r="G7" s="1411"/>
      <c r="H7" s="1411"/>
      <c r="I7" s="1411"/>
      <c r="J7" s="1411"/>
      <c r="K7" s="1411"/>
      <c r="L7" s="1411"/>
      <c r="M7" s="1411"/>
      <c r="N7" s="1411"/>
      <c r="O7" s="1411"/>
      <c r="P7" s="1411"/>
      <c r="Q7" s="1411"/>
      <c r="R7" s="1411"/>
      <c r="S7" s="1411"/>
      <c r="T7" s="1411"/>
      <c r="U7" s="1411"/>
      <c r="V7" s="1411"/>
      <c r="W7" s="1412"/>
    </row>
    <row r="8" spans="2:23" s="948" customFormat="1" ht="15" customHeight="1">
      <c r="B8" s="1416" t="s">
        <v>1559</v>
      </c>
      <c r="C8" s="1417"/>
      <c r="D8" s="949">
        <v>686</v>
      </c>
      <c r="E8" s="950">
        <f>SUM(F8:W8)</f>
        <v>943</v>
      </c>
      <c r="F8" s="951">
        <v>15</v>
      </c>
      <c r="G8" s="951">
        <v>11</v>
      </c>
      <c r="H8" s="951">
        <v>23</v>
      </c>
      <c r="I8" s="951">
        <v>63</v>
      </c>
      <c r="J8" s="951">
        <v>1</v>
      </c>
      <c r="K8" s="951">
        <v>137</v>
      </c>
      <c r="L8" s="952">
        <v>335</v>
      </c>
      <c r="M8" s="952">
        <v>84</v>
      </c>
      <c r="N8" s="952">
        <v>3</v>
      </c>
      <c r="O8" s="952">
        <v>138</v>
      </c>
      <c r="P8" s="952">
        <v>49</v>
      </c>
      <c r="Q8" s="952">
        <v>1</v>
      </c>
      <c r="R8" s="952">
        <v>0</v>
      </c>
      <c r="S8" s="952">
        <v>0</v>
      </c>
      <c r="T8" s="952">
        <v>31</v>
      </c>
      <c r="U8" s="952">
        <v>3</v>
      </c>
      <c r="V8" s="952">
        <v>48</v>
      </c>
      <c r="W8" s="953">
        <v>1</v>
      </c>
    </row>
    <row r="9" spans="2:23" s="940" customFormat="1" ht="15" customHeight="1">
      <c r="B9" s="1396" t="s">
        <v>1526</v>
      </c>
      <c r="C9" s="1397"/>
      <c r="D9" s="954">
        <v>44</v>
      </c>
      <c r="E9" s="955">
        <f>SUM(F9:W9)</f>
        <v>55</v>
      </c>
      <c r="F9" s="954">
        <v>1</v>
      </c>
      <c r="G9" s="956">
        <v>0</v>
      </c>
      <c r="H9" s="957">
        <v>1</v>
      </c>
      <c r="I9" s="957">
        <v>0</v>
      </c>
      <c r="J9" s="957">
        <v>0</v>
      </c>
      <c r="K9" s="957">
        <v>12</v>
      </c>
      <c r="L9" s="957">
        <v>18</v>
      </c>
      <c r="M9" s="957">
        <v>3</v>
      </c>
      <c r="N9" s="957">
        <v>2</v>
      </c>
      <c r="O9" s="957">
        <v>8</v>
      </c>
      <c r="P9" s="957">
        <v>5</v>
      </c>
      <c r="Q9" s="957">
        <v>0</v>
      </c>
      <c r="R9" s="957">
        <v>0</v>
      </c>
      <c r="S9" s="957">
        <v>0</v>
      </c>
      <c r="T9" s="957">
        <v>1</v>
      </c>
      <c r="U9" s="957">
        <v>0</v>
      </c>
      <c r="V9" s="957">
        <v>4</v>
      </c>
      <c r="W9" s="958">
        <v>0</v>
      </c>
    </row>
    <row r="10" spans="2:23" s="940" customFormat="1" ht="15" customHeight="1">
      <c r="B10" s="1408" t="s">
        <v>1560</v>
      </c>
      <c r="C10" s="1409"/>
      <c r="D10" s="959">
        <v>619</v>
      </c>
      <c r="E10" s="960">
        <v>892</v>
      </c>
      <c r="F10" s="961">
        <v>25</v>
      </c>
      <c r="G10" s="961">
        <v>21</v>
      </c>
      <c r="H10" s="961">
        <v>15</v>
      </c>
      <c r="I10" s="961">
        <v>65</v>
      </c>
      <c r="J10" s="961">
        <v>1</v>
      </c>
      <c r="K10" s="961">
        <v>90</v>
      </c>
      <c r="L10" s="961">
        <v>309</v>
      </c>
      <c r="M10" s="961">
        <v>88</v>
      </c>
      <c r="N10" s="961">
        <v>12</v>
      </c>
      <c r="O10" s="961">
        <v>149</v>
      </c>
      <c r="P10" s="961">
        <v>47</v>
      </c>
      <c r="Q10" s="961">
        <v>1</v>
      </c>
      <c r="R10" s="961">
        <v>0</v>
      </c>
      <c r="S10" s="961">
        <v>0</v>
      </c>
      <c r="T10" s="961">
        <v>32</v>
      </c>
      <c r="U10" s="961">
        <v>3</v>
      </c>
      <c r="V10" s="961">
        <v>44</v>
      </c>
      <c r="W10" s="962">
        <v>0</v>
      </c>
    </row>
    <row r="11" spans="2:23" s="940" customFormat="1" ht="15" customHeight="1" thickBot="1">
      <c r="B11" s="1413" t="s">
        <v>1561</v>
      </c>
      <c r="C11" s="1414"/>
      <c r="D11" s="1414"/>
      <c r="E11" s="1414"/>
      <c r="F11" s="1414"/>
      <c r="G11" s="1414"/>
      <c r="H11" s="1414"/>
      <c r="I11" s="1414"/>
      <c r="J11" s="1414"/>
      <c r="K11" s="1414"/>
      <c r="L11" s="1414"/>
      <c r="M11" s="1414"/>
      <c r="N11" s="1414"/>
      <c r="O11" s="1414"/>
      <c r="P11" s="1414"/>
      <c r="Q11" s="1414"/>
      <c r="R11" s="1414"/>
      <c r="S11" s="1414"/>
      <c r="T11" s="1414"/>
      <c r="U11" s="1414"/>
      <c r="V11" s="1414"/>
      <c r="W11" s="1415"/>
    </row>
    <row r="12" spans="2:23" s="940" customFormat="1" ht="15" customHeight="1" thickTop="1">
      <c r="B12" s="1402" t="s">
        <v>1559</v>
      </c>
      <c r="C12" s="1403"/>
      <c r="D12" s="963">
        <v>686</v>
      </c>
      <c r="E12" s="964">
        <f>SUM(F12:W12)</f>
        <v>943</v>
      </c>
      <c r="F12" s="965">
        <v>19</v>
      </c>
      <c r="G12" s="965">
        <v>2</v>
      </c>
      <c r="H12" s="965">
        <v>14</v>
      </c>
      <c r="I12" s="965">
        <v>37</v>
      </c>
      <c r="J12" s="965">
        <v>0</v>
      </c>
      <c r="K12" s="965">
        <v>65</v>
      </c>
      <c r="L12" s="965">
        <v>107</v>
      </c>
      <c r="M12" s="965">
        <v>31</v>
      </c>
      <c r="N12" s="965">
        <v>0</v>
      </c>
      <c r="O12" s="965">
        <v>48</v>
      </c>
      <c r="P12" s="965">
        <v>188</v>
      </c>
      <c r="Q12" s="965">
        <v>21</v>
      </c>
      <c r="R12" s="965">
        <v>0</v>
      </c>
      <c r="S12" s="965">
        <v>22</v>
      </c>
      <c r="T12" s="965">
        <v>126</v>
      </c>
      <c r="U12" s="965">
        <v>16</v>
      </c>
      <c r="V12" s="965">
        <v>79</v>
      </c>
      <c r="W12" s="966">
        <v>168</v>
      </c>
    </row>
    <row r="13" spans="2:23" s="940" customFormat="1" ht="15" customHeight="1">
      <c r="B13" s="1396" t="s">
        <v>1526</v>
      </c>
      <c r="C13" s="1397"/>
      <c r="D13" s="954">
        <v>44</v>
      </c>
      <c r="E13" s="955">
        <f>SUM(F13:W13)</f>
        <v>55</v>
      </c>
      <c r="F13" s="954">
        <v>0</v>
      </c>
      <c r="G13" s="956">
        <v>0</v>
      </c>
      <c r="H13" s="956">
        <v>0</v>
      </c>
      <c r="I13" s="957">
        <v>0</v>
      </c>
      <c r="J13" s="957">
        <v>0</v>
      </c>
      <c r="K13" s="957">
        <v>5</v>
      </c>
      <c r="L13" s="957">
        <v>4</v>
      </c>
      <c r="M13" s="957">
        <v>0</v>
      </c>
      <c r="N13" s="957">
        <v>0</v>
      </c>
      <c r="O13" s="957">
        <v>1</v>
      </c>
      <c r="P13" s="957">
        <v>8</v>
      </c>
      <c r="Q13" s="957">
        <v>0</v>
      </c>
      <c r="R13" s="957">
        <v>0</v>
      </c>
      <c r="S13" s="957">
        <v>6</v>
      </c>
      <c r="T13" s="957">
        <v>10</v>
      </c>
      <c r="U13" s="957">
        <v>3</v>
      </c>
      <c r="V13" s="957">
        <v>9</v>
      </c>
      <c r="W13" s="958">
        <v>9</v>
      </c>
    </row>
    <row r="14" spans="2:23" s="940" customFormat="1" ht="15" customHeight="1">
      <c r="B14" s="1408" t="s">
        <v>1560</v>
      </c>
      <c r="C14" s="1409"/>
      <c r="D14" s="959">
        <v>619</v>
      </c>
      <c r="E14" s="960">
        <f>SUM(F14:W14)</f>
        <v>892</v>
      </c>
      <c r="F14" s="961">
        <v>8</v>
      </c>
      <c r="G14" s="961">
        <v>1</v>
      </c>
      <c r="H14" s="961">
        <v>10</v>
      </c>
      <c r="I14" s="961">
        <v>18</v>
      </c>
      <c r="J14" s="961">
        <v>0</v>
      </c>
      <c r="K14" s="961">
        <v>40</v>
      </c>
      <c r="L14" s="961">
        <v>81</v>
      </c>
      <c r="M14" s="961">
        <v>33</v>
      </c>
      <c r="N14" s="961">
        <v>0</v>
      </c>
      <c r="O14" s="961">
        <v>51</v>
      </c>
      <c r="P14" s="961">
        <v>201</v>
      </c>
      <c r="Q14" s="961">
        <v>22</v>
      </c>
      <c r="R14" s="961">
        <v>0</v>
      </c>
      <c r="S14" s="961">
        <v>13</v>
      </c>
      <c r="T14" s="961">
        <v>140</v>
      </c>
      <c r="U14" s="961">
        <v>13</v>
      </c>
      <c r="V14" s="961">
        <v>81</v>
      </c>
      <c r="W14" s="962">
        <v>180</v>
      </c>
    </row>
    <row r="15" spans="3:8" s="940" customFormat="1" ht="12">
      <c r="C15" s="967" t="s">
        <v>1562</v>
      </c>
      <c r="D15" s="967"/>
      <c r="E15" s="968"/>
      <c r="F15" s="967"/>
      <c r="G15" s="969"/>
      <c r="H15" s="969"/>
    </row>
    <row r="16" spans="3:8" s="940" customFormat="1" ht="12">
      <c r="C16" s="970"/>
      <c r="D16" s="970"/>
      <c r="E16" s="971"/>
      <c r="F16" s="970"/>
      <c r="G16" s="972"/>
      <c r="H16" s="972"/>
    </row>
    <row r="17" spans="5:8" s="940" customFormat="1" ht="12">
      <c r="E17" s="938"/>
      <c r="G17" s="939"/>
      <c r="H17" s="939"/>
    </row>
    <row r="18" spans="5:8" s="940" customFormat="1" ht="12">
      <c r="E18" s="938"/>
      <c r="G18" s="939"/>
      <c r="H18" s="939"/>
    </row>
    <row r="19" spans="5:8" s="940" customFormat="1" ht="12">
      <c r="E19" s="938"/>
      <c r="G19" s="939"/>
      <c r="H19" s="939"/>
    </row>
    <row r="20" spans="5:8" s="940" customFormat="1" ht="12">
      <c r="E20" s="938"/>
      <c r="G20" s="939"/>
      <c r="H20" s="939"/>
    </row>
    <row r="21" spans="5:8" s="940" customFormat="1" ht="12">
      <c r="E21" s="938"/>
      <c r="G21" s="939"/>
      <c r="H21" s="939"/>
    </row>
    <row r="22" spans="5:8" s="940" customFormat="1" ht="12">
      <c r="E22" s="938"/>
      <c r="G22" s="939"/>
      <c r="H22" s="939"/>
    </row>
    <row r="23" spans="5:8" s="940" customFormat="1" ht="12">
      <c r="E23" s="938"/>
      <c r="G23" s="939"/>
      <c r="H23" s="939"/>
    </row>
    <row r="24" spans="5:8" s="940" customFormat="1" ht="12">
      <c r="E24" s="938"/>
      <c r="G24" s="939"/>
      <c r="H24" s="939"/>
    </row>
    <row r="25" spans="5:8" s="940" customFormat="1" ht="12">
      <c r="E25" s="938"/>
      <c r="G25" s="939"/>
      <c r="H25" s="939"/>
    </row>
    <row r="26" spans="5:8" s="940" customFormat="1" ht="12">
      <c r="E26" s="938"/>
      <c r="G26" s="939"/>
      <c r="H26" s="939"/>
    </row>
    <row r="27" spans="5:8" s="940" customFormat="1" ht="12">
      <c r="E27" s="938"/>
      <c r="G27" s="939"/>
      <c r="H27" s="939"/>
    </row>
    <row r="28" spans="5:8" s="940" customFormat="1" ht="12">
      <c r="E28" s="938"/>
      <c r="G28" s="939"/>
      <c r="H28" s="939"/>
    </row>
    <row r="29" spans="5:8" s="940" customFormat="1" ht="12">
      <c r="E29" s="938"/>
      <c r="G29" s="939"/>
      <c r="H29" s="939"/>
    </row>
    <row r="30" spans="5:8" s="940" customFormat="1" ht="12">
      <c r="E30" s="938"/>
      <c r="G30" s="939"/>
      <c r="H30" s="939"/>
    </row>
    <row r="31" spans="5:8" s="940" customFormat="1" ht="12">
      <c r="E31" s="938"/>
      <c r="G31" s="939"/>
      <c r="H31" s="939"/>
    </row>
  </sheetData>
  <mergeCells count="29">
    <mergeCell ref="B14:C14"/>
    <mergeCell ref="Q4:Q6"/>
    <mergeCell ref="B7:W7"/>
    <mergeCell ref="B11:W11"/>
    <mergeCell ref="B8:C8"/>
    <mergeCell ref="B9:C9"/>
    <mergeCell ref="B10:C10"/>
    <mergeCell ref="K5:K6"/>
    <mergeCell ref="G4:I4"/>
    <mergeCell ref="G5:G6"/>
    <mergeCell ref="H5:H6"/>
    <mergeCell ref="B13:C13"/>
    <mergeCell ref="V4:V6"/>
    <mergeCell ref="U4:U6"/>
    <mergeCell ref="B4:C6"/>
    <mergeCell ref="B12:C12"/>
    <mergeCell ref="I5:I6"/>
    <mergeCell ref="O4:O6"/>
    <mergeCell ref="F4:F6"/>
    <mergeCell ref="S4:S6"/>
    <mergeCell ref="W4:W6"/>
    <mergeCell ref="J4:L4"/>
    <mergeCell ref="P4:P6"/>
    <mergeCell ref="R4:R6"/>
    <mergeCell ref="T4:T6"/>
    <mergeCell ref="J5:J6"/>
    <mergeCell ref="L5:L6"/>
    <mergeCell ref="M4:M6"/>
    <mergeCell ref="N4:N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21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1013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895</v>
      </c>
      <c r="C3" s="1"/>
      <c r="E3" s="1"/>
      <c r="F3" s="1"/>
    </row>
    <row r="4" spans="2:6" ht="12" customHeight="1">
      <c r="B4" s="3" t="s">
        <v>907</v>
      </c>
      <c r="C4" s="1" t="s">
        <v>937</v>
      </c>
      <c r="E4" s="1"/>
      <c r="F4" s="1"/>
    </row>
    <row r="5" spans="2:3" ht="26.25" customHeight="1">
      <c r="B5" s="3" t="s">
        <v>985</v>
      </c>
      <c r="C5" s="5" t="s">
        <v>1014</v>
      </c>
    </row>
    <row r="6" spans="2:6" ht="36" customHeight="1">
      <c r="B6" s="3" t="s">
        <v>986</v>
      </c>
      <c r="C6" s="4" t="s">
        <v>1015</v>
      </c>
      <c r="E6" s="1"/>
      <c r="F6" s="1"/>
    </row>
    <row r="7" spans="2:3" ht="24.75" customHeight="1">
      <c r="B7" s="3" t="s">
        <v>987</v>
      </c>
      <c r="C7" s="5" t="s">
        <v>1016</v>
      </c>
    </row>
    <row r="8" spans="2:3" ht="24.75" customHeight="1">
      <c r="B8" s="3" t="s">
        <v>988</v>
      </c>
      <c r="C8" s="5" t="s">
        <v>1017</v>
      </c>
    </row>
    <row r="9" spans="2:3" ht="12" customHeight="1">
      <c r="B9" s="1"/>
      <c r="C9" s="5"/>
    </row>
    <row r="10" spans="2:6" ht="12" customHeight="1">
      <c r="B10" s="1"/>
      <c r="C10" s="1" t="s">
        <v>1018</v>
      </c>
      <c r="F10" s="1"/>
    </row>
    <row r="11" spans="2:6" ht="12">
      <c r="B11" s="1"/>
      <c r="C11" s="1" t="s">
        <v>1019</v>
      </c>
      <c r="E11" s="1"/>
      <c r="F11" s="1"/>
    </row>
    <row r="12" spans="1:6" ht="12">
      <c r="A12" s="1"/>
      <c r="B12" s="1"/>
      <c r="C12" s="1"/>
      <c r="D12" s="1"/>
      <c r="E12" s="1"/>
      <c r="F12" s="1"/>
    </row>
    <row r="13" spans="1:4" ht="12">
      <c r="A13" s="1"/>
      <c r="B13" s="1"/>
      <c r="C13" s="1"/>
      <c r="D13" s="1"/>
    </row>
    <row r="14" spans="2:4" ht="12">
      <c r="B14" s="1" t="s">
        <v>896</v>
      </c>
      <c r="C14" s="1"/>
      <c r="D14" s="1"/>
    </row>
    <row r="15" ht="12">
      <c r="B15" s="2" t="s">
        <v>909</v>
      </c>
    </row>
    <row r="16" spans="2:3" ht="12">
      <c r="B16" s="2">
        <v>1</v>
      </c>
      <c r="C16" s="6" t="s">
        <v>897</v>
      </c>
    </row>
    <row r="17" spans="2:3" ht="12">
      <c r="B17" s="2">
        <v>2</v>
      </c>
      <c r="C17" s="6" t="s">
        <v>1020</v>
      </c>
    </row>
    <row r="18" spans="2:3" ht="12">
      <c r="B18" s="2">
        <v>3</v>
      </c>
      <c r="C18" s="6" t="s">
        <v>938</v>
      </c>
    </row>
    <row r="19" spans="2:3" ht="12">
      <c r="B19" s="2">
        <v>4</v>
      </c>
      <c r="C19" s="6" t="s">
        <v>1021</v>
      </c>
    </row>
    <row r="20" spans="2:3" ht="12">
      <c r="B20" s="2">
        <v>5</v>
      </c>
      <c r="C20" s="6" t="s">
        <v>1022</v>
      </c>
    </row>
    <row r="21" spans="2:3" ht="12">
      <c r="B21" s="2">
        <v>6</v>
      </c>
      <c r="C21" s="6" t="s">
        <v>1023</v>
      </c>
    </row>
    <row r="23" ht="12">
      <c r="B23" s="2" t="s">
        <v>908</v>
      </c>
    </row>
    <row r="24" spans="2:3" ht="12">
      <c r="B24" s="2">
        <v>1</v>
      </c>
      <c r="C24" s="2" t="s">
        <v>1024</v>
      </c>
    </row>
    <row r="25" spans="2:3" ht="12">
      <c r="B25" s="2">
        <v>2</v>
      </c>
      <c r="C25" s="2" t="s">
        <v>910</v>
      </c>
    </row>
    <row r="26" spans="2:3" ht="12">
      <c r="B26" s="2">
        <v>3</v>
      </c>
      <c r="C26" s="2" t="s">
        <v>911</v>
      </c>
    </row>
    <row r="27" spans="2:3" ht="12">
      <c r="B27" s="2">
        <v>4</v>
      </c>
      <c r="C27" s="2" t="s">
        <v>912</v>
      </c>
    </row>
    <row r="28" spans="2:3" ht="12">
      <c r="B28" s="2">
        <v>5</v>
      </c>
      <c r="C28" s="6" t="s">
        <v>898</v>
      </c>
    </row>
    <row r="29" spans="2:3" ht="12">
      <c r="B29" s="2">
        <v>6</v>
      </c>
      <c r="C29" s="2" t="s">
        <v>1025</v>
      </c>
    </row>
    <row r="30" spans="2:3" ht="12">
      <c r="B30" s="2">
        <v>7</v>
      </c>
      <c r="C30" s="6" t="s">
        <v>914</v>
      </c>
    </row>
    <row r="31" spans="2:3" ht="12">
      <c r="B31" s="2">
        <v>8</v>
      </c>
      <c r="C31" s="2" t="s">
        <v>913</v>
      </c>
    </row>
    <row r="32" spans="2:3" ht="12">
      <c r="B32" s="2">
        <v>9</v>
      </c>
      <c r="C32" s="2" t="s">
        <v>915</v>
      </c>
    </row>
    <row r="33" spans="2:3" ht="12">
      <c r="B33" s="2">
        <v>10</v>
      </c>
      <c r="C33" s="6" t="s">
        <v>916</v>
      </c>
    </row>
    <row r="34" spans="2:3" ht="12">
      <c r="B34" s="2">
        <v>11</v>
      </c>
      <c r="C34" s="6" t="s">
        <v>917</v>
      </c>
    </row>
    <row r="35" spans="2:3" ht="12">
      <c r="B35" s="2">
        <v>12</v>
      </c>
      <c r="C35" s="6" t="s">
        <v>1026</v>
      </c>
    </row>
    <row r="36" spans="2:3" ht="12">
      <c r="B36" s="2">
        <v>13</v>
      </c>
      <c r="C36" s="2" t="s">
        <v>939</v>
      </c>
    </row>
    <row r="37" spans="2:3" ht="12">
      <c r="B37" s="2">
        <v>14</v>
      </c>
      <c r="C37" s="6" t="s">
        <v>940</v>
      </c>
    </row>
    <row r="38" spans="2:3" ht="12">
      <c r="B38" s="2">
        <v>15</v>
      </c>
      <c r="C38" s="6" t="s">
        <v>1027</v>
      </c>
    </row>
    <row r="39" spans="2:3" ht="12">
      <c r="B39" s="2">
        <v>16</v>
      </c>
      <c r="C39" s="6" t="s">
        <v>1028</v>
      </c>
    </row>
    <row r="40" ht="12">
      <c r="C40" s="6"/>
    </row>
    <row r="41" ht="12">
      <c r="B41" s="2" t="s">
        <v>918</v>
      </c>
    </row>
    <row r="42" spans="2:3" ht="12">
      <c r="B42" s="2">
        <v>1</v>
      </c>
      <c r="C42" s="6" t="s">
        <v>1029</v>
      </c>
    </row>
    <row r="43" spans="2:3" ht="12">
      <c r="B43" s="2">
        <v>2</v>
      </c>
      <c r="C43" s="6" t="s">
        <v>1030</v>
      </c>
    </row>
    <row r="44" spans="2:3" ht="12">
      <c r="B44" s="2">
        <v>3</v>
      </c>
      <c r="C44" s="6" t="s">
        <v>1031</v>
      </c>
    </row>
    <row r="45" spans="2:3" ht="12">
      <c r="B45" s="10">
        <v>4</v>
      </c>
      <c r="C45" s="11" t="s">
        <v>1032</v>
      </c>
    </row>
    <row r="46" spans="2:3" ht="12">
      <c r="B46" s="10">
        <v>5</v>
      </c>
      <c r="C46" s="11" t="s">
        <v>1033</v>
      </c>
    </row>
    <row r="47" spans="2:3" ht="12">
      <c r="B47" s="2">
        <v>6</v>
      </c>
      <c r="C47" s="6" t="s">
        <v>1034</v>
      </c>
    </row>
    <row r="48" spans="2:3" ht="12">
      <c r="B48" s="2">
        <v>7</v>
      </c>
      <c r="C48" s="6" t="s">
        <v>1035</v>
      </c>
    </row>
    <row r="49" spans="2:3" ht="12" customHeight="1">
      <c r="B49" s="2">
        <v>8</v>
      </c>
      <c r="C49" s="6" t="s">
        <v>1036</v>
      </c>
    </row>
    <row r="50" spans="2:3" ht="12" customHeight="1">
      <c r="B50" s="2">
        <v>9</v>
      </c>
      <c r="C50" s="6" t="s">
        <v>1037</v>
      </c>
    </row>
    <row r="51" spans="2:3" ht="12">
      <c r="B51" s="2">
        <v>10</v>
      </c>
      <c r="C51" s="6" t="s">
        <v>1038</v>
      </c>
    </row>
    <row r="52" spans="2:3" ht="12">
      <c r="B52" s="2">
        <v>11</v>
      </c>
      <c r="C52" s="2" t="s">
        <v>989</v>
      </c>
    </row>
    <row r="53" spans="2:3" ht="12">
      <c r="B53" s="2">
        <v>12</v>
      </c>
      <c r="C53" s="2" t="s">
        <v>1039</v>
      </c>
    </row>
    <row r="55" ht="12">
      <c r="B55" s="2" t="s">
        <v>1040</v>
      </c>
    </row>
    <row r="56" spans="2:3" ht="12">
      <c r="B56" s="10">
        <v>1</v>
      </c>
      <c r="C56" s="10" t="s">
        <v>1041</v>
      </c>
    </row>
    <row r="57" spans="2:3" ht="12">
      <c r="B57" s="2">
        <v>2</v>
      </c>
      <c r="C57" s="2" t="s">
        <v>1042</v>
      </c>
    </row>
    <row r="58" spans="2:3" ht="12">
      <c r="B58" s="2">
        <v>3</v>
      </c>
      <c r="C58" s="2" t="s">
        <v>1043</v>
      </c>
    </row>
    <row r="59" spans="2:3" ht="12">
      <c r="B59" s="2">
        <v>4</v>
      </c>
      <c r="C59" s="2" t="s">
        <v>1044</v>
      </c>
    </row>
    <row r="60" spans="2:3" ht="12">
      <c r="B60" s="2">
        <v>5</v>
      </c>
      <c r="C60" s="2" t="s">
        <v>1045</v>
      </c>
    </row>
    <row r="61" spans="2:3" ht="12">
      <c r="B61" s="2">
        <v>6</v>
      </c>
      <c r="C61" s="2" t="s">
        <v>1046</v>
      </c>
    </row>
    <row r="62" spans="2:3" ht="12">
      <c r="B62" s="2">
        <v>7</v>
      </c>
      <c r="C62" s="2" t="s">
        <v>1047</v>
      </c>
    </row>
    <row r="64" ht="12">
      <c r="B64" s="2" t="s">
        <v>1048</v>
      </c>
    </row>
    <row r="65" spans="2:3" ht="12">
      <c r="B65" s="2">
        <v>1</v>
      </c>
      <c r="C65" s="2" t="s">
        <v>919</v>
      </c>
    </row>
    <row r="66" ht="12">
      <c r="C66" s="2" t="s">
        <v>1056</v>
      </c>
    </row>
    <row r="67" ht="12">
      <c r="C67" s="2" t="s">
        <v>1057</v>
      </c>
    </row>
    <row r="68" ht="12">
      <c r="C68" s="2" t="s">
        <v>1058</v>
      </c>
    </row>
    <row r="69" spans="2:3" ht="12">
      <c r="B69" s="2">
        <v>2</v>
      </c>
      <c r="C69" s="2" t="s">
        <v>905</v>
      </c>
    </row>
    <row r="70" ht="12">
      <c r="C70" s="2" t="s">
        <v>1049</v>
      </c>
    </row>
    <row r="71" ht="12">
      <c r="C71" s="2" t="s">
        <v>1059</v>
      </c>
    </row>
    <row r="72" spans="2:3" ht="12">
      <c r="B72" s="2">
        <v>3</v>
      </c>
      <c r="C72" s="2" t="s">
        <v>941</v>
      </c>
    </row>
    <row r="73" ht="12">
      <c r="C73" s="2" t="s">
        <v>1050</v>
      </c>
    </row>
    <row r="74" ht="12">
      <c r="C74" s="2" t="s">
        <v>1060</v>
      </c>
    </row>
    <row r="75" ht="12">
      <c r="C75" s="2" t="s">
        <v>1061</v>
      </c>
    </row>
    <row r="76" ht="12">
      <c r="C76" s="2" t="s">
        <v>1051</v>
      </c>
    </row>
    <row r="77" spans="2:3" ht="12">
      <c r="B77" s="2">
        <v>4</v>
      </c>
      <c r="C77" s="2" t="s">
        <v>1052</v>
      </c>
    </row>
    <row r="78" spans="2:3" ht="12">
      <c r="B78" s="2">
        <v>5</v>
      </c>
      <c r="C78" s="2" t="s">
        <v>904</v>
      </c>
    </row>
    <row r="79" ht="12">
      <c r="C79" s="2" t="s">
        <v>943</v>
      </c>
    </row>
    <row r="80" ht="12">
      <c r="C80" s="2" t="s">
        <v>944</v>
      </c>
    </row>
    <row r="81" spans="2:3" ht="12">
      <c r="B81" s="10">
        <v>6</v>
      </c>
      <c r="C81" s="10" t="s">
        <v>1053</v>
      </c>
    </row>
    <row r="82" spans="2:3" ht="12">
      <c r="B82" s="2">
        <v>7</v>
      </c>
      <c r="C82" s="2" t="s">
        <v>942</v>
      </c>
    </row>
    <row r="83" ht="12">
      <c r="C83" s="2" t="s">
        <v>1054</v>
      </c>
    </row>
    <row r="84" ht="12">
      <c r="C84" s="2" t="s">
        <v>1055</v>
      </c>
    </row>
    <row r="86" ht="12">
      <c r="B86" s="2" t="s">
        <v>1062</v>
      </c>
    </row>
    <row r="87" spans="2:3" ht="12">
      <c r="B87" s="10">
        <v>1</v>
      </c>
      <c r="C87" s="10" t="s">
        <v>1063</v>
      </c>
    </row>
    <row r="88" spans="2:3" ht="12">
      <c r="B88" s="2">
        <v>2</v>
      </c>
      <c r="C88" s="2" t="s">
        <v>1064</v>
      </c>
    </row>
    <row r="89" spans="2:3" ht="12">
      <c r="B89" s="2">
        <v>3</v>
      </c>
      <c r="C89" s="2" t="s">
        <v>1065</v>
      </c>
    </row>
    <row r="90" spans="2:3" ht="12">
      <c r="B90" s="2">
        <v>4</v>
      </c>
      <c r="C90" s="2" t="s">
        <v>1066</v>
      </c>
    </row>
    <row r="91" spans="2:3" ht="12">
      <c r="B91" s="2">
        <v>5</v>
      </c>
      <c r="C91" s="2" t="s">
        <v>1067</v>
      </c>
    </row>
    <row r="92" spans="2:3" ht="12">
      <c r="B92" s="2">
        <v>6</v>
      </c>
      <c r="C92" s="2" t="s">
        <v>1068</v>
      </c>
    </row>
    <row r="93" spans="2:3" ht="12">
      <c r="B93" s="2">
        <v>7</v>
      </c>
      <c r="C93" s="2" t="s">
        <v>1069</v>
      </c>
    </row>
    <row r="94" ht="12">
      <c r="C94" s="2" t="s">
        <v>1070</v>
      </c>
    </row>
    <row r="95" ht="12">
      <c r="C95" s="2" t="s">
        <v>1088</v>
      </c>
    </row>
    <row r="96" ht="12">
      <c r="C96" s="2" t="s">
        <v>1089</v>
      </c>
    </row>
    <row r="97" ht="12">
      <c r="C97" s="2" t="s">
        <v>1090</v>
      </c>
    </row>
    <row r="98" spans="2:3" ht="12">
      <c r="B98" s="10">
        <v>8</v>
      </c>
      <c r="C98" s="10" t="s">
        <v>1071</v>
      </c>
    </row>
    <row r="99" spans="2:3" ht="12">
      <c r="B99" s="2">
        <v>9</v>
      </c>
      <c r="C99" s="2" t="s">
        <v>1072</v>
      </c>
    </row>
    <row r="100" ht="12">
      <c r="C100" s="2" t="s">
        <v>1091</v>
      </c>
    </row>
    <row r="101" ht="12">
      <c r="C101" s="2" t="s">
        <v>1092</v>
      </c>
    </row>
    <row r="102" ht="12">
      <c r="C102" s="2" t="s">
        <v>1093</v>
      </c>
    </row>
    <row r="103" spans="2:3" ht="12">
      <c r="B103" s="2">
        <v>10</v>
      </c>
      <c r="C103" s="2" t="s">
        <v>1073</v>
      </c>
    </row>
    <row r="104" ht="12">
      <c r="C104" s="2" t="s">
        <v>1094</v>
      </c>
    </row>
    <row r="105" ht="12">
      <c r="C105" s="2" t="s">
        <v>1095</v>
      </c>
    </row>
    <row r="106" ht="12">
      <c r="C106" s="2" t="s">
        <v>1096</v>
      </c>
    </row>
    <row r="107" ht="12">
      <c r="C107" s="2" t="s">
        <v>1097</v>
      </c>
    </row>
    <row r="108" spans="2:3" ht="12">
      <c r="B108" s="2">
        <v>11</v>
      </c>
      <c r="C108" s="7" t="s">
        <v>945</v>
      </c>
    </row>
    <row r="109" spans="2:3" ht="12">
      <c r="B109" s="2">
        <v>12</v>
      </c>
      <c r="C109" s="7" t="s">
        <v>1074</v>
      </c>
    </row>
    <row r="110" spans="2:3" ht="12">
      <c r="B110" s="2">
        <v>13</v>
      </c>
      <c r="C110" s="8" t="s">
        <v>1075</v>
      </c>
    </row>
    <row r="111" ht="12">
      <c r="C111" s="2" t="s">
        <v>946</v>
      </c>
    </row>
    <row r="112" ht="12">
      <c r="C112" s="2" t="s">
        <v>990</v>
      </c>
    </row>
    <row r="113" ht="12">
      <c r="C113" s="2" t="s">
        <v>950</v>
      </c>
    </row>
    <row r="114" ht="12">
      <c r="C114" s="2" t="s">
        <v>951</v>
      </c>
    </row>
    <row r="115" ht="12">
      <c r="C115" s="2" t="s">
        <v>952</v>
      </c>
    </row>
    <row r="116" ht="12">
      <c r="C116" s="2" t="s">
        <v>953</v>
      </c>
    </row>
    <row r="117" ht="12">
      <c r="C117" s="2" t="s">
        <v>991</v>
      </c>
    </row>
    <row r="118" spans="2:3" ht="12">
      <c r="B118" s="2">
        <v>14</v>
      </c>
      <c r="C118" s="8" t="s">
        <v>899</v>
      </c>
    </row>
    <row r="119" ht="12">
      <c r="C119" s="8" t="s">
        <v>947</v>
      </c>
    </row>
    <row r="120" ht="12">
      <c r="C120" s="8" t="s">
        <v>948</v>
      </c>
    </row>
    <row r="121" spans="2:3" ht="12">
      <c r="B121" s="10">
        <v>15</v>
      </c>
      <c r="C121" s="10" t="s">
        <v>1076</v>
      </c>
    </row>
    <row r="122" spans="2:3" ht="12">
      <c r="B122" s="2">
        <v>16</v>
      </c>
      <c r="C122" s="2" t="s">
        <v>1077</v>
      </c>
    </row>
    <row r="123" spans="2:3" ht="12">
      <c r="B123" s="2">
        <v>17</v>
      </c>
      <c r="C123" s="2" t="s">
        <v>1078</v>
      </c>
    </row>
    <row r="124" spans="2:3" ht="12">
      <c r="B124" s="2">
        <v>18</v>
      </c>
      <c r="C124" s="8" t="s">
        <v>1079</v>
      </c>
    </row>
    <row r="125" spans="2:3" ht="12">
      <c r="B125" s="2">
        <v>19</v>
      </c>
      <c r="C125" s="8" t="s">
        <v>1080</v>
      </c>
    </row>
    <row r="126" spans="2:3" ht="12">
      <c r="B126" s="2">
        <v>20</v>
      </c>
      <c r="C126" s="2" t="s">
        <v>1081</v>
      </c>
    </row>
    <row r="127" spans="2:3" ht="12">
      <c r="B127" s="2">
        <v>21</v>
      </c>
      <c r="C127" s="2" t="s">
        <v>1082</v>
      </c>
    </row>
    <row r="128" spans="2:3" ht="12">
      <c r="B128" s="2">
        <v>22</v>
      </c>
      <c r="C128" s="8" t="s">
        <v>1083</v>
      </c>
    </row>
    <row r="129" spans="2:3" ht="12">
      <c r="B129" s="2">
        <v>23</v>
      </c>
      <c r="C129" s="2" t="s">
        <v>1084</v>
      </c>
    </row>
    <row r="130" spans="2:3" ht="12">
      <c r="B130" s="2">
        <v>24</v>
      </c>
      <c r="C130" s="8" t="s">
        <v>949</v>
      </c>
    </row>
    <row r="131" spans="2:3" ht="12">
      <c r="B131" s="2">
        <v>25</v>
      </c>
      <c r="C131" s="8" t="s">
        <v>1085</v>
      </c>
    </row>
    <row r="132" spans="2:3" ht="12">
      <c r="B132" s="2">
        <v>26</v>
      </c>
      <c r="C132" s="2" t="s">
        <v>1086</v>
      </c>
    </row>
    <row r="133" spans="2:3" ht="12">
      <c r="B133" s="2">
        <v>27</v>
      </c>
      <c r="C133" s="2" t="s">
        <v>1087</v>
      </c>
    </row>
    <row r="134" ht="12">
      <c r="A134" s="1"/>
    </row>
    <row r="135" ht="12">
      <c r="B135" s="2" t="s">
        <v>1098</v>
      </c>
    </row>
    <row r="136" spans="2:3" ht="12">
      <c r="B136" s="10">
        <v>1</v>
      </c>
      <c r="C136" s="11" t="s">
        <v>954</v>
      </c>
    </row>
    <row r="137" ht="12">
      <c r="C137" s="11" t="s">
        <v>1108</v>
      </c>
    </row>
    <row r="138" ht="12">
      <c r="C138" s="6" t="s">
        <v>1109</v>
      </c>
    </row>
    <row r="139" ht="12">
      <c r="C139" s="6" t="s">
        <v>1110</v>
      </c>
    </row>
    <row r="140" spans="2:3" ht="12">
      <c r="B140" s="2">
        <v>2</v>
      </c>
      <c r="C140" s="9" t="s">
        <v>1099</v>
      </c>
    </row>
    <row r="141" spans="2:3" ht="12">
      <c r="B141" s="2">
        <v>3</v>
      </c>
      <c r="C141" s="9" t="s">
        <v>1100</v>
      </c>
    </row>
    <row r="142" spans="2:3" ht="12" customHeight="1">
      <c r="B142" s="2">
        <v>4</v>
      </c>
      <c r="C142" s="9" t="s">
        <v>1101</v>
      </c>
    </row>
    <row r="143" spans="2:3" ht="12" customHeight="1">
      <c r="B143" s="2">
        <v>5</v>
      </c>
      <c r="C143" s="9" t="s">
        <v>1102</v>
      </c>
    </row>
    <row r="144" ht="12" customHeight="1">
      <c r="C144" s="9" t="s">
        <v>1111</v>
      </c>
    </row>
    <row r="145" ht="12" customHeight="1">
      <c r="C145" s="9" t="s">
        <v>1112</v>
      </c>
    </row>
    <row r="146" ht="12" customHeight="1">
      <c r="C146" s="9" t="s">
        <v>1113</v>
      </c>
    </row>
    <row r="147" ht="12" customHeight="1">
      <c r="C147" s="9" t="s">
        <v>1114</v>
      </c>
    </row>
    <row r="148" spans="2:3" ht="12" customHeight="1">
      <c r="B148" s="2">
        <v>6</v>
      </c>
      <c r="C148" s="9" t="s">
        <v>1115</v>
      </c>
    </row>
    <row r="149" ht="12" customHeight="1">
      <c r="C149" s="9" t="s">
        <v>1116</v>
      </c>
    </row>
    <row r="150" ht="12" customHeight="1">
      <c r="C150" s="9" t="s">
        <v>1117</v>
      </c>
    </row>
    <row r="151" spans="2:3" ht="12">
      <c r="B151" s="2">
        <v>7</v>
      </c>
      <c r="C151" s="6" t="s">
        <v>1103</v>
      </c>
    </row>
    <row r="152" spans="2:3" ht="12">
      <c r="B152" s="2">
        <v>8</v>
      </c>
      <c r="C152" s="6" t="s">
        <v>1104</v>
      </c>
    </row>
    <row r="153" ht="12">
      <c r="C153" s="6" t="s">
        <v>1105</v>
      </c>
    </row>
    <row r="154" ht="12">
      <c r="C154" s="6" t="s">
        <v>1106</v>
      </c>
    </row>
    <row r="155" spans="2:3" ht="12">
      <c r="B155" s="2">
        <v>9</v>
      </c>
      <c r="C155" s="6" t="s">
        <v>1107</v>
      </c>
    </row>
    <row r="156" ht="12">
      <c r="C156" s="6"/>
    </row>
    <row r="157" ht="12">
      <c r="B157" s="2" t="s">
        <v>1118</v>
      </c>
    </row>
    <row r="158" spans="2:3" ht="12">
      <c r="B158" s="10">
        <v>1</v>
      </c>
      <c r="C158" s="10" t="s">
        <v>998</v>
      </c>
    </row>
    <row r="159" ht="12">
      <c r="C159" s="2" t="s">
        <v>1119</v>
      </c>
    </row>
    <row r="160" ht="12">
      <c r="C160" s="10" t="s">
        <v>1120</v>
      </c>
    </row>
    <row r="161" spans="2:3" ht="12">
      <c r="B161" s="2">
        <v>2</v>
      </c>
      <c r="C161" s="2" t="s">
        <v>1121</v>
      </c>
    </row>
    <row r="162" ht="12">
      <c r="C162" s="2" t="s">
        <v>1129</v>
      </c>
    </row>
    <row r="163" ht="12">
      <c r="C163" s="2" t="s">
        <v>1130</v>
      </c>
    </row>
    <row r="164" ht="12">
      <c r="C164" s="2" t="s">
        <v>1131</v>
      </c>
    </row>
    <row r="165" ht="12">
      <c r="C165" s="2" t="s">
        <v>1132</v>
      </c>
    </row>
    <row r="166" spans="2:3" ht="12">
      <c r="B166" s="2">
        <v>3</v>
      </c>
      <c r="C166" s="2" t="s">
        <v>999</v>
      </c>
    </row>
    <row r="167" spans="2:3" ht="12">
      <c r="B167" s="2">
        <v>4</v>
      </c>
      <c r="C167" s="2" t="s">
        <v>1122</v>
      </c>
    </row>
    <row r="168" spans="2:3" ht="12">
      <c r="B168" s="2">
        <v>5</v>
      </c>
      <c r="C168" s="2" t="s">
        <v>1123</v>
      </c>
    </row>
    <row r="169" ht="12">
      <c r="C169" s="2" t="s">
        <v>1133</v>
      </c>
    </row>
    <row r="170" ht="12">
      <c r="C170" s="2" t="s">
        <v>1134</v>
      </c>
    </row>
    <row r="171" ht="12">
      <c r="C171" s="2" t="s">
        <v>1135</v>
      </c>
    </row>
    <row r="172" ht="12">
      <c r="C172" s="2" t="s">
        <v>1136</v>
      </c>
    </row>
    <row r="173" spans="2:3" ht="12">
      <c r="B173" s="10">
        <v>6</v>
      </c>
      <c r="C173" s="10" t="s">
        <v>1124</v>
      </c>
    </row>
    <row r="174" spans="2:3" ht="12">
      <c r="B174" s="2">
        <v>7</v>
      </c>
      <c r="C174" s="2" t="s">
        <v>1125</v>
      </c>
    </row>
    <row r="175" spans="2:3" ht="12">
      <c r="B175" s="2">
        <v>8</v>
      </c>
      <c r="C175" s="2" t="s">
        <v>1126</v>
      </c>
    </row>
    <row r="176" spans="2:3" ht="12">
      <c r="B176" s="2">
        <v>9</v>
      </c>
      <c r="C176" s="2" t="s">
        <v>1127</v>
      </c>
    </row>
    <row r="177" spans="2:3" ht="12">
      <c r="B177" s="2">
        <v>10</v>
      </c>
      <c r="C177" s="2" t="s">
        <v>1128</v>
      </c>
    </row>
    <row r="179" ht="12">
      <c r="B179" s="2" t="s">
        <v>1137</v>
      </c>
    </row>
    <row r="180" spans="2:3" ht="12">
      <c r="B180" s="2">
        <v>1</v>
      </c>
      <c r="C180" s="2" t="s">
        <v>1138</v>
      </c>
    </row>
    <row r="181" spans="2:3" ht="12">
      <c r="B181" s="2">
        <v>2</v>
      </c>
      <c r="C181" s="2" t="s">
        <v>955</v>
      </c>
    </row>
    <row r="182" spans="2:3" ht="12">
      <c r="B182" s="2">
        <v>3</v>
      </c>
      <c r="C182" s="2" t="s">
        <v>1139</v>
      </c>
    </row>
    <row r="183" spans="2:3" ht="12">
      <c r="B183" s="2">
        <v>4</v>
      </c>
      <c r="C183" s="2" t="s">
        <v>1140</v>
      </c>
    </row>
    <row r="184" spans="2:3" ht="12">
      <c r="B184" s="10">
        <v>5</v>
      </c>
      <c r="C184" s="10" t="s">
        <v>1141</v>
      </c>
    </row>
    <row r="185" spans="2:3" ht="12">
      <c r="B185" s="10">
        <v>6</v>
      </c>
      <c r="C185" s="10" t="s">
        <v>1142</v>
      </c>
    </row>
    <row r="186" spans="2:3" ht="12">
      <c r="B186" s="2">
        <v>7</v>
      </c>
      <c r="C186" s="2" t="s">
        <v>1143</v>
      </c>
    </row>
    <row r="187" spans="2:3" ht="12">
      <c r="B187" s="2">
        <v>8</v>
      </c>
      <c r="C187" s="2" t="s">
        <v>1144</v>
      </c>
    </row>
    <row r="188" spans="2:3" ht="12">
      <c r="B188" s="2">
        <v>9</v>
      </c>
      <c r="C188" s="2" t="s">
        <v>1145</v>
      </c>
    </row>
    <row r="190" ht="12">
      <c r="B190" s="2" t="s">
        <v>1000</v>
      </c>
    </row>
    <row r="191" spans="2:3" ht="12">
      <c r="B191" s="2">
        <v>1</v>
      </c>
      <c r="C191" s="2" t="s">
        <v>956</v>
      </c>
    </row>
    <row r="192" spans="2:3" ht="12">
      <c r="B192" s="10">
        <v>2</v>
      </c>
      <c r="C192" s="10" t="s">
        <v>1146</v>
      </c>
    </row>
    <row r="193" spans="2:3" ht="12">
      <c r="B193" s="2">
        <v>3</v>
      </c>
      <c r="C193" s="2" t="s">
        <v>1147</v>
      </c>
    </row>
    <row r="194" spans="2:3" ht="12">
      <c r="B194" s="2">
        <v>4</v>
      </c>
      <c r="C194" s="2" t="s">
        <v>1148</v>
      </c>
    </row>
    <row r="195" spans="2:3" ht="12">
      <c r="B195" s="2">
        <v>5</v>
      </c>
      <c r="C195" s="2" t="s">
        <v>1149</v>
      </c>
    </row>
    <row r="196" spans="2:3" ht="12">
      <c r="B196" s="2">
        <v>6</v>
      </c>
      <c r="C196" s="2" t="s">
        <v>1150</v>
      </c>
    </row>
    <row r="197" spans="2:3" ht="12">
      <c r="B197" s="2">
        <v>7</v>
      </c>
      <c r="C197" s="2" t="s">
        <v>1151</v>
      </c>
    </row>
    <row r="198" spans="2:3" ht="12">
      <c r="B198" s="2">
        <v>8</v>
      </c>
      <c r="C198" s="2" t="s">
        <v>1152</v>
      </c>
    </row>
    <row r="199" spans="2:3" ht="12">
      <c r="B199" s="10">
        <v>9</v>
      </c>
      <c r="C199" s="10" t="s">
        <v>992</v>
      </c>
    </row>
    <row r="200" ht="12">
      <c r="C200" s="10" t="s">
        <v>1153</v>
      </c>
    </row>
    <row r="201" ht="12">
      <c r="C201" s="10" t="s">
        <v>1154</v>
      </c>
    </row>
    <row r="203" ht="12">
      <c r="B203" s="2" t="s">
        <v>1001</v>
      </c>
    </row>
    <row r="204" spans="2:3" ht="12">
      <c r="B204" s="2">
        <v>1</v>
      </c>
      <c r="C204" s="2" t="s">
        <v>957</v>
      </c>
    </row>
    <row r="205" spans="2:3" ht="12">
      <c r="B205" s="2">
        <v>2</v>
      </c>
      <c r="C205" s="2" t="s">
        <v>1155</v>
      </c>
    </row>
    <row r="206" spans="2:3" ht="12">
      <c r="B206" s="2">
        <v>3</v>
      </c>
      <c r="C206" s="2" t="s">
        <v>1156</v>
      </c>
    </row>
    <row r="207" spans="2:3" ht="12">
      <c r="B207" s="2">
        <v>4</v>
      </c>
      <c r="C207" s="2" t="s">
        <v>958</v>
      </c>
    </row>
    <row r="208" spans="2:3" ht="12">
      <c r="B208" s="2">
        <v>5</v>
      </c>
      <c r="C208" s="2" t="s">
        <v>1157</v>
      </c>
    </row>
    <row r="209" spans="2:3" ht="12">
      <c r="B209" s="2">
        <v>6</v>
      </c>
      <c r="C209" s="2" t="s">
        <v>1158</v>
      </c>
    </row>
    <row r="210" spans="2:3" ht="12">
      <c r="B210" s="2">
        <v>7</v>
      </c>
      <c r="C210" s="2" t="s">
        <v>1159</v>
      </c>
    </row>
    <row r="211" spans="2:3" ht="12">
      <c r="B211" s="2">
        <v>8</v>
      </c>
      <c r="C211" s="2" t="s">
        <v>1160</v>
      </c>
    </row>
    <row r="212" spans="2:3" ht="12">
      <c r="B212" s="2">
        <v>9</v>
      </c>
      <c r="C212" s="2" t="s">
        <v>1161</v>
      </c>
    </row>
    <row r="213" spans="2:3" ht="12">
      <c r="B213" s="2">
        <v>10</v>
      </c>
      <c r="C213" s="2" t="s">
        <v>1162</v>
      </c>
    </row>
    <row r="215" ht="12">
      <c r="B215" s="2" t="s">
        <v>993</v>
      </c>
    </row>
    <row r="216" spans="2:3" ht="12">
      <c r="B216" s="10">
        <v>1</v>
      </c>
      <c r="C216" s="10" t="s">
        <v>920</v>
      </c>
    </row>
    <row r="217" spans="2:3" ht="12">
      <c r="B217" s="2">
        <v>2</v>
      </c>
      <c r="C217" s="2" t="s">
        <v>921</v>
      </c>
    </row>
    <row r="218" spans="2:3" ht="12">
      <c r="B218" s="2">
        <v>3</v>
      </c>
      <c r="C218" s="2" t="s">
        <v>922</v>
      </c>
    </row>
    <row r="219" spans="2:3" ht="12">
      <c r="B219" s="2">
        <v>4</v>
      </c>
      <c r="C219" s="2" t="s">
        <v>959</v>
      </c>
    </row>
    <row r="220" ht="12">
      <c r="C220" s="2" t="s">
        <v>960</v>
      </c>
    </row>
    <row r="221" ht="12">
      <c r="C221" s="2" t="s">
        <v>961</v>
      </c>
    </row>
    <row r="222" spans="2:3" ht="12">
      <c r="B222" s="2">
        <v>5</v>
      </c>
      <c r="C222" s="2" t="s">
        <v>1002</v>
      </c>
    </row>
    <row r="223" spans="2:3" ht="12">
      <c r="B223" s="2">
        <v>6</v>
      </c>
      <c r="C223" s="2" t="s">
        <v>923</v>
      </c>
    </row>
    <row r="224" spans="2:3" ht="12">
      <c r="B224" s="10">
        <v>7</v>
      </c>
      <c r="C224" s="10" t="s">
        <v>1163</v>
      </c>
    </row>
    <row r="225" spans="2:3" ht="12">
      <c r="B225" s="2">
        <v>8</v>
      </c>
      <c r="C225" s="2" t="s">
        <v>924</v>
      </c>
    </row>
    <row r="226" spans="2:3" ht="12">
      <c r="B226" s="2">
        <v>9</v>
      </c>
      <c r="C226" s="2" t="s">
        <v>1164</v>
      </c>
    </row>
    <row r="227" spans="2:3" ht="12">
      <c r="B227" s="2">
        <v>10</v>
      </c>
      <c r="C227" s="2" t="s">
        <v>1004</v>
      </c>
    </row>
    <row r="228" ht="12">
      <c r="C228" s="2" t="s">
        <v>1165</v>
      </c>
    </row>
    <row r="229" ht="12">
      <c r="C229" s="2" t="s">
        <v>1166</v>
      </c>
    </row>
    <row r="230" spans="2:3" ht="12">
      <c r="B230" s="2">
        <v>11</v>
      </c>
      <c r="C230" s="2" t="s">
        <v>1167</v>
      </c>
    </row>
    <row r="231" ht="12">
      <c r="C231" s="2" t="s">
        <v>1005</v>
      </c>
    </row>
    <row r="232" ht="12">
      <c r="C232" s="2" t="s">
        <v>1006</v>
      </c>
    </row>
    <row r="233" spans="2:3" ht="12">
      <c r="B233" s="2">
        <v>12</v>
      </c>
      <c r="C233" s="2" t="s">
        <v>1003</v>
      </c>
    </row>
    <row r="234" spans="2:3" ht="12">
      <c r="B234" s="2">
        <v>13</v>
      </c>
      <c r="C234" s="2" t="s">
        <v>1168</v>
      </c>
    </row>
    <row r="235" spans="2:3" ht="12">
      <c r="B235" s="2">
        <v>14</v>
      </c>
      <c r="C235" s="2" t="s">
        <v>1169</v>
      </c>
    </row>
    <row r="236" spans="2:3" ht="12">
      <c r="B236" s="2">
        <v>15</v>
      </c>
      <c r="C236" s="2" t="s">
        <v>1170</v>
      </c>
    </row>
    <row r="237" spans="2:3" ht="12">
      <c r="B237" s="2">
        <v>16</v>
      </c>
      <c r="C237" s="2" t="s">
        <v>1171</v>
      </c>
    </row>
    <row r="238" spans="2:3" ht="12">
      <c r="B238" s="2">
        <v>17</v>
      </c>
      <c r="C238" s="2" t="s">
        <v>1172</v>
      </c>
    </row>
    <row r="239" spans="2:3" ht="12">
      <c r="B239" s="2">
        <v>18</v>
      </c>
      <c r="C239" s="2" t="s">
        <v>1173</v>
      </c>
    </row>
    <row r="241" ht="12">
      <c r="B241" s="2" t="s">
        <v>994</v>
      </c>
    </row>
    <row r="242" spans="2:3" ht="12">
      <c r="B242" s="10">
        <v>1</v>
      </c>
      <c r="C242" s="10" t="s">
        <v>1174</v>
      </c>
    </row>
    <row r="243" spans="2:3" ht="12">
      <c r="B243" s="2">
        <v>2</v>
      </c>
      <c r="C243" s="2" t="s">
        <v>1175</v>
      </c>
    </row>
    <row r="244" spans="2:3" ht="12">
      <c r="B244" s="2">
        <v>3</v>
      </c>
      <c r="C244" s="2" t="s">
        <v>1176</v>
      </c>
    </row>
    <row r="245" spans="2:3" ht="12">
      <c r="B245" s="2">
        <v>4</v>
      </c>
      <c r="C245" s="2" t="s">
        <v>1177</v>
      </c>
    </row>
    <row r="246" spans="2:3" ht="12">
      <c r="B246" s="2">
        <v>5</v>
      </c>
      <c r="C246" s="2" t="s">
        <v>1178</v>
      </c>
    </row>
    <row r="248" ht="12">
      <c r="B248" s="2" t="s">
        <v>1179</v>
      </c>
    </row>
    <row r="249" spans="2:3" ht="12">
      <c r="B249" s="10">
        <v>1</v>
      </c>
      <c r="C249" s="10" t="s">
        <v>1180</v>
      </c>
    </row>
    <row r="250" spans="2:3" ht="12">
      <c r="B250" s="2">
        <v>2</v>
      </c>
      <c r="C250" s="2" t="s">
        <v>925</v>
      </c>
    </row>
    <row r="251" spans="2:3" ht="12">
      <c r="B251" s="2">
        <v>3</v>
      </c>
      <c r="C251" s="2" t="s">
        <v>962</v>
      </c>
    </row>
    <row r="252" spans="2:3" ht="12">
      <c r="B252" s="2">
        <v>4</v>
      </c>
      <c r="C252" s="2" t="s">
        <v>1007</v>
      </c>
    </row>
    <row r="253" spans="2:3" ht="12">
      <c r="B253" s="2">
        <v>5</v>
      </c>
      <c r="C253" s="2" t="s">
        <v>1181</v>
      </c>
    </row>
    <row r="254" spans="2:3" ht="12">
      <c r="B254" s="2">
        <v>6</v>
      </c>
      <c r="C254" s="2" t="s">
        <v>1182</v>
      </c>
    </row>
    <row r="255" spans="2:3" ht="12">
      <c r="B255" s="2">
        <v>7</v>
      </c>
      <c r="C255" s="2" t="s">
        <v>1183</v>
      </c>
    </row>
    <row r="256" spans="2:3" ht="12">
      <c r="B256" s="2">
        <v>8</v>
      </c>
      <c r="C256" s="2" t="s">
        <v>963</v>
      </c>
    </row>
    <row r="257" spans="2:3" ht="12">
      <c r="B257" s="2">
        <v>9</v>
      </c>
      <c r="C257" s="2" t="s">
        <v>1184</v>
      </c>
    </row>
    <row r="258" spans="2:3" ht="12">
      <c r="B258" s="2">
        <v>10</v>
      </c>
      <c r="C258" s="2" t="s">
        <v>1185</v>
      </c>
    </row>
    <row r="259" spans="2:3" ht="12">
      <c r="B259" s="2">
        <v>11</v>
      </c>
      <c r="C259" s="2" t="s">
        <v>964</v>
      </c>
    </row>
    <row r="260" spans="2:3" ht="12">
      <c r="B260" s="2">
        <v>12</v>
      </c>
      <c r="C260" s="2" t="s">
        <v>965</v>
      </c>
    </row>
    <row r="261" spans="2:3" ht="12">
      <c r="B261" s="2">
        <v>13</v>
      </c>
      <c r="C261" s="2" t="s">
        <v>1186</v>
      </c>
    </row>
    <row r="262" spans="2:3" ht="12">
      <c r="B262" s="2">
        <v>14</v>
      </c>
      <c r="C262" s="2" t="s">
        <v>1187</v>
      </c>
    </row>
    <row r="263" spans="2:3" ht="12">
      <c r="B263" s="10">
        <v>15</v>
      </c>
      <c r="C263" s="10" t="s">
        <v>966</v>
      </c>
    </row>
    <row r="264" spans="2:3" ht="12">
      <c r="B264" s="2">
        <v>16</v>
      </c>
      <c r="C264" s="2" t="s">
        <v>1188</v>
      </c>
    </row>
    <row r="265" spans="2:3" ht="12">
      <c r="B265" s="2">
        <v>17</v>
      </c>
      <c r="C265" s="2" t="s">
        <v>926</v>
      </c>
    </row>
    <row r="266" spans="2:3" ht="12">
      <c r="B266" s="2">
        <v>18</v>
      </c>
      <c r="C266" s="2" t="s">
        <v>1189</v>
      </c>
    </row>
    <row r="268" ht="12">
      <c r="B268" s="2" t="s">
        <v>1190</v>
      </c>
    </row>
    <row r="269" spans="2:3" ht="12">
      <c r="B269" s="10">
        <v>1</v>
      </c>
      <c r="C269" s="10" t="s">
        <v>1191</v>
      </c>
    </row>
    <row r="270" spans="2:3" ht="12">
      <c r="B270" s="2">
        <v>2</v>
      </c>
      <c r="C270" s="2" t="s">
        <v>1192</v>
      </c>
    </row>
    <row r="271" spans="2:3" ht="12">
      <c r="B271" s="2">
        <v>3</v>
      </c>
      <c r="C271" s="2" t="s">
        <v>1193</v>
      </c>
    </row>
    <row r="272" spans="2:3" ht="12">
      <c r="B272" s="2">
        <v>4</v>
      </c>
      <c r="C272" s="2" t="s">
        <v>1194</v>
      </c>
    </row>
    <row r="274" ht="12">
      <c r="B274" s="2" t="s">
        <v>1195</v>
      </c>
    </row>
    <row r="275" spans="2:3" ht="12">
      <c r="B275" s="2">
        <v>1</v>
      </c>
      <c r="C275" s="2" t="s">
        <v>1196</v>
      </c>
    </row>
    <row r="276" spans="2:3" ht="12">
      <c r="B276" s="2">
        <v>2</v>
      </c>
      <c r="C276" s="2" t="s">
        <v>1197</v>
      </c>
    </row>
    <row r="277" spans="2:3" ht="12">
      <c r="B277" s="2">
        <v>3</v>
      </c>
      <c r="C277" s="9" t="s">
        <v>967</v>
      </c>
    </row>
    <row r="278" spans="2:3" ht="12">
      <c r="B278" s="10">
        <v>4</v>
      </c>
      <c r="C278" s="10" t="s">
        <v>1198</v>
      </c>
    </row>
    <row r="279" spans="2:3" ht="12">
      <c r="B279" s="10">
        <v>5</v>
      </c>
      <c r="C279" s="10" t="s">
        <v>1199</v>
      </c>
    </row>
    <row r="280" spans="2:3" ht="12">
      <c r="B280" s="2">
        <v>6</v>
      </c>
      <c r="C280" s="2" t="s">
        <v>1200</v>
      </c>
    </row>
    <row r="281" spans="2:3" ht="12">
      <c r="B281" s="2">
        <v>7</v>
      </c>
      <c r="C281" s="2" t="s">
        <v>1201</v>
      </c>
    </row>
    <row r="282" spans="2:3" ht="12">
      <c r="B282" s="2">
        <v>8</v>
      </c>
      <c r="C282" s="2" t="s">
        <v>1202</v>
      </c>
    </row>
    <row r="284" ht="12">
      <c r="B284" s="2" t="s">
        <v>1203</v>
      </c>
    </row>
    <row r="285" spans="2:3" ht="12">
      <c r="B285" s="10">
        <v>1</v>
      </c>
      <c r="C285" s="10" t="s">
        <v>1204</v>
      </c>
    </row>
    <row r="286" spans="2:3" ht="12">
      <c r="B286" s="2">
        <v>2</v>
      </c>
      <c r="C286" s="2" t="s">
        <v>1008</v>
      </c>
    </row>
    <row r="287" spans="2:3" ht="12">
      <c r="B287" s="2">
        <v>3</v>
      </c>
      <c r="C287" s="2" t="s">
        <v>927</v>
      </c>
    </row>
    <row r="288" spans="2:3" ht="12">
      <c r="B288" s="2">
        <v>4</v>
      </c>
      <c r="C288" s="2" t="s">
        <v>1205</v>
      </c>
    </row>
    <row r="289" spans="2:3" ht="12">
      <c r="B289" s="2">
        <v>5</v>
      </c>
      <c r="C289" s="2" t="s">
        <v>928</v>
      </c>
    </row>
    <row r="290" spans="2:3" ht="12">
      <c r="B290" s="2">
        <v>6</v>
      </c>
      <c r="C290" s="2" t="s">
        <v>1206</v>
      </c>
    </row>
    <row r="291" spans="2:3" ht="12">
      <c r="B291" s="2">
        <v>7</v>
      </c>
      <c r="C291" s="2" t="s">
        <v>1207</v>
      </c>
    </row>
    <row r="292" ht="12">
      <c r="C292" s="2" t="s">
        <v>1208</v>
      </c>
    </row>
    <row r="293" ht="12">
      <c r="C293" s="2" t="s">
        <v>1209</v>
      </c>
    </row>
    <row r="294" ht="12">
      <c r="C294" s="2" t="s">
        <v>1210</v>
      </c>
    </row>
    <row r="296" ht="12">
      <c r="B296" s="2" t="s">
        <v>1211</v>
      </c>
    </row>
    <row r="297" spans="2:3" ht="12">
      <c r="B297" s="2">
        <v>1</v>
      </c>
      <c r="C297" s="2" t="s">
        <v>1212</v>
      </c>
    </row>
    <row r="298" ht="12">
      <c r="C298" s="2" t="s">
        <v>930</v>
      </c>
    </row>
    <row r="299" ht="12">
      <c r="C299" s="2" t="s">
        <v>1213</v>
      </c>
    </row>
    <row r="300" ht="12">
      <c r="C300" s="2" t="s">
        <v>1226</v>
      </c>
    </row>
    <row r="301" ht="12">
      <c r="C301" s="2" t="s">
        <v>1227</v>
      </c>
    </row>
    <row r="302" ht="12">
      <c r="C302" s="2" t="s">
        <v>969</v>
      </c>
    </row>
    <row r="303" spans="2:3" ht="12">
      <c r="B303" s="2">
        <v>2</v>
      </c>
      <c r="C303" s="2" t="s">
        <v>1214</v>
      </c>
    </row>
    <row r="304" spans="2:3" ht="12">
      <c r="B304" s="2">
        <v>3</v>
      </c>
      <c r="C304" s="2" t="s">
        <v>968</v>
      </c>
    </row>
    <row r="305" spans="2:3" ht="12">
      <c r="B305" s="2">
        <v>4</v>
      </c>
      <c r="C305" s="2" t="s">
        <v>1215</v>
      </c>
    </row>
    <row r="306" ht="12">
      <c r="C306" s="2" t="s">
        <v>1216</v>
      </c>
    </row>
    <row r="307" ht="12">
      <c r="C307" s="2" t="s">
        <v>1217</v>
      </c>
    </row>
    <row r="308" spans="2:3" ht="12">
      <c r="B308" s="2">
        <v>5</v>
      </c>
      <c r="C308" s="2" t="s">
        <v>1218</v>
      </c>
    </row>
    <row r="309" spans="2:3" ht="12">
      <c r="B309" s="2">
        <v>6</v>
      </c>
      <c r="C309" s="2" t="s">
        <v>1219</v>
      </c>
    </row>
    <row r="310" ht="12">
      <c r="C310" s="2" t="s">
        <v>1228</v>
      </c>
    </row>
    <row r="311" ht="12">
      <c r="C311" s="2" t="s">
        <v>1229</v>
      </c>
    </row>
    <row r="312" spans="2:3" ht="12">
      <c r="B312" s="2">
        <v>7</v>
      </c>
      <c r="C312" s="2" t="s">
        <v>929</v>
      </c>
    </row>
    <row r="313" ht="12">
      <c r="C313" s="2" t="s">
        <v>931</v>
      </c>
    </row>
    <row r="314" ht="12">
      <c r="C314" s="2" t="s">
        <v>1230</v>
      </c>
    </row>
    <row r="315" ht="12">
      <c r="C315" s="2" t="s">
        <v>1231</v>
      </c>
    </row>
    <row r="316" ht="12">
      <c r="C316" s="2" t="s">
        <v>1232</v>
      </c>
    </row>
    <row r="317" spans="2:3" ht="12">
      <c r="B317" s="2">
        <v>8</v>
      </c>
      <c r="C317" s="2" t="s">
        <v>1220</v>
      </c>
    </row>
    <row r="318" spans="2:3" ht="12">
      <c r="B318" s="2">
        <v>9</v>
      </c>
      <c r="C318" s="2" t="s">
        <v>1221</v>
      </c>
    </row>
    <row r="319" spans="2:3" ht="12">
      <c r="B319" s="2">
        <v>10</v>
      </c>
      <c r="C319" s="2" t="s">
        <v>1222</v>
      </c>
    </row>
    <row r="320" spans="2:3" ht="12">
      <c r="B320" s="2">
        <v>11</v>
      </c>
      <c r="C320" s="2" t="s">
        <v>1223</v>
      </c>
    </row>
    <row r="321" spans="2:3" ht="12">
      <c r="B321" s="10">
        <v>12</v>
      </c>
      <c r="C321" s="10" t="s">
        <v>1224</v>
      </c>
    </row>
    <row r="322" spans="2:3" ht="12">
      <c r="B322" s="2">
        <v>13</v>
      </c>
      <c r="C322" s="2" t="s">
        <v>1225</v>
      </c>
    </row>
    <row r="324" ht="12">
      <c r="B324" s="2" t="s">
        <v>1233</v>
      </c>
    </row>
    <row r="325" spans="2:3" ht="12">
      <c r="B325" s="2">
        <v>1</v>
      </c>
      <c r="C325" s="6" t="s">
        <v>1009</v>
      </c>
    </row>
    <row r="326" spans="2:3" ht="12">
      <c r="B326" s="10">
        <v>2</v>
      </c>
      <c r="C326" s="11" t="s">
        <v>1234</v>
      </c>
    </row>
    <row r="327" spans="2:3" ht="12">
      <c r="B327" s="10">
        <v>3</v>
      </c>
      <c r="C327" s="10" t="s">
        <v>1235</v>
      </c>
    </row>
    <row r="328" spans="2:3" ht="12">
      <c r="B328" s="2">
        <v>4</v>
      </c>
      <c r="C328" s="2" t="s">
        <v>900</v>
      </c>
    </row>
    <row r="329" spans="2:3" ht="12">
      <c r="B329" s="2">
        <v>5</v>
      </c>
      <c r="C329" s="2" t="s">
        <v>1236</v>
      </c>
    </row>
    <row r="330" spans="2:3" ht="12">
      <c r="B330" s="2">
        <v>6</v>
      </c>
      <c r="C330" s="2" t="s">
        <v>932</v>
      </c>
    </row>
    <row r="331" ht="12">
      <c r="C331" s="2" t="s">
        <v>1238</v>
      </c>
    </row>
    <row r="332" ht="12">
      <c r="C332" s="2" t="s">
        <v>1237</v>
      </c>
    </row>
    <row r="333" spans="2:3" ht="12">
      <c r="B333" s="2">
        <v>7</v>
      </c>
      <c r="C333" s="2" t="s">
        <v>970</v>
      </c>
    </row>
    <row r="334" spans="2:3" ht="12">
      <c r="B334" s="2">
        <v>8</v>
      </c>
      <c r="C334" s="2" t="s">
        <v>971</v>
      </c>
    </row>
    <row r="335" ht="12">
      <c r="C335" s="2" t="s">
        <v>1238</v>
      </c>
    </row>
    <row r="336" ht="12">
      <c r="C336" s="2" t="s">
        <v>1239</v>
      </c>
    </row>
    <row r="337" spans="2:3" ht="12">
      <c r="B337" s="2">
        <v>9</v>
      </c>
      <c r="C337" s="2" t="s">
        <v>995</v>
      </c>
    </row>
    <row r="338" spans="2:3" ht="12">
      <c r="B338" s="2">
        <v>10</v>
      </c>
      <c r="C338" s="2" t="s">
        <v>1240</v>
      </c>
    </row>
    <row r="339" spans="2:3" ht="12">
      <c r="B339" s="2">
        <v>11</v>
      </c>
      <c r="C339" s="2" t="s">
        <v>1241</v>
      </c>
    </row>
    <row r="340" spans="2:3" ht="12">
      <c r="B340" s="2">
        <v>12</v>
      </c>
      <c r="C340" s="2" t="s">
        <v>1242</v>
      </c>
    </row>
    <row r="341" spans="2:3" ht="12">
      <c r="B341" s="2">
        <v>13</v>
      </c>
      <c r="C341" s="2" t="s">
        <v>1243</v>
      </c>
    </row>
    <row r="342" spans="2:3" ht="12">
      <c r="B342" s="2">
        <v>14</v>
      </c>
      <c r="C342" s="2" t="s">
        <v>1244</v>
      </c>
    </row>
    <row r="343" spans="2:3" ht="12">
      <c r="B343" s="2">
        <v>15</v>
      </c>
      <c r="C343" s="2" t="s">
        <v>1245</v>
      </c>
    </row>
    <row r="344" spans="2:3" ht="12">
      <c r="B344" s="2">
        <v>16</v>
      </c>
      <c r="C344" s="2" t="s">
        <v>1246</v>
      </c>
    </row>
    <row r="345" spans="2:3" ht="12">
      <c r="B345" s="2">
        <v>17</v>
      </c>
      <c r="C345" s="2" t="s">
        <v>1247</v>
      </c>
    </row>
    <row r="346" spans="2:3" ht="12">
      <c r="B346" s="2">
        <v>18</v>
      </c>
      <c r="C346" s="2" t="s">
        <v>1248</v>
      </c>
    </row>
    <row r="347" spans="2:3" ht="12">
      <c r="B347" s="2">
        <v>19</v>
      </c>
      <c r="C347" s="2" t="s">
        <v>1249</v>
      </c>
    </row>
    <row r="348" spans="2:3" ht="12">
      <c r="B348" s="2">
        <v>20</v>
      </c>
      <c r="C348" s="2" t="s">
        <v>1250</v>
      </c>
    </row>
    <row r="349" spans="2:3" ht="12">
      <c r="B349" s="2">
        <v>21</v>
      </c>
      <c r="C349" s="2" t="s">
        <v>1251</v>
      </c>
    </row>
    <row r="350" spans="2:3" ht="12">
      <c r="B350" s="2">
        <v>22</v>
      </c>
      <c r="C350" s="2" t="s">
        <v>1252</v>
      </c>
    </row>
    <row r="351" spans="2:3" ht="12">
      <c r="B351" s="2">
        <v>23</v>
      </c>
      <c r="C351" s="2" t="s">
        <v>1253</v>
      </c>
    </row>
    <row r="352" spans="2:3" ht="12">
      <c r="B352" s="2">
        <v>24</v>
      </c>
      <c r="C352" s="2" t="s">
        <v>1254</v>
      </c>
    </row>
    <row r="353" spans="2:3" ht="12">
      <c r="B353" s="2">
        <v>25</v>
      </c>
      <c r="C353" s="2" t="s">
        <v>1255</v>
      </c>
    </row>
    <row r="354" spans="2:3" ht="12">
      <c r="B354" s="2">
        <v>26</v>
      </c>
      <c r="C354" s="2" t="s">
        <v>1256</v>
      </c>
    </row>
    <row r="355" spans="2:3" ht="12">
      <c r="B355" s="2">
        <v>27</v>
      </c>
      <c r="C355" s="2" t="s">
        <v>1257</v>
      </c>
    </row>
    <row r="357" ht="12">
      <c r="B357" s="2" t="s">
        <v>1258</v>
      </c>
    </row>
    <row r="358" spans="2:3" ht="12">
      <c r="B358" s="10">
        <v>1</v>
      </c>
      <c r="C358" s="10" t="s">
        <v>972</v>
      </c>
    </row>
    <row r="359" spans="2:3" ht="12">
      <c r="B359" s="2">
        <v>2</v>
      </c>
      <c r="C359" s="2" t="s">
        <v>973</v>
      </c>
    </row>
    <row r="360" ht="12">
      <c r="C360" s="2" t="s">
        <v>1259</v>
      </c>
    </row>
    <row r="361" ht="12">
      <c r="C361" s="2" t="s">
        <v>1274</v>
      </c>
    </row>
    <row r="362" ht="12">
      <c r="C362" s="2" t="s">
        <v>1275</v>
      </c>
    </row>
    <row r="363" ht="12">
      <c r="C363" s="2" t="s">
        <v>1276</v>
      </c>
    </row>
    <row r="364" ht="12">
      <c r="C364" s="2" t="s">
        <v>1277</v>
      </c>
    </row>
    <row r="365" spans="2:3" ht="12">
      <c r="B365" s="2">
        <v>3</v>
      </c>
      <c r="C365" s="2" t="s">
        <v>1260</v>
      </c>
    </row>
    <row r="366" spans="2:3" ht="12">
      <c r="B366" s="2">
        <v>4</v>
      </c>
      <c r="C366" s="2" t="s">
        <v>974</v>
      </c>
    </row>
    <row r="367" spans="2:3" ht="12">
      <c r="B367" s="2">
        <v>5</v>
      </c>
      <c r="C367" s="2" t="s">
        <v>975</v>
      </c>
    </row>
    <row r="368" spans="2:3" ht="12">
      <c r="B368" s="10">
        <v>6</v>
      </c>
      <c r="C368" s="10" t="s">
        <v>1261</v>
      </c>
    </row>
    <row r="369" ht="12">
      <c r="C369" s="2" t="s">
        <v>1278</v>
      </c>
    </row>
    <row r="370" ht="12">
      <c r="C370" s="10" t="s">
        <v>1279</v>
      </c>
    </row>
    <row r="371" ht="12">
      <c r="C371" s="2" t="s">
        <v>1280</v>
      </c>
    </row>
    <row r="372" spans="2:3" ht="12">
      <c r="B372" s="10">
        <v>7</v>
      </c>
      <c r="C372" s="10" t="s">
        <v>1262</v>
      </c>
    </row>
    <row r="373" ht="12">
      <c r="C373" s="2" t="s">
        <v>1281</v>
      </c>
    </row>
    <row r="374" ht="12">
      <c r="C374" s="10" t="s">
        <v>1282</v>
      </c>
    </row>
    <row r="375" spans="2:3" ht="12">
      <c r="B375" s="2">
        <v>8</v>
      </c>
      <c r="C375" s="2" t="s">
        <v>1263</v>
      </c>
    </row>
    <row r="376" spans="2:3" ht="12">
      <c r="B376" s="10">
        <v>9</v>
      </c>
      <c r="C376" s="10" t="s">
        <v>977</v>
      </c>
    </row>
    <row r="377" spans="2:3" ht="12">
      <c r="B377" s="2">
        <v>10</v>
      </c>
      <c r="C377" s="9" t="s">
        <v>1264</v>
      </c>
    </row>
    <row r="378" spans="2:3" ht="12">
      <c r="B378" s="2">
        <v>11</v>
      </c>
      <c r="C378" s="2" t="s">
        <v>1265</v>
      </c>
    </row>
    <row r="379" spans="2:3" ht="12">
      <c r="B379" s="2">
        <v>12</v>
      </c>
      <c r="C379" s="2" t="s">
        <v>1266</v>
      </c>
    </row>
    <row r="380" spans="2:3" ht="12">
      <c r="B380" s="2">
        <v>13</v>
      </c>
      <c r="C380" s="6" t="s">
        <v>978</v>
      </c>
    </row>
    <row r="381" ht="12">
      <c r="C381" s="6" t="s">
        <v>1267</v>
      </c>
    </row>
    <row r="382" ht="12">
      <c r="C382" s="6" t="s">
        <v>1010</v>
      </c>
    </row>
    <row r="383" spans="2:3" ht="12">
      <c r="B383" s="2">
        <v>14</v>
      </c>
      <c r="C383" s="6" t="s">
        <v>1268</v>
      </c>
    </row>
    <row r="384" spans="2:3" ht="12">
      <c r="B384" s="2">
        <v>15</v>
      </c>
      <c r="C384" s="9" t="s">
        <v>1269</v>
      </c>
    </row>
    <row r="385" spans="2:3" ht="12">
      <c r="B385" s="2">
        <v>16</v>
      </c>
      <c r="C385" s="2" t="s">
        <v>979</v>
      </c>
    </row>
    <row r="386" spans="2:3" ht="12">
      <c r="B386" s="2">
        <v>17</v>
      </c>
      <c r="C386" s="2" t="s">
        <v>901</v>
      </c>
    </row>
    <row r="387" ht="12">
      <c r="C387" s="2" t="s">
        <v>980</v>
      </c>
    </row>
    <row r="388" ht="12">
      <c r="C388" s="2" t="s">
        <v>981</v>
      </c>
    </row>
    <row r="389" ht="12">
      <c r="C389" s="2" t="s">
        <v>1011</v>
      </c>
    </row>
    <row r="390" ht="12">
      <c r="C390" s="2" t="s">
        <v>1270</v>
      </c>
    </row>
    <row r="391" spans="2:3" ht="12">
      <c r="B391" s="2">
        <v>18</v>
      </c>
      <c r="C391" s="2" t="s">
        <v>903</v>
      </c>
    </row>
    <row r="392" ht="12">
      <c r="C392" s="2" t="s">
        <v>996</v>
      </c>
    </row>
    <row r="393" ht="12">
      <c r="C393" s="2" t="s">
        <v>981</v>
      </c>
    </row>
    <row r="394" spans="2:3" ht="12">
      <c r="B394" s="2">
        <v>19</v>
      </c>
      <c r="C394" s="2" t="s">
        <v>902</v>
      </c>
    </row>
    <row r="395" ht="12">
      <c r="C395" s="2" t="s">
        <v>1271</v>
      </c>
    </row>
    <row r="396" ht="12">
      <c r="C396" s="2" t="s">
        <v>981</v>
      </c>
    </row>
    <row r="397" ht="12">
      <c r="C397" s="2" t="s">
        <v>1272</v>
      </c>
    </row>
    <row r="398" spans="2:3" ht="12">
      <c r="B398" s="2">
        <v>20</v>
      </c>
      <c r="C398" s="2" t="s">
        <v>976</v>
      </c>
    </row>
    <row r="399" ht="12">
      <c r="C399" s="2" t="s">
        <v>1271</v>
      </c>
    </row>
    <row r="400" ht="12">
      <c r="C400" s="2" t="s">
        <v>981</v>
      </c>
    </row>
    <row r="401" spans="2:3" ht="12">
      <c r="B401" s="2">
        <v>21</v>
      </c>
      <c r="C401" s="2" t="s">
        <v>1273</v>
      </c>
    </row>
    <row r="403" ht="12">
      <c r="B403" s="2" t="s">
        <v>1283</v>
      </c>
    </row>
    <row r="404" spans="2:3" ht="12">
      <c r="B404" s="2">
        <v>1</v>
      </c>
      <c r="C404" s="2" t="s">
        <v>982</v>
      </c>
    </row>
    <row r="405" spans="2:3" ht="12">
      <c r="B405" s="2">
        <v>2</v>
      </c>
      <c r="C405" s="2" t="s">
        <v>933</v>
      </c>
    </row>
    <row r="406" spans="2:3" ht="12">
      <c r="B406" s="2">
        <v>3</v>
      </c>
      <c r="C406" s="2" t="s">
        <v>1284</v>
      </c>
    </row>
    <row r="407" spans="2:3" ht="12">
      <c r="B407" s="2">
        <v>4</v>
      </c>
      <c r="C407" s="2" t="s">
        <v>936</v>
      </c>
    </row>
    <row r="408" spans="2:3" ht="12">
      <c r="B408" s="10">
        <v>5</v>
      </c>
      <c r="C408" s="10" t="s">
        <v>983</v>
      </c>
    </row>
    <row r="409" ht="12">
      <c r="C409" s="2" t="s">
        <v>1285</v>
      </c>
    </row>
    <row r="410" ht="12">
      <c r="C410" s="10" t="s">
        <v>997</v>
      </c>
    </row>
    <row r="411" ht="12">
      <c r="C411" s="2" t="s">
        <v>1286</v>
      </c>
    </row>
    <row r="412" ht="12">
      <c r="C412" s="2" t="s">
        <v>1287</v>
      </c>
    </row>
    <row r="413" spans="2:3" ht="12">
      <c r="B413" s="10">
        <v>6</v>
      </c>
      <c r="C413" s="10" t="s">
        <v>906</v>
      </c>
    </row>
    <row r="414" spans="2:3" ht="12">
      <c r="B414" s="2">
        <v>7</v>
      </c>
      <c r="C414" s="2" t="s">
        <v>1288</v>
      </c>
    </row>
    <row r="415" ht="12">
      <c r="C415" s="2" t="s">
        <v>984</v>
      </c>
    </row>
    <row r="416" ht="12">
      <c r="C416" s="2" t="s">
        <v>1289</v>
      </c>
    </row>
    <row r="417" spans="2:3" ht="12">
      <c r="B417" s="2">
        <v>8</v>
      </c>
      <c r="C417" s="2" t="s">
        <v>934</v>
      </c>
    </row>
    <row r="418" spans="2:3" ht="12">
      <c r="B418" s="2">
        <v>9</v>
      </c>
      <c r="C418" s="2" t="s">
        <v>935</v>
      </c>
    </row>
    <row r="420" spans="2:3" ht="12">
      <c r="B420" s="2" t="s">
        <v>1012</v>
      </c>
      <c r="C420" s="2" t="s">
        <v>1290</v>
      </c>
    </row>
    <row r="421" ht="12">
      <c r="C421" s="2" t="s">
        <v>1291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93"/>
  <sheetViews>
    <sheetView workbookViewId="0" topLeftCell="A1">
      <selection activeCell="A1" sqref="A1"/>
    </sheetView>
  </sheetViews>
  <sheetFormatPr defaultColWidth="9.00390625" defaultRowHeight="13.5"/>
  <cols>
    <col min="1" max="1" width="4.125" style="70" customWidth="1"/>
    <col min="2" max="2" width="10.75390625" style="70" customWidth="1"/>
    <col min="3" max="3" width="9.00390625" style="70" customWidth="1"/>
    <col min="4" max="4" width="10.50390625" style="70" bestFit="1" customWidth="1"/>
    <col min="5" max="5" width="9.00390625" style="70" customWidth="1"/>
    <col min="6" max="6" width="10.50390625" style="70" bestFit="1" customWidth="1"/>
    <col min="7" max="11" width="9.00390625" style="70" customWidth="1"/>
    <col min="12" max="12" width="9.50390625" style="70" bestFit="1" customWidth="1"/>
    <col min="13" max="16384" width="9.00390625" style="70" customWidth="1"/>
  </cols>
  <sheetData>
    <row r="2" s="69" customFormat="1" ht="14.25">
      <c r="B2" s="69" t="s">
        <v>1435</v>
      </c>
    </row>
    <row r="3" ht="12.75" thickBot="1"/>
    <row r="4" spans="2:12" ht="12.75" thickTop="1">
      <c r="B4" s="1031" t="s">
        <v>1294</v>
      </c>
      <c r="C4" s="1031" t="s">
        <v>1392</v>
      </c>
      <c r="D4" s="1031"/>
      <c r="E4" s="1031" t="s">
        <v>1393</v>
      </c>
      <c r="F4" s="1031"/>
      <c r="G4" s="1031" t="s">
        <v>1394</v>
      </c>
      <c r="H4" s="1031"/>
      <c r="I4" s="1031" t="s">
        <v>1395</v>
      </c>
      <c r="J4" s="1031"/>
      <c r="K4" s="1031" t="s">
        <v>1396</v>
      </c>
      <c r="L4" s="1031"/>
    </row>
    <row r="5" spans="2:12" ht="12">
      <c r="B5" s="1032"/>
      <c r="C5" s="71" t="s">
        <v>1397</v>
      </c>
      <c r="D5" s="71" t="s">
        <v>1398</v>
      </c>
      <c r="E5" s="71" t="s">
        <v>1397</v>
      </c>
      <c r="F5" s="71" t="s">
        <v>1398</v>
      </c>
      <c r="G5" s="71" t="s">
        <v>1397</v>
      </c>
      <c r="H5" s="71" t="s">
        <v>1398</v>
      </c>
      <c r="I5" s="71" t="s">
        <v>1397</v>
      </c>
      <c r="J5" s="71" t="s">
        <v>1398</v>
      </c>
      <c r="K5" s="71" t="s">
        <v>1397</v>
      </c>
      <c r="L5" s="71" t="s">
        <v>1398</v>
      </c>
    </row>
    <row r="6" spans="2:12" ht="12">
      <c r="B6" s="72"/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13" s="75" customFormat="1" ht="11.25">
      <c r="B7" s="76" t="s">
        <v>1295</v>
      </c>
      <c r="C7" s="77">
        <f>SUM(C9,C22)</f>
        <v>52051</v>
      </c>
      <c r="D7" s="77">
        <f>SUM(D9,D22)</f>
        <v>226245</v>
      </c>
      <c r="E7" s="77">
        <f>SUM(E9,E22)</f>
        <v>44416</v>
      </c>
      <c r="F7" s="77">
        <v>115929</v>
      </c>
      <c r="G7" s="77">
        <f>SUM(G9,G22)</f>
        <v>6012</v>
      </c>
      <c r="H7" s="77">
        <f>SUM(H9,H22)</f>
        <v>89020</v>
      </c>
      <c r="I7" s="77">
        <f>SUM(I9,I22)</f>
        <v>167</v>
      </c>
      <c r="J7" s="77">
        <f>SUM(J9,J22)</f>
        <v>495</v>
      </c>
      <c r="K7" s="77">
        <f>SUM(K9,K22)</f>
        <v>1456</v>
      </c>
      <c r="L7" s="78">
        <v>20801</v>
      </c>
      <c r="M7" s="79"/>
    </row>
    <row r="8" spans="2:13" ht="12">
      <c r="B8" s="80"/>
      <c r="C8" s="81"/>
      <c r="D8" s="81"/>
      <c r="E8" s="81"/>
      <c r="F8" s="81"/>
      <c r="G8" s="81"/>
      <c r="H8" s="81"/>
      <c r="I8" s="81"/>
      <c r="J8" s="81"/>
      <c r="K8" s="81"/>
      <c r="L8" s="82"/>
      <c r="M8" s="83"/>
    </row>
    <row r="9" spans="2:13" ht="12">
      <c r="B9" s="80" t="s">
        <v>1302</v>
      </c>
      <c r="C9" s="81">
        <f aca="true" t="shared" si="0" ref="C9:K9">SUM(C11:C20)</f>
        <v>29285</v>
      </c>
      <c r="D9" s="81">
        <f t="shared" si="0"/>
        <v>147338</v>
      </c>
      <c r="E9" s="81">
        <f t="shared" si="0"/>
        <v>24605</v>
      </c>
      <c r="F9" s="81">
        <f t="shared" si="0"/>
        <v>69665</v>
      </c>
      <c r="G9" s="81">
        <f t="shared" si="0"/>
        <v>3920</v>
      </c>
      <c r="H9" s="81">
        <f t="shared" si="0"/>
        <v>65237</v>
      </c>
      <c r="I9" s="81">
        <f t="shared" si="0"/>
        <v>136</v>
      </c>
      <c r="J9" s="81">
        <f t="shared" si="0"/>
        <v>416</v>
      </c>
      <c r="K9" s="81">
        <f t="shared" si="0"/>
        <v>624</v>
      </c>
      <c r="L9" s="82">
        <v>12020</v>
      </c>
      <c r="M9" s="83"/>
    </row>
    <row r="10" spans="2:13" ht="12">
      <c r="B10" s="80" t="s">
        <v>1399</v>
      </c>
      <c r="C10" s="81"/>
      <c r="D10" s="81"/>
      <c r="E10" s="81"/>
      <c r="F10" s="81"/>
      <c r="G10" s="81"/>
      <c r="H10" s="81"/>
      <c r="I10" s="81"/>
      <c r="J10" s="81"/>
      <c r="K10" s="81"/>
      <c r="L10" s="82"/>
      <c r="M10" s="83"/>
    </row>
    <row r="11" spans="2:13" ht="12">
      <c r="B11" s="80" t="s">
        <v>1303</v>
      </c>
      <c r="C11" s="81">
        <v>8554</v>
      </c>
      <c r="D11" s="81">
        <v>46205</v>
      </c>
      <c r="E11" s="81">
        <v>7060</v>
      </c>
      <c r="F11" s="81">
        <v>21617</v>
      </c>
      <c r="G11" s="81">
        <v>1303</v>
      </c>
      <c r="H11" s="81">
        <v>20791</v>
      </c>
      <c r="I11" s="81">
        <v>62</v>
      </c>
      <c r="J11" s="81">
        <v>177</v>
      </c>
      <c r="K11" s="81">
        <v>129</v>
      </c>
      <c r="L11" s="82">
        <v>3610</v>
      </c>
      <c r="M11" s="83"/>
    </row>
    <row r="12" spans="2:13" ht="12">
      <c r="B12" s="80" t="s">
        <v>1376</v>
      </c>
      <c r="C12" s="81">
        <v>4335</v>
      </c>
      <c r="D12" s="81">
        <v>25652</v>
      </c>
      <c r="E12" s="81">
        <v>3505</v>
      </c>
      <c r="F12" s="81">
        <v>11351</v>
      </c>
      <c r="G12" s="81">
        <v>728</v>
      </c>
      <c r="H12" s="81">
        <v>12811</v>
      </c>
      <c r="I12" s="81">
        <v>5</v>
      </c>
      <c r="J12" s="81">
        <v>9</v>
      </c>
      <c r="K12" s="81">
        <v>97</v>
      </c>
      <c r="L12" s="82">
        <v>1481</v>
      </c>
      <c r="M12" s="83"/>
    </row>
    <row r="13" spans="2:13" ht="12">
      <c r="B13" s="80" t="s">
        <v>1305</v>
      </c>
      <c r="C13" s="81">
        <v>4387</v>
      </c>
      <c r="D13" s="81">
        <v>20693</v>
      </c>
      <c r="E13" s="81">
        <v>3691</v>
      </c>
      <c r="F13" s="81">
        <v>9903</v>
      </c>
      <c r="G13" s="81">
        <v>574</v>
      </c>
      <c r="H13" s="81">
        <v>8833</v>
      </c>
      <c r="I13" s="81">
        <v>26</v>
      </c>
      <c r="J13" s="81">
        <v>100</v>
      </c>
      <c r="K13" s="81">
        <v>96</v>
      </c>
      <c r="L13" s="82">
        <v>1857</v>
      </c>
      <c r="M13" s="83"/>
    </row>
    <row r="14" spans="2:13" ht="12">
      <c r="B14" s="80" t="s">
        <v>1306</v>
      </c>
      <c r="C14" s="81">
        <v>4309</v>
      </c>
      <c r="D14" s="81">
        <v>22114</v>
      </c>
      <c r="E14" s="81">
        <v>3698</v>
      </c>
      <c r="F14" s="81">
        <v>10024</v>
      </c>
      <c r="G14" s="81">
        <v>514</v>
      </c>
      <c r="H14" s="81">
        <v>10124</v>
      </c>
      <c r="I14" s="81">
        <v>18</v>
      </c>
      <c r="J14" s="81">
        <v>60</v>
      </c>
      <c r="K14" s="81">
        <v>79</v>
      </c>
      <c r="L14" s="82">
        <v>1906</v>
      </c>
      <c r="M14" s="83"/>
    </row>
    <row r="15" spans="2:13" ht="12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2"/>
      <c r="M15" s="83"/>
    </row>
    <row r="16" spans="2:13" ht="12">
      <c r="B16" s="80" t="s">
        <v>1307</v>
      </c>
      <c r="C16" s="81">
        <v>1675</v>
      </c>
      <c r="D16" s="81">
        <v>7763</v>
      </c>
      <c r="E16" s="81">
        <v>1383</v>
      </c>
      <c r="F16" s="81">
        <v>3559</v>
      </c>
      <c r="G16" s="81">
        <v>227</v>
      </c>
      <c r="H16" s="81">
        <v>3207</v>
      </c>
      <c r="I16" s="81">
        <v>13</v>
      </c>
      <c r="J16" s="81">
        <v>37</v>
      </c>
      <c r="K16" s="81">
        <v>52</v>
      </c>
      <c r="L16" s="82">
        <v>960</v>
      </c>
      <c r="M16" s="83"/>
    </row>
    <row r="17" spans="2:13" ht="12">
      <c r="B17" s="80" t="s">
        <v>1308</v>
      </c>
      <c r="C17" s="81">
        <v>1529</v>
      </c>
      <c r="D17" s="81">
        <v>6719</v>
      </c>
      <c r="E17" s="81">
        <v>1288</v>
      </c>
      <c r="F17" s="81">
        <v>3428</v>
      </c>
      <c r="G17" s="81">
        <v>180</v>
      </c>
      <c r="H17" s="81">
        <v>2745</v>
      </c>
      <c r="I17" s="81">
        <v>2</v>
      </c>
      <c r="J17" s="81">
        <v>10</v>
      </c>
      <c r="K17" s="81">
        <v>59</v>
      </c>
      <c r="L17" s="82">
        <v>536</v>
      </c>
      <c r="M17" s="83"/>
    </row>
    <row r="18" spans="2:13" ht="12">
      <c r="B18" s="80" t="s">
        <v>1400</v>
      </c>
      <c r="C18" s="81">
        <v>1602</v>
      </c>
      <c r="D18" s="81">
        <v>7237</v>
      </c>
      <c r="E18" s="81">
        <v>1414</v>
      </c>
      <c r="F18" s="81">
        <v>3577</v>
      </c>
      <c r="G18" s="81">
        <v>145</v>
      </c>
      <c r="H18" s="81">
        <v>3264</v>
      </c>
      <c r="I18" s="81">
        <v>4</v>
      </c>
      <c r="J18" s="81">
        <v>9</v>
      </c>
      <c r="K18" s="81">
        <v>39</v>
      </c>
      <c r="L18" s="82">
        <v>387</v>
      </c>
      <c r="M18" s="83"/>
    </row>
    <row r="19" spans="2:13" ht="12">
      <c r="B19" s="80" t="s">
        <v>1310</v>
      </c>
      <c r="C19" s="81">
        <v>1307</v>
      </c>
      <c r="D19" s="81">
        <v>4393</v>
      </c>
      <c r="E19" s="81">
        <v>1172</v>
      </c>
      <c r="F19" s="81">
        <v>2626</v>
      </c>
      <c r="G19" s="81">
        <v>100</v>
      </c>
      <c r="H19" s="81">
        <v>1102</v>
      </c>
      <c r="I19" s="81">
        <v>2</v>
      </c>
      <c r="J19" s="81">
        <v>2</v>
      </c>
      <c r="K19" s="81">
        <v>33</v>
      </c>
      <c r="L19" s="82">
        <v>663</v>
      </c>
      <c r="M19" s="83"/>
    </row>
    <row r="20" spans="2:13" ht="12">
      <c r="B20" s="80" t="s">
        <v>1311</v>
      </c>
      <c r="C20" s="81">
        <v>1587</v>
      </c>
      <c r="D20" s="81">
        <v>6562</v>
      </c>
      <c r="E20" s="81">
        <v>1394</v>
      </c>
      <c r="F20" s="81">
        <v>3580</v>
      </c>
      <c r="G20" s="81">
        <v>149</v>
      </c>
      <c r="H20" s="81">
        <v>2360</v>
      </c>
      <c r="I20" s="81">
        <v>4</v>
      </c>
      <c r="J20" s="81">
        <v>12</v>
      </c>
      <c r="K20" s="81">
        <v>40</v>
      </c>
      <c r="L20" s="82">
        <v>610</v>
      </c>
      <c r="M20" s="83"/>
    </row>
    <row r="21" spans="2:13" ht="12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2"/>
      <c r="M21" s="83"/>
    </row>
    <row r="22" spans="2:13" ht="12">
      <c r="B22" s="80" t="s">
        <v>1312</v>
      </c>
      <c r="C22" s="81">
        <f>SUM(C24:C74)</f>
        <v>22766</v>
      </c>
      <c r="D22" s="81">
        <v>78907</v>
      </c>
      <c r="E22" s="81">
        <f>SUM(E24:E74)</f>
        <v>19811</v>
      </c>
      <c r="F22" s="81">
        <v>46265</v>
      </c>
      <c r="G22" s="81">
        <v>2092</v>
      </c>
      <c r="H22" s="81">
        <f>SUM(H24:H74)</f>
        <v>23783</v>
      </c>
      <c r="I22" s="81">
        <f>SUM(I24:I74)</f>
        <v>31</v>
      </c>
      <c r="J22" s="81">
        <v>79</v>
      </c>
      <c r="K22" s="81">
        <f>SUM(K24:K74)</f>
        <v>832</v>
      </c>
      <c r="L22" s="82">
        <v>8780</v>
      </c>
      <c r="M22" s="83"/>
    </row>
    <row r="23" spans="2:13" ht="12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2"/>
      <c r="M23" s="83"/>
    </row>
    <row r="24" spans="2:13" ht="12">
      <c r="B24" s="80" t="s">
        <v>1313</v>
      </c>
      <c r="C24" s="81">
        <v>1270</v>
      </c>
      <c r="D24" s="81">
        <v>4863</v>
      </c>
      <c r="E24" s="81">
        <v>1125</v>
      </c>
      <c r="F24" s="81">
        <v>2839</v>
      </c>
      <c r="G24" s="81">
        <v>120</v>
      </c>
      <c r="H24" s="81">
        <v>1633</v>
      </c>
      <c r="I24" s="81">
        <v>2</v>
      </c>
      <c r="J24" s="81">
        <v>5</v>
      </c>
      <c r="K24" s="81">
        <v>23</v>
      </c>
      <c r="L24" s="82">
        <v>386</v>
      </c>
      <c r="M24" s="83"/>
    </row>
    <row r="25" spans="2:13" ht="12">
      <c r="B25" s="80" t="s">
        <v>1401</v>
      </c>
      <c r="C25" s="81">
        <v>336</v>
      </c>
      <c r="D25" s="81">
        <v>1107</v>
      </c>
      <c r="E25" s="81">
        <v>306</v>
      </c>
      <c r="F25" s="81">
        <v>658</v>
      </c>
      <c r="G25" s="81">
        <v>21</v>
      </c>
      <c r="H25" s="81">
        <v>254</v>
      </c>
      <c r="I25" s="81">
        <v>0</v>
      </c>
      <c r="J25" s="81">
        <v>0</v>
      </c>
      <c r="K25" s="81">
        <v>9</v>
      </c>
      <c r="L25" s="82">
        <v>195</v>
      </c>
      <c r="M25" s="83"/>
    </row>
    <row r="26" spans="2:13" ht="12">
      <c r="B26" s="80" t="s">
        <v>1402</v>
      </c>
      <c r="C26" s="81">
        <v>499</v>
      </c>
      <c r="D26" s="81">
        <v>2093</v>
      </c>
      <c r="E26" s="81">
        <v>440</v>
      </c>
      <c r="F26" s="81">
        <v>1025</v>
      </c>
      <c r="G26" s="81">
        <v>47</v>
      </c>
      <c r="H26" s="81">
        <v>877</v>
      </c>
      <c r="I26" s="81">
        <v>1</v>
      </c>
      <c r="J26" s="84" t="s">
        <v>1403</v>
      </c>
      <c r="K26" s="84">
        <v>11</v>
      </c>
      <c r="L26" s="82">
        <v>191</v>
      </c>
      <c r="M26" s="83"/>
    </row>
    <row r="27" spans="2:13" ht="12">
      <c r="B27" s="80" t="s">
        <v>1404</v>
      </c>
      <c r="C27" s="81">
        <v>638</v>
      </c>
      <c r="D27" s="81">
        <v>2158</v>
      </c>
      <c r="E27" s="81">
        <v>557</v>
      </c>
      <c r="F27" s="81">
        <v>1395</v>
      </c>
      <c r="G27" s="81">
        <v>65</v>
      </c>
      <c r="H27" s="81">
        <v>591</v>
      </c>
      <c r="I27" s="81">
        <v>0</v>
      </c>
      <c r="J27" s="84">
        <v>0</v>
      </c>
      <c r="K27" s="84">
        <v>16</v>
      </c>
      <c r="L27" s="82">
        <v>172</v>
      </c>
      <c r="M27" s="83"/>
    </row>
    <row r="28" spans="2:13" ht="12">
      <c r="B28" s="80"/>
      <c r="C28" s="81"/>
      <c r="D28" s="81"/>
      <c r="E28" s="81"/>
      <c r="F28" s="81"/>
      <c r="G28" s="81"/>
      <c r="H28" s="81"/>
      <c r="I28" s="81"/>
      <c r="J28" s="84"/>
      <c r="K28" s="84"/>
      <c r="L28" s="82"/>
      <c r="M28" s="83"/>
    </row>
    <row r="29" spans="2:13" ht="12">
      <c r="B29" s="80" t="s">
        <v>1405</v>
      </c>
      <c r="C29" s="81">
        <v>405</v>
      </c>
      <c r="D29" s="81">
        <v>1502</v>
      </c>
      <c r="E29" s="81">
        <v>365</v>
      </c>
      <c r="F29" s="81">
        <v>1010</v>
      </c>
      <c r="G29" s="81">
        <v>30</v>
      </c>
      <c r="H29" s="81">
        <v>357</v>
      </c>
      <c r="I29" s="81">
        <v>0</v>
      </c>
      <c r="J29" s="84">
        <v>0</v>
      </c>
      <c r="K29" s="84">
        <v>10</v>
      </c>
      <c r="L29" s="82">
        <v>135</v>
      </c>
      <c r="M29" s="83"/>
    </row>
    <row r="30" spans="2:13" ht="12">
      <c r="B30" s="80" t="s">
        <v>1406</v>
      </c>
      <c r="C30" s="81">
        <v>439</v>
      </c>
      <c r="D30" s="81">
        <v>1463</v>
      </c>
      <c r="E30" s="81">
        <v>373</v>
      </c>
      <c r="F30" s="81">
        <v>813</v>
      </c>
      <c r="G30" s="81">
        <v>39</v>
      </c>
      <c r="H30" s="81">
        <v>350</v>
      </c>
      <c r="I30" s="81">
        <v>0</v>
      </c>
      <c r="J30" s="84">
        <v>0</v>
      </c>
      <c r="K30" s="84">
        <v>27</v>
      </c>
      <c r="L30" s="82">
        <v>300</v>
      </c>
      <c r="M30" s="83"/>
    </row>
    <row r="31" spans="2:13" ht="12">
      <c r="B31" s="80" t="s">
        <v>1384</v>
      </c>
      <c r="C31" s="81">
        <v>209</v>
      </c>
      <c r="D31" s="81">
        <v>565</v>
      </c>
      <c r="E31" s="81">
        <v>178</v>
      </c>
      <c r="F31" s="81">
        <v>363</v>
      </c>
      <c r="G31" s="81">
        <v>19</v>
      </c>
      <c r="H31" s="81">
        <v>107</v>
      </c>
      <c r="I31" s="81">
        <v>0</v>
      </c>
      <c r="J31" s="84">
        <v>0</v>
      </c>
      <c r="K31" s="84">
        <v>12</v>
      </c>
      <c r="L31" s="82">
        <v>95</v>
      </c>
      <c r="M31" s="83"/>
    </row>
    <row r="32" spans="2:13" ht="12">
      <c r="B32" s="80" t="s">
        <v>1407</v>
      </c>
      <c r="C32" s="81">
        <v>474</v>
      </c>
      <c r="D32" s="81">
        <v>2283</v>
      </c>
      <c r="E32" s="81">
        <v>400</v>
      </c>
      <c r="F32" s="81">
        <v>1018</v>
      </c>
      <c r="G32" s="81">
        <v>50</v>
      </c>
      <c r="H32" s="81">
        <v>1061</v>
      </c>
      <c r="I32" s="81">
        <v>0</v>
      </c>
      <c r="J32" s="84">
        <v>0</v>
      </c>
      <c r="K32" s="84">
        <v>24</v>
      </c>
      <c r="L32" s="82">
        <v>204</v>
      </c>
      <c r="M32" s="83"/>
    </row>
    <row r="33" spans="2:13" ht="12">
      <c r="B33" s="80" t="s">
        <v>1408</v>
      </c>
      <c r="C33" s="81">
        <v>1269</v>
      </c>
      <c r="D33" s="81">
        <v>3832</v>
      </c>
      <c r="E33" s="81">
        <v>1142</v>
      </c>
      <c r="F33" s="81">
        <v>2601</v>
      </c>
      <c r="G33" s="81">
        <v>96</v>
      </c>
      <c r="H33" s="81">
        <v>832</v>
      </c>
      <c r="I33" s="81">
        <v>1</v>
      </c>
      <c r="J33" s="84" t="s">
        <v>1403</v>
      </c>
      <c r="K33" s="84">
        <v>30</v>
      </c>
      <c r="L33" s="82">
        <v>399</v>
      </c>
      <c r="M33" s="83"/>
    </row>
    <row r="34" spans="2:13" ht="12">
      <c r="B34" s="80"/>
      <c r="C34" s="81"/>
      <c r="D34" s="81"/>
      <c r="E34" s="81"/>
      <c r="F34" s="81"/>
      <c r="G34" s="81"/>
      <c r="H34" s="81"/>
      <c r="I34" s="81"/>
      <c r="J34" s="84"/>
      <c r="K34" s="84"/>
      <c r="L34" s="82"/>
      <c r="M34" s="83"/>
    </row>
    <row r="35" spans="2:13" ht="12">
      <c r="B35" s="80" t="s">
        <v>1409</v>
      </c>
      <c r="C35" s="81">
        <v>1264</v>
      </c>
      <c r="D35" s="81">
        <v>3814</v>
      </c>
      <c r="E35" s="81">
        <v>1143</v>
      </c>
      <c r="F35" s="81">
        <v>2887</v>
      </c>
      <c r="G35" s="81">
        <v>81</v>
      </c>
      <c r="H35" s="81">
        <v>535</v>
      </c>
      <c r="I35" s="81">
        <v>4</v>
      </c>
      <c r="J35" s="84">
        <v>11</v>
      </c>
      <c r="K35" s="84">
        <v>36</v>
      </c>
      <c r="L35" s="82">
        <v>381</v>
      </c>
      <c r="M35" s="83"/>
    </row>
    <row r="36" spans="2:13" ht="12">
      <c r="B36" s="80" t="s">
        <v>1410</v>
      </c>
      <c r="C36" s="81">
        <v>382</v>
      </c>
      <c r="D36" s="81">
        <v>1302</v>
      </c>
      <c r="E36" s="81">
        <v>330</v>
      </c>
      <c r="F36" s="81">
        <v>947</v>
      </c>
      <c r="G36" s="81">
        <v>33</v>
      </c>
      <c r="H36" s="81">
        <v>172</v>
      </c>
      <c r="I36" s="81">
        <v>0</v>
      </c>
      <c r="J36" s="84">
        <v>0</v>
      </c>
      <c r="K36" s="84">
        <v>19</v>
      </c>
      <c r="L36" s="82">
        <v>183</v>
      </c>
      <c r="M36" s="83"/>
    </row>
    <row r="37" spans="2:13" ht="12">
      <c r="B37" s="80" t="s">
        <v>1324</v>
      </c>
      <c r="C37" s="81">
        <v>802</v>
      </c>
      <c r="D37" s="81">
        <v>2273</v>
      </c>
      <c r="E37" s="81">
        <v>707</v>
      </c>
      <c r="F37" s="81">
        <v>1651</v>
      </c>
      <c r="G37" s="81">
        <v>62</v>
      </c>
      <c r="H37" s="81">
        <v>275</v>
      </c>
      <c r="I37" s="81">
        <v>0</v>
      </c>
      <c r="J37" s="84">
        <v>0</v>
      </c>
      <c r="K37" s="84">
        <v>33</v>
      </c>
      <c r="L37" s="82">
        <v>347</v>
      </c>
      <c r="M37" s="83"/>
    </row>
    <row r="38" spans="2:13" ht="12">
      <c r="B38" s="80"/>
      <c r="C38" s="81"/>
      <c r="D38" s="81"/>
      <c r="E38" s="81"/>
      <c r="F38" s="81"/>
      <c r="G38" s="81"/>
      <c r="H38" s="81"/>
      <c r="I38" s="81"/>
      <c r="J38" s="84"/>
      <c r="K38" s="84"/>
      <c r="L38" s="82"/>
      <c r="M38" s="83"/>
    </row>
    <row r="39" spans="2:13" ht="12">
      <c r="B39" s="80" t="s">
        <v>1411</v>
      </c>
      <c r="C39" s="81">
        <v>274</v>
      </c>
      <c r="D39" s="81">
        <v>1794</v>
      </c>
      <c r="E39" s="81">
        <v>228</v>
      </c>
      <c r="F39" s="81">
        <v>615</v>
      </c>
      <c r="G39" s="81">
        <v>28</v>
      </c>
      <c r="H39" s="81">
        <v>1047</v>
      </c>
      <c r="I39" s="81">
        <v>2</v>
      </c>
      <c r="J39" s="84">
        <v>5</v>
      </c>
      <c r="K39" s="84">
        <v>16</v>
      </c>
      <c r="L39" s="82">
        <v>127</v>
      </c>
      <c r="M39" s="83"/>
    </row>
    <row r="40" spans="2:13" ht="12">
      <c r="B40" s="80" t="s">
        <v>1326</v>
      </c>
      <c r="C40" s="81">
        <v>237</v>
      </c>
      <c r="D40" s="81">
        <v>1348</v>
      </c>
      <c r="E40" s="81">
        <v>191</v>
      </c>
      <c r="F40" s="81">
        <v>666</v>
      </c>
      <c r="G40" s="81">
        <v>28</v>
      </c>
      <c r="H40" s="81">
        <v>578</v>
      </c>
      <c r="I40" s="81">
        <v>0</v>
      </c>
      <c r="J40" s="84">
        <v>0</v>
      </c>
      <c r="K40" s="84">
        <v>18</v>
      </c>
      <c r="L40" s="82">
        <v>104</v>
      </c>
      <c r="M40" s="83"/>
    </row>
    <row r="41" spans="2:13" ht="12">
      <c r="B41" s="80" t="s">
        <v>1412</v>
      </c>
      <c r="C41" s="81">
        <v>336</v>
      </c>
      <c r="D41" s="81">
        <v>810</v>
      </c>
      <c r="E41" s="81">
        <v>290</v>
      </c>
      <c r="F41" s="81">
        <v>597</v>
      </c>
      <c r="G41" s="81">
        <v>26</v>
      </c>
      <c r="H41" s="81">
        <v>83</v>
      </c>
      <c r="I41" s="81">
        <v>2</v>
      </c>
      <c r="J41" s="84">
        <v>2</v>
      </c>
      <c r="K41" s="84">
        <v>18</v>
      </c>
      <c r="L41" s="82">
        <v>130</v>
      </c>
      <c r="M41" s="83"/>
    </row>
    <row r="42" spans="2:13" ht="12">
      <c r="B42" s="80" t="s">
        <v>1413</v>
      </c>
      <c r="C42" s="81">
        <v>202</v>
      </c>
      <c r="D42" s="81">
        <v>503</v>
      </c>
      <c r="E42" s="81">
        <v>164</v>
      </c>
      <c r="F42" s="81">
        <v>290</v>
      </c>
      <c r="G42" s="81">
        <v>23</v>
      </c>
      <c r="H42" s="81">
        <v>124</v>
      </c>
      <c r="I42" s="81">
        <v>0</v>
      </c>
      <c r="J42" s="84">
        <v>0</v>
      </c>
      <c r="K42" s="84">
        <v>15</v>
      </c>
      <c r="L42" s="82">
        <v>89</v>
      </c>
      <c r="M42" s="83"/>
    </row>
    <row r="43" spans="2:13" ht="12">
      <c r="B43" s="80" t="s">
        <v>1329</v>
      </c>
      <c r="C43" s="81">
        <v>543</v>
      </c>
      <c r="D43" s="81">
        <v>1853</v>
      </c>
      <c r="E43" s="81">
        <v>471</v>
      </c>
      <c r="F43" s="81">
        <v>982</v>
      </c>
      <c r="G43" s="81">
        <v>45</v>
      </c>
      <c r="H43" s="81">
        <v>650</v>
      </c>
      <c r="I43" s="81">
        <v>1</v>
      </c>
      <c r="J43" s="84" t="s">
        <v>1414</v>
      </c>
      <c r="K43" s="84">
        <v>26</v>
      </c>
      <c r="L43" s="82">
        <v>221</v>
      </c>
      <c r="M43" s="83"/>
    </row>
    <row r="44" spans="2:13" ht="12">
      <c r="B44" s="80" t="s">
        <v>1415</v>
      </c>
      <c r="C44" s="81">
        <v>323</v>
      </c>
      <c r="D44" s="81">
        <v>732</v>
      </c>
      <c r="E44" s="81">
        <v>287</v>
      </c>
      <c r="F44" s="81">
        <v>452</v>
      </c>
      <c r="G44" s="81">
        <v>21</v>
      </c>
      <c r="H44" s="81">
        <v>139</v>
      </c>
      <c r="I44" s="81">
        <v>0</v>
      </c>
      <c r="J44" s="84">
        <v>0</v>
      </c>
      <c r="K44" s="84">
        <v>15</v>
      </c>
      <c r="L44" s="82">
        <v>141</v>
      </c>
      <c r="M44" s="83"/>
    </row>
    <row r="45" spans="2:13" ht="12">
      <c r="B45" s="80" t="s">
        <v>1416</v>
      </c>
      <c r="C45" s="81">
        <v>454</v>
      </c>
      <c r="D45" s="81">
        <v>1742</v>
      </c>
      <c r="E45" s="81">
        <v>388</v>
      </c>
      <c r="F45" s="81">
        <v>923</v>
      </c>
      <c r="G45" s="81">
        <v>45</v>
      </c>
      <c r="H45" s="81">
        <v>638</v>
      </c>
      <c r="I45" s="81">
        <v>0</v>
      </c>
      <c r="J45" s="84">
        <v>0</v>
      </c>
      <c r="K45" s="84">
        <v>21</v>
      </c>
      <c r="L45" s="82">
        <v>181</v>
      </c>
      <c r="M45" s="83"/>
    </row>
    <row r="46" spans="2:13" ht="12">
      <c r="B46" s="80"/>
      <c r="C46" s="81"/>
      <c r="D46" s="81"/>
      <c r="E46" s="81"/>
      <c r="F46" s="81"/>
      <c r="G46" s="81"/>
      <c r="H46" s="81"/>
      <c r="I46" s="81"/>
      <c r="J46" s="84"/>
      <c r="K46" s="84"/>
      <c r="L46" s="82"/>
      <c r="M46" s="83"/>
    </row>
    <row r="47" spans="2:13" ht="12">
      <c r="B47" s="80" t="s">
        <v>1417</v>
      </c>
      <c r="C47" s="81">
        <v>79</v>
      </c>
      <c r="D47" s="81">
        <v>193</v>
      </c>
      <c r="E47" s="81">
        <v>65</v>
      </c>
      <c r="F47" s="81">
        <v>129</v>
      </c>
      <c r="G47" s="81">
        <v>4</v>
      </c>
      <c r="H47" s="81">
        <v>17</v>
      </c>
      <c r="I47" s="81">
        <v>0</v>
      </c>
      <c r="J47" s="84">
        <v>0</v>
      </c>
      <c r="K47" s="84">
        <v>10</v>
      </c>
      <c r="L47" s="82">
        <v>47</v>
      </c>
      <c r="M47" s="83"/>
    </row>
    <row r="48" spans="2:13" ht="12">
      <c r="B48" s="80"/>
      <c r="C48" s="81"/>
      <c r="D48" s="81"/>
      <c r="E48" s="81"/>
      <c r="F48" s="81"/>
      <c r="G48" s="81"/>
      <c r="H48" s="81"/>
      <c r="I48" s="81"/>
      <c r="J48" s="84"/>
      <c r="K48" s="84"/>
      <c r="L48" s="82"/>
      <c r="M48" s="83"/>
    </row>
    <row r="49" spans="2:13" ht="12">
      <c r="B49" s="80" t="s">
        <v>1332</v>
      </c>
      <c r="C49" s="81">
        <v>1188</v>
      </c>
      <c r="D49" s="81">
        <v>4757</v>
      </c>
      <c r="E49" s="81">
        <v>1043</v>
      </c>
      <c r="F49" s="81">
        <v>2398</v>
      </c>
      <c r="G49" s="81">
        <v>112</v>
      </c>
      <c r="H49" s="81">
        <v>1903</v>
      </c>
      <c r="I49" s="81">
        <v>2</v>
      </c>
      <c r="J49" s="84">
        <v>2</v>
      </c>
      <c r="K49" s="84">
        <v>31</v>
      </c>
      <c r="L49" s="82">
        <v>456</v>
      </c>
      <c r="M49" s="83"/>
    </row>
    <row r="50" spans="2:13" ht="12">
      <c r="B50" s="80" t="s">
        <v>1333</v>
      </c>
      <c r="C50" s="81">
        <v>577</v>
      </c>
      <c r="D50" s="81">
        <v>2135</v>
      </c>
      <c r="E50" s="81">
        <v>506</v>
      </c>
      <c r="F50" s="81">
        <v>1305</v>
      </c>
      <c r="G50" s="81">
        <v>53</v>
      </c>
      <c r="H50" s="81">
        <v>663</v>
      </c>
      <c r="I50" s="81">
        <v>1</v>
      </c>
      <c r="J50" s="84" t="s">
        <v>1403</v>
      </c>
      <c r="K50" s="84">
        <v>17</v>
      </c>
      <c r="L50" s="82">
        <v>167</v>
      </c>
      <c r="M50" s="83"/>
    </row>
    <row r="51" spans="2:13" ht="12">
      <c r="B51" s="80" t="s">
        <v>1418</v>
      </c>
      <c r="C51" s="81">
        <v>990</v>
      </c>
      <c r="D51" s="81">
        <v>4268</v>
      </c>
      <c r="E51" s="81">
        <v>897</v>
      </c>
      <c r="F51" s="81">
        <v>2327</v>
      </c>
      <c r="G51" s="81">
        <v>73</v>
      </c>
      <c r="H51" s="81">
        <v>1680</v>
      </c>
      <c r="I51" s="81">
        <v>1</v>
      </c>
      <c r="J51" s="84" t="s">
        <v>1419</v>
      </c>
      <c r="K51" s="84">
        <v>19</v>
      </c>
      <c r="L51" s="82">
        <v>261</v>
      </c>
      <c r="M51" s="83"/>
    </row>
    <row r="52" spans="2:13" ht="12">
      <c r="B52" s="80" t="s">
        <v>1335</v>
      </c>
      <c r="C52" s="81">
        <v>217</v>
      </c>
      <c r="D52" s="81">
        <v>613</v>
      </c>
      <c r="E52" s="81">
        <v>181</v>
      </c>
      <c r="F52" s="81">
        <v>399</v>
      </c>
      <c r="G52" s="81">
        <v>27</v>
      </c>
      <c r="H52" s="81">
        <v>136</v>
      </c>
      <c r="I52" s="81">
        <v>1</v>
      </c>
      <c r="J52" s="84" t="s">
        <v>1403</v>
      </c>
      <c r="K52" s="84">
        <v>8</v>
      </c>
      <c r="L52" s="82">
        <v>78</v>
      </c>
      <c r="M52" s="83"/>
    </row>
    <row r="53" spans="2:13" ht="12">
      <c r="B53" s="80" t="s">
        <v>1420</v>
      </c>
      <c r="C53" s="81">
        <v>879</v>
      </c>
      <c r="D53" s="81">
        <v>2876</v>
      </c>
      <c r="E53" s="81">
        <v>746</v>
      </c>
      <c r="F53" s="81">
        <v>1666</v>
      </c>
      <c r="G53" s="81">
        <v>99</v>
      </c>
      <c r="H53" s="81">
        <v>803</v>
      </c>
      <c r="I53" s="81">
        <v>0</v>
      </c>
      <c r="J53" s="84">
        <v>0</v>
      </c>
      <c r="K53" s="84">
        <v>34</v>
      </c>
      <c r="L53" s="82">
        <v>407</v>
      </c>
      <c r="M53" s="83"/>
    </row>
    <row r="54" spans="2:13" ht="12">
      <c r="B54" s="80"/>
      <c r="C54" s="81"/>
      <c r="D54" s="81"/>
      <c r="E54" s="81"/>
      <c r="F54" s="81"/>
      <c r="G54" s="81"/>
      <c r="H54" s="81"/>
      <c r="I54" s="81"/>
      <c r="J54" s="84"/>
      <c r="K54" s="84"/>
      <c r="L54" s="82"/>
      <c r="M54" s="83"/>
    </row>
    <row r="55" spans="2:13" ht="12">
      <c r="B55" s="80" t="s">
        <v>1421</v>
      </c>
      <c r="C55" s="81">
        <v>799</v>
      </c>
      <c r="D55" s="81">
        <v>2121</v>
      </c>
      <c r="E55" s="81">
        <v>706</v>
      </c>
      <c r="F55" s="81">
        <v>1458</v>
      </c>
      <c r="G55" s="81">
        <v>69</v>
      </c>
      <c r="H55" s="81">
        <v>344</v>
      </c>
      <c r="I55" s="81">
        <v>1</v>
      </c>
      <c r="J55" s="84" t="s">
        <v>1403</v>
      </c>
      <c r="K55" s="84">
        <v>23</v>
      </c>
      <c r="L55" s="82">
        <v>319</v>
      </c>
      <c r="M55" s="83"/>
    </row>
    <row r="56" spans="2:13" ht="12">
      <c r="B56" s="80" t="s">
        <v>1338</v>
      </c>
      <c r="C56" s="81">
        <v>431</v>
      </c>
      <c r="D56" s="81">
        <v>986</v>
      </c>
      <c r="E56" s="81">
        <v>376</v>
      </c>
      <c r="F56" s="81">
        <v>716</v>
      </c>
      <c r="G56" s="81">
        <v>35</v>
      </c>
      <c r="H56" s="81">
        <v>111</v>
      </c>
      <c r="I56" s="81">
        <v>1</v>
      </c>
      <c r="J56" s="84" t="s">
        <v>1403</v>
      </c>
      <c r="K56" s="84">
        <v>19</v>
      </c>
      <c r="L56" s="82">
        <v>159</v>
      </c>
      <c r="M56" s="83"/>
    </row>
    <row r="57" spans="2:13" ht="12">
      <c r="B57" s="80" t="s">
        <v>1422</v>
      </c>
      <c r="C57" s="81">
        <v>70</v>
      </c>
      <c r="D57" s="81">
        <v>166</v>
      </c>
      <c r="E57" s="81">
        <v>46</v>
      </c>
      <c r="F57" s="81">
        <v>73</v>
      </c>
      <c r="G57" s="81">
        <v>12</v>
      </c>
      <c r="H57" s="81">
        <v>44</v>
      </c>
      <c r="I57" s="81">
        <v>0</v>
      </c>
      <c r="J57" s="84">
        <v>0</v>
      </c>
      <c r="K57" s="84">
        <v>12</v>
      </c>
      <c r="L57" s="82">
        <v>49</v>
      </c>
      <c r="M57" s="83"/>
    </row>
    <row r="58" spans="2:13" ht="12">
      <c r="B58" s="80" t="s">
        <v>1340</v>
      </c>
      <c r="C58" s="81">
        <v>432</v>
      </c>
      <c r="D58" s="81">
        <v>3041</v>
      </c>
      <c r="E58" s="81">
        <v>339</v>
      </c>
      <c r="F58" s="81">
        <v>870</v>
      </c>
      <c r="G58" s="81">
        <v>64</v>
      </c>
      <c r="H58" s="81">
        <v>1870</v>
      </c>
      <c r="I58" s="81">
        <v>0</v>
      </c>
      <c r="J58" s="84">
        <v>0</v>
      </c>
      <c r="K58" s="84">
        <v>29</v>
      </c>
      <c r="L58" s="82">
        <v>301</v>
      </c>
      <c r="M58" s="83"/>
    </row>
    <row r="59" spans="2:13" ht="12">
      <c r="B59" s="80"/>
      <c r="C59" s="81"/>
      <c r="D59" s="81"/>
      <c r="E59" s="81"/>
      <c r="F59" s="81"/>
      <c r="G59" s="81"/>
      <c r="H59" s="81"/>
      <c r="I59" s="81"/>
      <c r="J59" s="84"/>
      <c r="K59" s="84"/>
      <c r="L59" s="82"/>
      <c r="M59" s="83"/>
    </row>
    <row r="60" spans="2:13" ht="12">
      <c r="B60" s="80" t="s">
        <v>1341</v>
      </c>
      <c r="C60" s="81">
        <v>261</v>
      </c>
      <c r="D60" s="81">
        <v>1294</v>
      </c>
      <c r="E60" s="81">
        <v>203</v>
      </c>
      <c r="F60" s="81">
        <v>423</v>
      </c>
      <c r="G60" s="81">
        <v>36</v>
      </c>
      <c r="H60" s="81">
        <v>706</v>
      </c>
      <c r="I60" s="81">
        <v>0</v>
      </c>
      <c r="J60" s="84">
        <v>0</v>
      </c>
      <c r="K60" s="84">
        <v>22</v>
      </c>
      <c r="L60" s="82">
        <v>165</v>
      </c>
      <c r="M60" s="83"/>
    </row>
    <row r="61" spans="2:13" ht="12">
      <c r="B61" s="80" t="s">
        <v>1423</v>
      </c>
      <c r="C61" s="81">
        <v>233</v>
      </c>
      <c r="D61" s="81">
        <v>762</v>
      </c>
      <c r="E61" s="81">
        <v>183</v>
      </c>
      <c r="F61" s="81">
        <v>437</v>
      </c>
      <c r="G61" s="81">
        <v>34</v>
      </c>
      <c r="H61" s="81">
        <v>179</v>
      </c>
      <c r="I61" s="81">
        <v>0</v>
      </c>
      <c r="J61" s="84">
        <v>0</v>
      </c>
      <c r="K61" s="84">
        <v>16</v>
      </c>
      <c r="L61" s="82">
        <v>146</v>
      </c>
      <c r="M61" s="83"/>
    </row>
    <row r="62" spans="2:13" ht="12">
      <c r="B62" s="80" t="s">
        <v>1424</v>
      </c>
      <c r="C62" s="81">
        <v>380</v>
      </c>
      <c r="D62" s="81">
        <v>943</v>
      </c>
      <c r="E62" s="81">
        <v>333</v>
      </c>
      <c r="F62" s="81">
        <v>633</v>
      </c>
      <c r="G62" s="81">
        <v>34</v>
      </c>
      <c r="H62" s="81">
        <v>176</v>
      </c>
      <c r="I62" s="81">
        <v>0</v>
      </c>
      <c r="J62" s="84">
        <v>0</v>
      </c>
      <c r="K62" s="84">
        <v>13</v>
      </c>
      <c r="L62" s="82">
        <v>134</v>
      </c>
      <c r="M62" s="83"/>
    </row>
    <row r="63" spans="2:13" ht="12">
      <c r="B63" s="80" t="s">
        <v>1425</v>
      </c>
      <c r="C63" s="81">
        <v>388</v>
      </c>
      <c r="D63" s="81">
        <v>954</v>
      </c>
      <c r="E63" s="81">
        <v>337</v>
      </c>
      <c r="F63" s="81">
        <v>672</v>
      </c>
      <c r="G63" s="81">
        <v>36</v>
      </c>
      <c r="H63" s="81">
        <v>159</v>
      </c>
      <c r="I63" s="81">
        <v>3</v>
      </c>
      <c r="J63" s="84">
        <v>11</v>
      </c>
      <c r="K63" s="84">
        <v>12</v>
      </c>
      <c r="L63" s="82">
        <v>112</v>
      </c>
      <c r="M63" s="83"/>
    </row>
    <row r="64" spans="2:13" ht="12">
      <c r="B64" s="80" t="s">
        <v>1426</v>
      </c>
      <c r="C64" s="81">
        <v>511</v>
      </c>
      <c r="D64" s="81">
        <v>1538</v>
      </c>
      <c r="E64" s="81">
        <v>421</v>
      </c>
      <c r="F64" s="81">
        <v>892</v>
      </c>
      <c r="G64" s="81">
        <v>36</v>
      </c>
      <c r="H64" s="81">
        <v>334</v>
      </c>
      <c r="I64" s="81">
        <v>1</v>
      </c>
      <c r="J64" s="84" t="s">
        <v>1427</v>
      </c>
      <c r="K64" s="84">
        <v>23</v>
      </c>
      <c r="L64" s="82">
        <v>309</v>
      </c>
      <c r="M64" s="83"/>
    </row>
    <row r="65" spans="2:13" ht="12">
      <c r="B65" s="80" t="s">
        <v>1428</v>
      </c>
      <c r="C65" s="81">
        <v>402</v>
      </c>
      <c r="D65" s="81">
        <v>1260</v>
      </c>
      <c r="E65" s="81">
        <v>348</v>
      </c>
      <c r="F65" s="81">
        <v>818</v>
      </c>
      <c r="G65" s="81">
        <v>35</v>
      </c>
      <c r="H65" s="81">
        <v>305</v>
      </c>
      <c r="I65" s="81">
        <v>2</v>
      </c>
      <c r="J65" s="84">
        <v>8</v>
      </c>
      <c r="K65" s="84">
        <v>17</v>
      </c>
      <c r="L65" s="82">
        <v>132</v>
      </c>
      <c r="M65" s="83"/>
    </row>
    <row r="66" spans="2:13" ht="12">
      <c r="B66" s="80" t="s">
        <v>1429</v>
      </c>
      <c r="C66" s="81">
        <v>847</v>
      </c>
      <c r="D66" s="81">
        <v>2404</v>
      </c>
      <c r="E66" s="81">
        <v>742</v>
      </c>
      <c r="F66" s="81">
        <v>1562</v>
      </c>
      <c r="G66" s="81">
        <v>81</v>
      </c>
      <c r="H66" s="81">
        <v>558</v>
      </c>
      <c r="I66" s="81">
        <v>0</v>
      </c>
      <c r="J66" s="84">
        <v>0</v>
      </c>
      <c r="K66" s="84">
        <v>24</v>
      </c>
      <c r="L66" s="82">
        <v>284</v>
      </c>
      <c r="M66" s="83"/>
    </row>
    <row r="67" spans="2:13" ht="12">
      <c r="B67" s="80"/>
      <c r="C67" s="81"/>
      <c r="D67" s="81"/>
      <c r="E67" s="81"/>
      <c r="F67" s="81"/>
      <c r="G67" s="81"/>
      <c r="H67" s="81"/>
      <c r="I67" s="81"/>
      <c r="J67" s="84"/>
      <c r="K67" s="84"/>
      <c r="L67" s="82"/>
      <c r="M67" s="83"/>
    </row>
    <row r="68" spans="2:13" ht="12">
      <c r="B68" s="80" t="s">
        <v>1348</v>
      </c>
      <c r="C68" s="81">
        <v>785</v>
      </c>
      <c r="D68" s="81">
        <v>3955</v>
      </c>
      <c r="E68" s="81">
        <v>651</v>
      </c>
      <c r="F68" s="81">
        <v>2005</v>
      </c>
      <c r="G68" s="81">
        <v>95</v>
      </c>
      <c r="H68" s="81">
        <v>1579</v>
      </c>
      <c r="I68" s="81">
        <v>4</v>
      </c>
      <c r="J68" s="84">
        <v>10</v>
      </c>
      <c r="K68" s="84">
        <v>35</v>
      </c>
      <c r="L68" s="82">
        <v>361</v>
      </c>
      <c r="M68" s="83"/>
    </row>
    <row r="69" spans="2:13" ht="12">
      <c r="B69" s="80" t="s">
        <v>1430</v>
      </c>
      <c r="C69" s="81">
        <v>785</v>
      </c>
      <c r="D69" s="81">
        <v>2110</v>
      </c>
      <c r="E69" s="81">
        <v>708</v>
      </c>
      <c r="F69" s="81">
        <v>1498</v>
      </c>
      <c r="G69" s="81">
        <v>60</v>
      </c>
      <c r="H69" s="81">
        <v>474</v>
      </c>
      <c r="I69" s="81">
        <v>1</v>
      </c>
      <c r="J69" s="84" t="s">
        <v>1419</v>
      </c>
      <c r="K69" s="84">
        <v>16</v>
      </c>
      <c r="L69" s="82">
        <v>138</v>
      </c>
      <c r="M69" s="83"/>
    </row>
    <row r="70" spans="2:13" ht="12">
      <c r="B70" s="80"/>
      <c r="C70" s="81"/>
      <c r="D70" s="81"/>
      <c r="E70" s="81"/>
      <c r="F70" s="81"/>
      <c r="G70" s="81"/>
      <c r="H70" s="81"/>
      <c r="I70" s="81"/>
      <c r="J70" s="84"/>
      <c r="K70" s="84"/>
      <c r="L70" s="82"/>
      <c r="M70" s="83"/>
    </row>
    <row r="71" spans="2:13" ht="12">
      <c r="B71" s="80" t="s">
        <v>1431</v>
      </c>
      <c r="C71" s="81">
        <v>376</v>
      </c>
      <c r="D71" s="81">
        <v>1144</v>
      </c>
      <c r="E71" s="81">
        <v>332</v>
      </c>
      <c r="F71" s="81">
        <v>664</v>
      </c>
      <c r="G71" s="81">
        <v>29</v>
      </c>
      <c r="H71" s="81">
        <v>317</v>
      </c>
      <c r="I71" s="81">
        <v>0</v>
      </c>
      <c r="J71" s="84">
        <v>0</v>
      </c>
      <c r="K71" s="84">
        <v>15</v>
      </c>
      <c r="L71" s="82">
        <v>163</v>
      </c>
      <c r="M71" s="83"/>
    </row>
    <row r="72" spans="2:13" ht="12">
      <c r="B72" s="80" t="s">
        <v>1351</v>
      </c>
      <c r="C72" s="81">
        <v>267</v>
      </c>
      <c r="D72" s="81">
        <v>1014</v>
      </c>
      <c r="E72" s="81">
        <v>224</v>
      </c>
      <c r="F72" s="81">
        <v>570</v>
      </c>
      <c r="G72" s="81">
        <v>32</v>
      </c>
      <c r="H72" s="81">
        <v>342</v>
      </c>
      <c r="I72" s="81">
        <v>0</v>
      </c>
      <c r="J72" s="84">
        <v>0</v>
      </c>
      <c r="K72" s="84">
        <v>11</v>
      </c>
      <c r="L72" s="82">
        <v>102</v>
      </c>
      <c r="M72" s="83"/>
    </row>
    <row r="73" spans="2:13" ht="12">
      <c r="B73" s="80" t="s">
        <v>1432</v>
      </c>
      <c r="C73" s="81">
        <v>491</v>
      </c>
      <c r="D73" s="81">
        <v>1467</v>
      </c>
      <c r="E73" s="81">
        <v>423</v>
      </c>
      <c r="F73" s="81">
        <v>954</v>
      </c>
      <c r="G73" s="81">
        <v>51</v>
      </c>
      <c r="H73" s="81">
        <v>326</v>
      </c>
      <c r="I73" s="81">
        <v>0</v>
      </c>
      <c r="J73" s="84">
        <v>0</v>
      </c>
      <c r="K73" s="84">
        <v>17</v>
      </c>
      <c r="L73" s="82">
        <v>187</v>
      </c>
      <c r="M73" s="83"/>
    </row>
    <row r="74" spans="2:13" ht="12">
      <c r="B74" s="80" t="s">
        <v>1433</v>
      </c>
      <c r="C74" s="81">
        <v>1022</v>
      </c>
      <c r="D74" s="81">
        <v>2840</v>
      </c>
      <c r="E74" s="81">
        <v>916</v>
      </c>
      <c r="F74" s="81">
        <v>2063</v>
      </c>
      <c r="G74" s="81">
        <v>76</v>
      </c>
      <c r="H74" s="81">
        <v>454</v>
      </c>
      <c r="I74" s="81">
        <v>0</v>
      </c>
      <c r="J74" s="84">
        <v>0</v>
      </c>
      <c r="K74" s="84">
        <v>30</v>
      </c>
      <c r="L74" s="82">
        <v>323</v>
      </c>
      <c r="M74" s="83"/>
    </row>
    <row r="75" spans="2:13" ht="12">
      <c r="B75" s="85"/>
      <c r="C75" s="86"/>
      <c r="D75" s="86"/>
      <c r="E75" s="86"/>
      <c r="F75" s="86"/>
      <c r="G75" s="86"/>
      <c r="H75" s="86"/>
      <c r="I75" s="86"/>
      <c r="J75" s="86"/>
      <c r="K75" s="86"/>
      <c r="L75" s="87"/>
      <c r="M75" s="83"/>
    </row>
    <row r="76" ht="12">
      <c r="B76" s="88"/>
    </row>
    <row r="77" ht="12">
      <c r="B77" s="70" t="s">
        <v>1434</v>
      </c>
    </row>
    <row r="78" ht="12">
      <c r="B78" s="88"/>
    </row>
    <row r="79" ht="12">
      <c r="B79" s="88"/>
    </row>
    <row r="80" ht="12">
      <c r="B80" s="88"/>
    </row>
    <row r="81" ht="12">
      <c r="B81" s="88"/>
    </row>
    <row r="82" ht="12">
      <c r="B82" s="88"/>
    </row>
    <row r="83" ht="12">
      <c r="B83" s="88"/>
    </row>
    <row r="84" ht="12">
      <c r="B84" s="88"/>
    </row>
    <row r="85" ht="12">
      <c r="B85" s="88"/>
    </row>
    <row r="86" ht="12">
      <c r="B86" s="88"/>
    </row>
    <row r="87" ht="12">
      <c r="B87" s="88"/>
    </row>
    <row r="88" ht="12">
      <c r="B88" s="88"/>
    </row>
    <row r="89" ht="12">
      <c r="B89" s="88"/>
    </row>
    <row r="90" ht="12">
      <c r="B90" s="88"/>
    </row>
    <row r="91" ht="12">
      <c r="B91" s="88"/>
    </row>
    <row r="92" ht="12">
      <c r="B92" s="88"/>
    </row>
    <row r="93" ht="12">
      <c r="B93" s="88"/>
    </row>
  </sheetData>
  <mergeCells count="6">
    <mergeCell ref="K4:L4"/>
    <mergeCell ref="B4:B5"/>
    <mergeCell ref="C4:D4"/>
    <mergeCell ref="E4:F4"/>
    <mergeCell ref="G4:H4"/>
    <mergeCell ref="I4:J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76"/>
  <sheetViews>
    <sheetView workbookViewId="0" topLeftCell="A1">
      <selection activeCell="A1" sqref="A1"/>
    </sheetView>
  </sheetViews>
  <sheetFormatPr defaultColWidth="9.00390625" defaultRowHeight="13.5"/>
  <cols>
    <col min="1" max="3" width="2.625" style="89" customWidth="1"/>
    <col min="4" max="4" width="26.625" style="89" customWidth="1"/>
    <col min="5" max="5" width="9.375" style="101" bestFit="1" customWidth="1"/>
    <col min="6" max="7" width="8.125" style="101" customWidth="1"/>
    <col min="8" max="8" width="9.375" style="101" bestFit="1" customWidth="1"/>
    <col min="9" max="10" width="8.125" style="101" customWidth="1"/>
    <col min="11" max="11" width="8.50390625" style="101" bestFit="1" customWidth="1"/>
    <col min="12" max="13" width="8.125" style="101" customWidth="1"/>
    <col min="14" max="14" width="6.875" style="101" customWidth="1"/>
    <col min="15" max="16384" width="9.00390625" style="101" customWidth="1"/>
  </cols>
  <sheetData>
    <row r="1" s="89" customFormat="1" ht="12"/>
    <row r="2" s="89" customFormat="1" ht="14.25">
      <c r="B2" s="90" t="s">
        <v>418</v>
      </c>
    </row>
    <row r="3" s="89" customFormat="1" ht="14.25">
      <c r="B3" s="90" t="s">
        <v>1448</v>
      </c>
    </row>
    <row r="4" spans="3:12" s="89" customFormat="1" ht="12.75" thickBot="1">
      <c r="C4" s="91"/>
      <c r="D4" s="91"/>
      <c r="E4" s="91"/>
      <c r="F4" s="91"/>
      <c r="G4" s="91"/>
      <c r="H4" s="91"/>
      <c r="I4" s="91"/>
      <c r="J4" s="91"/>
      <c r="K4" s="91"/>
      <c r="L4" s="92" t="s">
        <v>1449</v>
      </c>
    </row>
    <row r="5" spans="2:14" s="89" customFormat="1" ht="27" customHeight="1" thickTop="1">
      <c r="B5" s="1033" t="s">
        <v>1450</v>
      </c>
      <c r="C5" s="1034"/>
      <c r="D5" s="1035"/>
      <c r="E5" s="1044" t="s">
        <v>1451</v>
      </c>
      <c r="F5" s="1044"/>
      <c r="G5" s="1045"/>
      <c r="H5" s="1041" t="s">
        <v>1452</v>
      </c>
      <c r="I5" s="1042"/>
      <c r="J5" s="1043"/>
      <c r="K5" s="1042" t="s">
        <v>1453</v>
      </c>
      <c r="L5" s="1042"/>
      <c r="M5" s="1043"/>
      <c r="N5" s="1039" t="s">
        <v>1454</v>
      </c>
    </row>
    <row r="6" spans="2:14" s="89" customFormat="1" ht="27" customHeight="1">
      <c r="B6" s="1036"/>
      <c r="C6" s="1037"/>
      <c r="D6" s="1038"/>
      <c r="E6" s="93" t="s">
        <v>1295</v>
      </c>
      <c r="F6" s="94" t="s">
        <v>1455</v>
      </c>
      <c r="G6" s="94" t="s">
        <v>362</v>
      </c>
      <c r="H6" s="93" t="s">
        <v>1295</v>
      </c>
      <c r="I6" s="94" t="s">
        <v>1455</v>
      </c>
      <c r="J6" s="94" t="s">
        <v>362</v>
      </c>
      <c r="K6" s="95" t="s">
        <v>1295</v>
      </c>
      <c r="L6" s="96" t="s">
        <v>1455</v>
      </c>
      <c r="M6" s="96" t="s">
        <v>362</v>
      </c>
      <c r="N6" s="1040"/>
    </row>
    <row r="7" spans="2:14" ht="12" customHeight="1">
      <c r="B7" s="97"/>
      <c r="C7" s="92"/>
      <c r="D7" s="98"/>
      <c r="E7" s="99"/>
      <c r="F7" s="99"/>
      <c r="G7" s="99"/>
      <c r="H7" s="99"/>
      <c r="I7" s="99"/>
      <c r="J7" s="99"/>
      <c r="K7" s="99"/>
      <c r="L7" s="99"/>
      <c r="M7" s="99"/>
      <c r="N7" s="100"/>
    </row>
    <row r="8" spans="2:14" ht="12" customHeight="1">
      <c r="B8" s="102"/>
      <c r="C8" s="1046" t="s">
        <v>363</v>
      </c>
      <c r="D8" s="1016"/>
      <c r="E8" s="43">
        <v>13468</v>
      </c>
      <c r="F8" s="43">
        <v>15988</v>
      </c>
      <c r="G8" s="43">
        <v>6941</v>
      </c>
      <c r="H8" s="43">
        <v>11618</v>
      </c>
      <c r="I8" s="43">
        <v>13745</v>
      </c>
      <c r="J8" s="43">
        <v>6108</v>
      </c>
      <c r="K8" s="43">
        <v>1850</v>
      </c>
      <c r="L8" s="43">
        <v>2243</v>
      </c>
      <c r="M8" s="43">
        <v>883</v>
      </c>
      <c r="N8" s="66">
        <v>246</v>
      </c>
    </row>
    <row r="9" spans="2:14" ht="12" customHeight="1">
      <c r="B9" s="102"/>
      <c r="C9" s="1046" t="s">
        <v>364</v>
      </c>
      <c r="D9" s="1016"/>
      <c r="E9" s="43">
        <v>13503</v>
      </c>
      <c r="F9" s="43">
        <v>15978</v>
      </c>
      <c r="G9" s="43">
        <v>7183</v>
      </c>
      <c r="H9" s="43">
        <v>11755</v>
      </c>
      <c r="I9" s="43">
        <v>13875</v>
      </c>
      <c r="J9" s="43">
        <v>6336</v>
      </c>
      <c r="K9" s="43">
        <v>1748</v>
      </c>
      <c r="L9" s="43">
        <v>2103</v>
      </c>
      <c r="M9" s="43">
        <v>847</v>
      </c>
      <c r="N9" s="66">
        <v>259</v>
      </c>
    </row>
    <row r="10" spans="2:14" ht="12" customHeight="1">
      <c r="B10" s="102"/>
      <c r="C10" s="1046" t="s">
        <v>1436</v>
      </c>
      <c r="D10" s="1016"/>
      <c r="E10" s="43">
        <v>14650</v>
      </c>
      <c r="F10" s="43">
        <v>17591</v>
      </c>
      <c r="G10" s="43">
        <v>7364</v>
      </c>
      <c r="H10" s="43">
        <v>11759</v>
      </c>
      <c r="I10" s="43">
        <v>13889</v>
      </c>
      <c r="J10" s="43">
        <v>6480</v>
      </c>
      <c r="K10" s="43">
        <v>2891</v>
      </c>
      <c r="L10" s="43">
        <v>3702</v>
      </c>
      <c r="M10" s="43">
        <v>884</v>
      </c>
      <c r="N10" s="66">
        <v>283</v>
      </c>
    </row>
    <row r="11" spans="1:14" s="107" customFormat="1" ht="12" customHeight="1">
      <c r="A11" s="103"/>
      <c r="B11" s="104"/>
      <c r="C11" s="1017" t="s">
        <v>365</v>
      </c>
      <c r="D11" s="1018"/>
      <c r="E11" s="105">
        <v>14897</v>
      </c>
      <c r="F11" s="105">
        <v>17867</v>
      </c>
      <c r="G11" s="105">
        <v>7761</v>
      </c>
      <c r="H11" s="105">
        <v>12590</v>
      </c>
      <c r="I11" s="105">
        <v>15039</v>
      </c>
      <c r="J11" s="105">
        <v>6718</v>
      </c>
      <c r="K11" s="105">
        <v>2307</v>
      </c>
      <c r="L11" s="105">
        <v>2828</v>
      </c>
      <c r="M11" s="105">
        <v>1043</v>
      </c>
      <c r="N11" s="106">
        <v>293</v>
      </c>
    </row>
    <row r="12" spans="2:14" ht="12" customHeight="1">
      <c r="B12" s="97"/>
      <c r="C12" s="92"/>
      <c r="D12" s="108"/>
      <c r="E12" s="109"/>
      <c r="F12" s="109"/>
      <c r="G12" s="109"/>
      <c r="H12" s="109"/>
      <c r="I12" s="109"/>
      <c r="J12" s="109"/>
      <c r="K12" s="109"/>
      <c r="L12" s="109"/>
      <c r="M12" s="43"/>
      <c r="N12" s="66"/>
    </row>
    <row r="13" spans="2:14" ht="12" customHeight="1">
      <c r="B13" s="110" t="s">
        <v>366</v>
      </c>
      <c r="C13" s="1046" t="s">
        <v>367</v>
      </c>
      <c r="D13" s="1010"/>
      <c r="E13" s="43">
        <v>12884</v>
      </c>
      <c r="F13" s="43">
        <v>15372</v>
      </c>
      <c r="G13" s="43">
        <v>6725</v>
      </c>
      <c r="H13" s="43">
        <v>12444</v>
      </c>
      <c r="I13" s="43">
        <v>14890</v>
      </c>
      <c r="J13" s="43">
        <v>6390</v>
      </c>
      <c r="K13" s="43">
        <v>440</v>
      </c>
      <c r="L13" s="43">
        <v>482</v>
      </c>
      <c r="M13" s="43">
        <v>335</v>
      </c>
      <c r="N13" s="66">
        <v>295</v>
      </c>
    </row>
    <row r="14" spans="2:14" ht="12" customHeight="1">
      <c r="B14" s="97"/>
      <c r="C14" s="92"/>
      <c r="D14" s="111" t="s">
        <v>368</v>
      </c>
      <c r="E14" s="43">
        <v>12209</v>
      </c>
      <c r="F14" s="43">
        <v>14546</v>
      </c>
      <c r="G14" s="43">
        <v>6743</v>
      </c>
      <c r="H14" s="43">
        <v>12092</v>
      </c>
      <c r="I14" s="43">
        <v>14429</v>
      </c>
      <c r="J14" s="43">
        <v>6627</v>
      </c>
      <c r="K14" s="43">
        <v>117</v>
      </c>
      <c r="L14" s="43">
        <v>117</v>
      </c>
      <c r="M14" s="43">
        <v>116</v>
      </c>
      <c r="N14" s="66">
        <v>287</v>
      </c>
    </row>
    <row r="15" spans="2:14" ht="12" customHeight="1">
      <c r="B15" s="97"/>
      <c r="C15" s="92"/>
      <c r="D15" s="111" t="s">
        <v>1437</v>
      </c>
      <c r="E15" s="43">
        <v>13108</v>
      </c>
      <c r="F15" s="43">
        <v>15558</v>
      </c>
      <c r="G15" s="43">
        <v>7096</v>
      </c>
      <c r="H15" s="43">
        <v>11802</v>
      </c>
      <c r="I15" s="43">
        <v>14012</v>
      </c>
      <c r="J15" s="43">
        <v>6380</v>
      </c>
      <c r="K15" s="43">
        <v>1306</v>
      </c>
      <c r="L15" s="43">
        <v>1546</v>
      </c>
      <c r="M15" s="43">
        <v>716</v>
      </c>
      <c r="N15" s="66">
        <v>285</v>
      </c>
    </row>
    <row r="16" spans="2:14" ht="12" customHeight="1">
      <c r="B16" s="97"/>
      <c r="C16" s="92"/>
      <c r="D16" s="111" t="s">
        <v>1438</v>
      </c>
      <c r="E16" s="43">
        <v>12827</v>
      </c>
      <c r="F16" s="43">
        <v>15203</v>
      </c>
      <c r="G16" s="43">
        <v>7140</v>
      </c>
      <c r="H16" s="43">
        <v>12588</v>
      </c>
      <c r="I16" s="43">
        <v>14960</v>
      </c>
      <c r="J16" s="43">
        <v>6911</v>
      </c>
      <c r="K16" s="43">
        <v>239</v>
      </c>
      <c r="L16" s="43">
        <v>243</v>
      </c>
      <c r="M16" s="43">
        <v>229</v>
      </c>
      <c r="N16" s="66">
        <v>295</v>
      </c>
    </row>
    <row r="17" spans="2:14" ht="12" customHeight="1">
      <c r="B17" s="97"/>
      <c r="C17" s="92"/>
      <c r="D17" s="111" t="s">
        <v>1439</v>
      </c>
      <c r="E17" s="43">
        <v>12989</v>
      </c>
      <c r="F17" s="43">
        <v>15628</v>
      </c>
      <c r="G17" s="43">
        <v>6687</v>
      </c>
      <c r="H17" s="43">
        <v>12356</v>
      </c>
      <c r="I17" s="43">
        <v>14796</v>
      </c>
      <c r="J17" s="43">
        <v>6529</v>
      </c>
      <c r="K17" s="43">
        <v>633</v>
      </c>
      <c r="L17" s="43">
        <v>832</v>
      </c>
      <c r="M17" s="43">
        <v>158</v>
      </c>
      <c r="N17" s="66">
        <v>286</v>
      </c>
    </row>
    <row r="18" spans="2:14" ht="12" customHeight="1">
      <c r="B18" s="97"/>
      <c r="C18" s="92"/>
      <c r="D18" s="111" t="s">
        <v>1440</v>
      </c>
      <c r="E18" s="43">
        <v>16669</v>
      </c>
      <c r="F18" s="43">
        <v>20080</v>
      </c>
      <c r="G18" s="43">
        <v>8470</v>
      </c>
      <c r="H18" s="43">
        <v>12641</v>
      </c>
      <c r="I18" s="43">
        <v>15084</v>
      </c>
      <c r="J18" s="43">
        <v>6768</v>
      </c>
      <c r="K18" s="43">
        <v>4028</v>
      </c>
      <c r="L18" s="43">
        <v>4996</v>
      </c>
      <c r="M18" s="43">
        <v>1702</v>
      </c>
      <c r="N18" s="66">
        <v>297</v>
      </c>
    </row>
    <row r="19" spans="2:14" ht="12" customHeight="1">
      <c r="B19" s="97"/>
      <c r="C19" s="92"/>
      <c r="D19" s="111" t="s">
        <v>1441</v>
      </c>
      <c r="E19" s="43">
        <v>16232</v>
      </c>
      <c r="F19" s="43">
        <v>19792</v>
      </c>
      <c r="G19" s="43">
        <v>7839</v>
      </c>
      <c r="H19" s="43">
        <v>12654</v>
      </c>
      <c r="I19" s="43">
        <v>15175</v>
      </c>
      <c r="J19" s="43">
        <v>6711</v>
      </c>
      <c r="K19" s="43">
        <v>3578</v>
      </c>
      <c r="L19" s="43">
        <v>4617</v>
      </c>
      <c r="M19" s="43">
        <v>1128</v>
      </c>
      <c r="N19" s="66">
        <v>269</v>
      </c>
    </row>
    <row r="20" spans="2:14" ht="12" customHeight="1">
      <c r="B20" s="97"/>
      <c r="C20" s="92"/>
      <c r="D20" s="111" t="s">
        <v>1442</v>
      </c>
      <c r="E20" s="43">
        <v>14281</v>
      </c>
      <c r="F20" s="43">
        <v>17013</v>
      </c>
      <c r="G20" s="43">
        <v>7845</v>
      </c>
      <c r="H20" s="43">
        <v>12603</v>
      </c>
      <c r="I20" s="43">
        <v>15145</v>
      </c>
      <c r="J20" s="43">
        <v>6615</v>
      </c>
      <c r="K20" s="43">
        <v>1678</v>
      </c>
      <c r="L20" s="43">
        <v>1868</v>
      </c>
      <c r="M20" s="43">
        <v>1230</v>
      </c>
      <c r="N20" s="66">
        <v>278</v>
      </c>
    </row>
    <row r="21" spans="2:14" ht="12" customHeight="1">
      <c r="B21" s="97"/>
      <c r="C21" s="92"/>
      <c r="D21" s="111" t="s">
        <v>1443</v>
      </c>
      <c r="E21" s="43">
        <v>14161</v>
      </c>
      <c r="F21" s="43">
        <v>16953</v>
      </c>
      <c r="G21" s="43">
        <v>7603</v>
      </c>
      <c r="H21" s="43">
        <v>12766</v>
      </c>
      <c r="I21" s="43">
        <v>15277</v>
      </c>
      <c r="J21" s="43">
        <v>6867</v>
      </c>
      <c r="K21" s="43">
        <v>1395</v>
      </c>
      <c r="L21" s="43">
        <v>1676</v>
      </c>
      <c r="M21" s="43">
        <v>736</v>
      </c>
      <c r="N21" s="66">
        <v>295</v>
      </c>
    </row>
    <row r="22" spans="2:14" ht="12" customHeight="1">
      <c r="B22" s="97"/>
      <c r="C22" s="92"/>
      <c r="D22" s="111" t="s">
        <v>1444</v>
      </c>
      <c r="E22" s="43">
        <v>12992</v>
      </c>
      <c r="F22" s="43">
        <v>15624</v>
      </c>
      <c r="G22" s="43">
        <v>6753</v>
      </c>
      <c r="H22" s="43">
        <v>12812</v>
      </c>
      <c r="I22" s="43">
        <v>15410</v>
      </c>
      <c r="J22" s="43">
        <v>6653</v>
      </c>
      <c r="K22" s="43">
        <v>180</v>
      </c>
      <c r="L22" s="43">
        <v>214</v>
      </c>
      <c r="M22" s="43">
        <v>100</v>
      </c>
      <c r="N22" s="66">
        <v>304</v>
      </c>
    </row>
    <row r="23" spans="2:14" ht="12" customHeight="1">
      <c r="B23" s="97"/>
      <c r="C23" s="92"/>
      <c r="D23" s="111" t="s">
        <v>1445</v>
      </c>
      <c r="E23" s="43">
        <v>14143</v>
      </c>
      <c r="F23" s="43">
        <v>16896</v>
      </c>
      <c r="G23" s="43">
        <v>7461</v>
      </c>
      <c r="H23" s="43">
        <v>12975</v>
      </c>
      <c r="I23" s="43">
        <v>15459</v>
      </c>
      <c r="J23" s="43">
        <v>6944</v>
      </c>
      <c r="K23" s="43">
        <v>1168</v>
      </c>
      <c r="L23" s="43">
        <v>1437</v>
      </c>
      <c r="M23" s="43">
        <v>517</v>
      </c>
      <c r="N23" s="66">
        <v>318</v>
      </c>
    </row>
    <row r="24" spans="2:14" ht="12" customHeight="1">
      <c r="B24" s="97"/>
      <c r="C24" s="92"/>
      <c r="D24" s="111" t="s">
        <v>1446</v>
      </c>
      <c r="E24" s="43">
        <v>26266</v>
      </c>
      <c r="F24" s="43">
        <v>31742</v>
      </c>
      <c r="G24" s="43">
        <v>12772</v>
      </c>
      <c r="H24" s="43">
        <v>13348</v>
      </c>
      <c r="I24" s="43">
        <v>15834</v>
      </c>
      <c r="J24" s="43">
        <v>7221</v>
      </c>
      <c r="K24" s="43">
        <v>12918</v>
      </c>
      <c r="L24" s="43">
        <v>15908</v>
      </c>
      <c r="M24" s="43">
        <v>5551</v>
      </c>
      <c r="N24" s="66">
        <v>311</v>
      </c>
    </row>
    <row r="25" spans="2:14" ht="12" customHeight="1">
      <c r="B25" s="97"/>
      <c r="C25" s="92"/>
      <c r="D25" s="112"/>
      <c r="E25" s="43"/>
      <c r="F25" s="43"/>
      <c r="G25" s="43"/>
      <c r="H25" s="43"/>
      <c r="I25" s="43"/>
      <c r="J25" s="43"/>
      <c r="K25" s="43"/>
      <c r="L25" s="43"/>
      <c r="M25" s="43"/>
      <c r="N25" s="66"/>
    </row>
    <row r="26" spans="2:14" ht="12" customHeight="1">
      <c r="B26" s="1011" t="s">
        <v>369</v>
      </c>
      <c r="C26" s="114" t="s">
        <v>370</v>
      </c>
      <c r="D26" s="115" t="s">
        <v>371</v>
      </c>
      <c r="E26" s="43">
        <v>15466</v>
      </c>
      <c r="F26" s="43">
        <v>16753</v>
      </c>
      <c r="G26" s="43">
        <v>6943</v>
      </c>
      <c r="H26" s="43">
        <v>13961</v>
      </c>
      <c r="I26" s="43">
        <v>15119</v>
      </c>
      <c r="J26" s="43">
        <v>6322</v>
      </c>
      <c r="K26" s="43">
        <v>1505</v>
      </c>
      <c r="L26" s="43">
        <v>1634</v>
      </c>
      <c r="M26" s="43">
        <v>621</v>
      </c>
      <c r="N26" s="66">
        <v>356</v>
      </c>
    </row>
    <row r="27" spans="2:14" ht="12" customHeight="1">
      <c r="B27" s="1011"/>
      <c r="C27" s="114" t="s">
        <v>372</v>
      </c>
      <c r="D27" s="115" t="s">
        <v>1447</v>
      </c>
      <c r="E27" s="43">
        <v>11849</v>
      </c>
      <c r="F27" s="43">
        <v>15903</v>
      </c>
      <c r="G27" s="43">
        <v>6708</v>
      </c>
      <c r="H27" s="43">
        <v>10182</v>
      </c>
      <c r="I27" s="43">
        <v>13492</v>
      </c>
      <c r="J27" s="43">
        <v>5989</v>
      </c>
      <c r="K27" s="43">
        <v>1667</v>
      </c>
      <c r="L27" s="43">
        <v>2411</v>
      </c>
      <c r="M27" s="43">
        <v>719</v>
      </c>
      <c r="N27" s="66">
        <v>264</v>
      </c>
    </row>
    <row r="28" spans="2:14" ht="12" customHeight="1">
      <c r="B28" s="1011"/>
      <c r="C28" s="92" t="s">
        <v>373</v>
      </c>
      <c r="D28" s="115" t="s">
        <v>374</v>
      </c>
      <c r="E28" s="43">
        <v>8628</v>
      </c>
      <c r="F28" s="43">
        <v>12927</v>
      </c>
      <c r="G28" s="43">
        <v>4895</v>
      </c>
      <c r="H28" s="43">
        <v>7742</v>
      </c>
      <c r="I28" s="43">
        <v>11628</v>
      </c>
      <c r="J28" s="43">
        <v>4382</v>
      </c>
      <c r="K28" s="43">
        <v>886</v>
      </c>
      <c r="L28" s="43">
        <v>1299</v>
      </c>
      <c r="M28" s="43">
        <v>513</v>
      </c>
      <c r="N28" s="66">
        <v>186</v>
      </c>
    </row>
    <row r="29" spans="2:14" ht="12" customHeight="1">
      <c r="B29" s="1011"/>
      <c r="C29" s="92" t="s">
        <v>375</v>
      </c>
      <c r="D29" s="115" t="s">
        <v>376</v>
      </c>
      <c r="E29" s="43">
        <v>7331</v>
      </c>
      <c r="F29" s="43">
        <v>13641</v>
      </c>
      <c r="G29" s="43">
        <v>5981</v>
      </c>
      <c r="H29" s="43">
        <v>6717</v>
      </c>
      <c r="I29" s="43">
        <v>12130</v>
      </c>
      <c r="J29" s="43">
        <v>5560</v>
      </c>
      <c r="K29" s="43">
        <v>614</v>
      </c>
      <c r="L29" s="43">
        <v>1511</v>
      </c>
      <c r="M29" s="43">
        <v>421</v>
      </c>
      <c r="N29" s="66">
        <v>258</v>
      </c>
    </row>
    <row r="30" spans="2:14" ht="12" customHeight="1">
      <c r="B30" s="1011"/>
      <c r="C30" s="92" t="s">
        <v>377</v>
      </c>
      <c r="D30" s="115" t="s">
        <v>378</v>
      </c>
      <c r="E30" s="43">
        <v>9983</v>
      </c>
      <c r="F30" s="43">
        <v>11240</v>
      </c>
      <c r="G30" s="43">
        <v>5782</v>
      </c>
      <c r="H30" s="43">
        <v>9290</v>
      </c>
      <c r="I30" s="43">
        <v>10442</v>
      </c>
      <c r="J30" s="43">
        <v>5438</v>
      </c>
      <c r="K30" s="43">
        <v>693</v>
      </c>
      <c r="L30" s="43">
        <v>798</v>
      </c>
      <c r="M30" s="43">
        <v>344</v>
      </c>
      <c r="N30" s="66">
        <v>286</v>
      </c>
    </row>
    <row r="31" spans="2:14" ht="12" customHeight="1">
      <c r="B31" s="1011"/>
      <c r="C31" s="92" t="s">
        <v>379</v>
      </c>
      <c r="D31" s="115" t="s">
        <v>380</v>
      </c>
      <c r="E31" s="43">
        <v>8757</v>
      </c>
      <c r="F31" s="43">
        <v>10333</v>
      </c>
      <c r="G31" s="43">
        <v>5504</v>
      </c>
      <c r="H31" s="43">
        <v>8024</v>
      </c>
      <c r="I31" s="43">
        <v>9451</v>
      </c>
      <c r="J31" s="43">
        <v>5079</v>
      </c>
      <c r="K31" s="43">
        <v>733</v>
      </c>
      <c r="L31" s="43">
        <v>882</v>
      </c>
      <c r="M31" s="43">
        <v>425</v>
      </c>
      <c r="N31" s="66">
        <v>301</v>
      </c>
    </row>
    <row r="32" spans="2:14" ht="12" customHeight="1">
      <c r="B32" s="1011"/>
      <c r="C32" s="92" t="s">
        <v>381</v>
      </c>
      <c r="D32" s="115" t="s">
        <v>382</v>
      </c>
      <c r="E32" s="43">
        <v>12078</v>
      </c>
      <c r="F32" s="43">
        <v>13214</v>
      </c>
      <c r="G32" s="43">
        <v>7775</v>
      </c>
      <c r="H32" s="43">
        <v>11082</v>
      </c>
      <c r="I32" s="43">
        <v>12091</v>
      </c>
      <c r="J32" s="43">
        <v>7270</v>
      </c>
      <c r="K32" s="43">
        <v>996</v>
      </c>
      <c r="L32" s="43">
        <v>1123</v>
      </c>
      <c r="M32" s="43">
        <v>505</v>
      </c>
      <c r="N32" s="66">
        <v>188</v>
      </c>
    </row>
    <row r="33" spans="2:14" ht="12" customHeight="1">
      <c r="B33" s="1011"/>
      <c r="C33" s="92" t="s">
        <v>383</v>
      </c>
      <c r="D33" s="115" t="s">
        <v>384</v>
      </c>
      <c r="E33" s="43">
        <v>12487</v>
      </c>
      <c r="F33" s="43">
        <v>14128</v>
      </c>
      <c r="G33" s="43">
        <v>6952</v>
      </c>
      <c r="H33" s="43">
        <v>10572</v>
      </c>
      <c r="I33" s="43">
        <v>11899</v>
      </c>
      <c r="J33" s="43">
        <v>6052</v>
      </c>
      <c r="K33" s="43">
        <v>1915</v>
      </c>
      <c r="L33" s="43">
        <v>2229</v>
      </c>
      <c r="M33" s="43">
        <v>900</v>
      </c>
      <c r="N33" s="66">
        <v>296</v>
      </c>
    </row>
    <row r="34" spans="2:14" ht="12" customHeight="1">
      <c r="B34" s="1011"/>
      <c r="C34" s="92" t="s">
        <v>385</v>
      </c>
      <c r="D34" s="115" t="s">
        <v>386</v>
      </c>
      <c r="E34" s="43">
        <v>12455</v>
      </c>
      <c r="F34" s="43">
        <v>12944</v>
      </c>
      <c r="G34" s="43">
        <v>6499</v>
      </c>
      <c r="H34" s="43">
        <v>11307</v>
      </c>
      <c r="I34" s="43">
        <v>11707</v>
      </c>
      <c r="J34" s="43">
        <v>6224</v>
      </c>
      <c r="K34" s="43">
        <v>1148</v>
      </c>
      <c r="L34" s="43">
        <v>1237</v>
      </c>
      <c r="M34" s="43">
        <v>275</v>
      </c>
      <c r="N34" s="66">
        <v>246</v>
      </c>
    </row>
    <row r="35" spans="2:14" ht="12" customHeight="1">
      <c r="B35" s="1011"/>
      <c r="C35" s="92" t="s">
        <v>387</v>
      </c>
      <c r="D35" s="115" t="s">
        <v>388</v>
      </c>
      <c r="E35" s="43">
        <v>12318</v>
      </c>
      <c r="F35" s="43">
        <v>13589</v>
      </c>
      <c r="G35" s="43">
        <v>6935</v>
      </c>
      <c r="H35" s="43">
        <v>10924</v>
      </c>
      <c r="I35" s="43">
        <v>12096</v>
      </c>
      <c r="J35" s="43">
        <v>5963</v>
      </c>
      <c r="K35" s="43">
        <v>1394</v>
      </c>
      <c r="L35" s="43">
        <v>1493</v>
      </c>
      <c r="M35" s="43">
        <v>972</v>
      </c>
      <c r="N35" s="66">
        <v>315</v>
      </c>
    </row>
    <row r="36" spans="2:14" ht="12" customHeight="1">
      <c r="B36" s="1011"/>
      <c r="C36" s="116" t="s">
        <v>389</v>
      </c>
      <c r="D36" s="115" t="s">
        <v>390</v>
      </c>
      <c r="E36" s="43">
        <v>11261</v>
      </c>
      <c r="F36" s="43">
        <v>12660</v>
      </c>
      <c r="G36" s="43">
        <v>7636</v>
      </c>
      <c r="H36" s="43">
        <v>9639</v>
      </c>
      <c r="I36" s="43">
        <v>10814</v>
      </c>
      <c r="J36" s="43">
        <v>6602</v>
      </c>
      <c r="K36" s="43">
        <v>1622</v>
      </c>
      <c r="L36" s="43">
        <v>1846</v>
      </c>
      <c r="M36" s="43">
        <v>1034</v>
      </c>
      <c r="N36" s="66">
        <v>242</v>
      </c>
    </row>
    <row r="37" spans="2:14" ht="12" customHeight="1">
      <c r="B37" s="1011"/>
      <c r="C37" s="114" t="s">
        <v>391</v>
      </c>
      <c r="D37" s="115" t="s">
        <v>392</v>
      </c>
      <c r="E37" s="43">
        <v>24016</v>
      </c>
      <c r="F37" s="43">
        <v>27979</v>
      </c>
      <c r="G37" s="43">
        <v>15719</v>
      </c>
      <c r="H37" s="43">
        <v>18210</v>
      </c>
      <c r="I37" s="43">
        <v>21156</v>
      </c>
      <c r="J37" s="43">
        <v>12039</v>
      </c>
      <c r="K37" s="43">
        <v>5806</v>
      </c>
      <c r="L37" s="43">
        <v>6823</v>
      </c>
      <c r="M37" s="43">
        <v>3680</v>
      </c>
      <c r="N37" s="66">
        <v>0</v>
      </c>
    </row>
    <row r="38" spans="2:14" ht="12" customHeight="1">
      <c r="B38" s="1011"/>
      <c r="C38" s="114" t="s">
        <v>393</v>
      </c>
      <c r="D38" s="115" t="s">
        <v>394</v>
      </c>
      <c r="E38" s="43">
        <v>19377</v>
      </c>
      <c r="F38" s="43">
        <v>20346</v>
      </c>
      <c r="G38" s="43">
        <v>11936</v>
      </c>
      <c r="H38" s="43">
        <v>15959</v>
      </c>
      <c r="I38" s="43">
        <v>16788</v>
      </c>
      <c r="J38" s="43">
        <v>9622</v>
      </c>
      <c r="K38" s="43">
        <v>3417</v>
      </c>
      <c r="L38" s="43">
        <v>3558</v>
      </c>
      <c r="M38" s="43">
        <v>2313</v>
      </c>
      <c r="N38" s="66">
        <v>288</v>
      </c>
    </row>
    <row r="39" spans="2:14" ht="12" customHeight="1">
      <c r="B39" s="1011"/>
      <c r="C39" s="114" t="s">
        <v>395</v>
      </c>
      <c r="D39" s="115" t="s">
        <v>396</v>
      </c>
      <c r="E39" s="43">
        <v>11376</v>
      </c>
      <c r="F39" s="43">
        <v>12157</v>
      </c>
      <c r="G39" s="43">
        <v>6268</v>
      </c>
      <c r="H39" s="43">
        <v>10373</v>
      </c>
      <c r="I39" s="43">
        <v>11061</v>
      </c>
      <c r="J39" s="43">
        <v>5874</v>
      </c>
      <c r="K39" s="43">
        <v>1003</v>
      </c>
      <c r="L39" s="43">
        <v>1096</v>
      </c>
      <c r="M39" s="43">
        <v>394</v>
      </c>
      <c r="N39" s="66">
        <v>350</v>
      </c>
    </row>
    <row r="40" spans="2:14" ht="12" customHeight="1">
      <c r="B40" s="1011"/>
      <c r="C40" s="114" t="s">
        <v>397</v>
      </c>
      <c r="D40" s="115" t="s">
        <v>398</v>
      </c>
      <c r="E40" s="43">
        <v>15634</v>
      </c>
      <c r="F40" s="43">
        <v>25652</v>
      </c>
      <c r="G40" s="43">
        <v>10919</v>
      </c>
      <c r="H40" s="43">
        <v>13040</v>
      </c>
      <c r="I40" s="43">
        <v>21646</v>
      </c>
      <c r="J40" s="43">
        <v>8987</v>
      </c>
      <c r="K40" s="43">
        <v>2594</v>
      </c>
      <c r="L40" s="43">
        <v>4006</v>
      </c>
      <c r="M40" s="43">
        <v>1932</v>
      </c>
      <c r="N40" s="66">
        <v>208</v>
      </c>
    </row>
    <row r="41" spans="2:14" ht="12" customHeight="1">
      <c r="B41" s="113"/>
      <c r="C41" s="114"/>
      <c r="D41" s="115"/>
      <c r="E41" s="43"/>
      <c r="F41" s="43"/>
      <c r="G41" s="43"/>
      <c r="H41" s="43"/>
      <c r="I41" s="43"/>
      <c r="J41" s="43"/>
      <c r="K41" s="43"/>
      <c r="L41" s="43"/>
      <c r="M41" s="43"/>
      <c r="N41" s="66"/>
    </row>
    <row r="42" spans="2:14" ht="12" customHeight="1">
      <c r="B42" s="1011" t="s">
        <v>399</v>
      </c>
      <c r="C42" s="114" t="s">
        <v>400</v>
      </c>
      <c r="D42" s="115" t="s">
        <v>371</v>
      </c>
      <c r="E42" s="43">
        <v>14085</v>
      </c>
      <c r="F42" s="43">
        <v>15056</v>
      </c>
      <c r="G42" s="43">
        <v>5958</v>
      </c>
      <c r="H42" s="43">
        <v>13056</v>
      </c>
      <c r="I42" s="43">
        <v>13956</v>
      </c>
      <c r="J42" s="43">
        <v>5563</v>
      </c>
      <c r="K42" s="43">
        <v>1029</v>
      </c>
      <c r="L42" s="43">
        <v>1100</v>
      </c>
      <c r="M42" s="43">
        <v>395</v>
      </c>
      <c r="N42" s="66">
        <v>0</v>
      </c>
    </row>
    <row r="43" spans="2:14" ht="12" customHeight="1">
      <c r="B43" s="1011"/>
      <c r="C43" s="114"/>
      <c r="D43" s="115" t="s">
        <v>401</v>
      </c>
      <c r="E43" s="43">
        <v>16249</v>
      </c>
      <c r="F43" s="43">
        <v>16249</v>
      </c>
      <c r="G43" s="43">
        <v>0</v>
      </c>
      <c r="H43" s="43">
        <v>15097</v>
      </c>
      <c r="I43" s="43">
        <v>15097</v>
      </c>
      <c r="J43" s="43">
        <v>0</v>
      </c>
      <c r="K43" s="43">
        <v>1151</v>
      </c>
      <c r="L43" s="43">
        <v>1151</v>
      </c>
      <c r="M43" s="43">
        <v>0</v>
      </c>
      <c r="N43" s="66">
        <v>0</v>
      </c>
    </row>
    <row r="44" spans="2:14" ht="12" customHeight="1">
      <c r="B44" s="1011"/>
      <c r="C44" s="114"/>
      <c r="D44" s="115" t="s">
        <v>402</v>
      </c>
      <c r="E44" s="43">
        <v>11913</v>
      </c>
      <c r="F44" s="43">
        <v>13532</v>
      </c>
      <c r="G44" s="43">
        <v>5957</v>
      </c>
      <c r="H44" s="43">
        <v>11009</v>
      </c>
      <c r="I44" s="43">
        <v>12496</v>
      </c>
      <c r="J44" s="43">
        <v>5562</v>
      </c>
      <c r="K44" s="43">
        <v>904</v>
      </c>
      <c r="L44" s="43">
        <v>1036</v>
      </c>
      <c r="M44" s="43">
        <v>395</v>
      </c>
      <c r="N44" s="66">
        <v>0</v>
      </c>
    </row>
    <row r="45" spans="2:14" ht="12" customHeight="1">
      <c r="B45" s="1011"/>
      <c r="C45" s="114" t="s">
        <v>403</v>
      </c>
      <c r="D45" s="115" t="s">
        <v>404</v>
      </c>
      <c r="E45" s="43">
        <v>11076</v>
      </c>
      <c r="F45" s="43">
        <v>14744</v>
      </c>
      <c r="G45" s="43">
        <v>6613</v>
      </c>
      <c r="H45" s="43">
        <v>9669</v>
      </c>
      <c r="I45" s="43">
        <v>12675</v>
      </c>
      <c r="J45" s="43">
        <v>5948</v>
      </c>
      <c r="K45" s="43">
        <v>1407</v>
      </c>
      <c r="L45" s="43">
        <v>2069</v>
      </c>
      <c r="M45" s="43">
        <v>665</v>
      </c>
      <c r="N45" s="66">
        <v>0</v>
      </c>
    </row>
    <row r="46" spans="2:14" ht="12" customHeight="1">
      <c r="B46" s="1011"/>
      <c r="C46" s="92" t="s">
        <v>405</v>
      </c>
      <c r="D46" s="115" t="s">
        <v>374</v>
      </c>
      <c r="E46" s="43">
        <v>6980</v>
      </c>
      <c r="F46" s="43">
        <v>10452</v>
      </c>
      <c r="G46" s="43">
        <v>4636</v>
      </c>
      <c r="H46" s="43">
        <v>6307</v>
      </c>
      <c r="I46" s="43">
        <v>9468</v>
      </c>
      <c r="J46" s="43">
        <v>4160</v>
      </c>
      <c r="K46" s="43">
        <v>673</v>
      </c>
      <c r="L46" s="43">
        <v>984</v>
      </c>
      <c r="M46" s="43">
        <v>476</v>
      </c>
      <c r="N46" s="66">
        <v>0</v>
      </c>
    </row>
    <row r="47" spans="2:14" ht="12" customHeight="1">
      <c r="B47" s="1011"/>
      <c r="C47" s="92" t="s">
        <v>375</v>
      </c>
      <c r="D47" s="115" t="s">
        <v>376</v>
      </c>
      <c r="E47" s="43">
        <v>6589</v>
      </c>
      <c r="F47" s="43">
        <v>11258</v>
      </c>
      <c r="G47" s="43">
        <v>5912</v>
      </c>
      <c r="H47" s="43">
        <v>6064</v>
      </c>
      <c r="I47" s="43">
        <v>9969</v>
      </c>
      <c r="J47" s="43">
        <v>5498</v>
      </c>
      <c r="K47" s="43">
        <v>525</v>
      </c>
      <c r="L47" s="43">
        <v>1289</v>
      </c>
      <c r="M47" s="43">
        <v>414</v>
      </c>
      <c r="N47" s="66">
        <v>0</v>
      </c>
    </row>
    <row r="48" spans="2:14" ht="12" customHeight="1">
      <c r="B48" s="1011"/>
      <c r="C48" s="92" t="s">
        <v>377</v>
      </c>
      <c r="D48" s="115" t="s">
        <v>378</v>
      </c>
      <c r="E48" s="43">
        <v>8581</v>
      </c>
      <c r="F48" s="43">
        <v>9567</v>
      </c>
      <c r="G48" s="43">
        <v>5505</v>
      </c>
      <c r="H48" s="43">
        <v>8066</v>
      </c>
      <c r="I48" s="43">
        <v>8978</v>
      </c>
      <c r="J48" s="43">
        <v>5218</v>
      </c>
      <c r="K48" s="43">
        <v>515</v>
      </c>
      <c r="L48" s="43">
        <v>589</v>
      </c>
      <c r="M48" s="43">
        <v>287</v>
      </c>
      <c r="N48" s="66">
        <v>0</v>
      </c>
    </row>
    <row r="49" spans="2:14" ht="12" customHeight="1">
      <c r="B49" s="1011"/>
      <c r="C49" s="92" t="s">
        <v>379</v>
      </c>
      <c r="D49" s="115" t="s">
        <v>380</v>
      </c>
      <c r="E49" s="43">
        <v>8074</v>
      </c>
      <c r="F49" s="43">
        <v>9367</v>
      </c>
      <c r="G49" s="43">
        <v>5332</v>
      </c>
      <c r="H49" s="43">
        <v>7431</v>
      </c>
      <c r="I49" s="43">
        <v>8620</v>
      </c>
      <c r="J49" s="43">
        <v>4910</v>
      </c>
      <c r="K49" s="43">
        <v>643</v>
      </c>
      <c r="L49" s="43">
        <v>747</v>
      </c>
      <c r="M49" s="43">
        <v>422</v>
      </c>
      <c r="N49" s="66">
        <v>0</v>
      </c>
    </row>
    <row r="50" spans="2:14" ht="12" customHeight="1">
      <c r="B50" s="1011"/>
      <c r="C50" s="92" t="s">
        <v>381</v>
      </c>
      <c r="D50" s="115" t="s">
        <v>382</v>
      </c>
      <c r="E50" s="43">
        <v>10593</v>
      </c>
      <c r="F50" s="43">
        <v>11629</v>
      </c>
      <c r="G50" s="43">
        <v>7055</v>
      </c>
      <c r="H50" s="43">
        <v>9846</v>
      </c>
      <c r="I50" s="43">
        <v>10788</v>
      </c>
      <c r="J50" s="43">
        <v>6629</v>
      </c>
      <c r="K50" s="43">
        <v>747</v>
      </c>
      <c r="L50" s="43">
        <v>841</v>
      </c>
      <c r="M50" s="43">
        <v>426</v>
      </c>
      <c r="N50" s="66">
        <v>0</v>
      </c>
    </row>
    <row r="51" spans="2:14" ht="12" customHeight="1">
      <c r="B51" s="1011"/>
      <c r="C51" s="92" t="s">
        <v>383</v>
      </c>
      <c r="D51" s="115" t="s">
        <v>384</v>
      </c>
      <c r="E51" s="43">
        <v>11171</v>
      </c>
      <c r="F51" s="43">
        <v>12556</v>
      </c>
      <c r="G51" s="43">
        <v>6388</v>
      </c>
      <c r="H51" s="43">
        <v>9590</v>
      </c>
      <c r="I51" s="43">
        <v>10726</v>
      </c>
      <c r="J51" s="43">
        <v>5631</v>
      </c>
      <c r="K51" s="43">
        <v>1581</v>
      </c>
      <c r="L51" s="43">
        <v>1830</v>
      </c>
      <c r="M51" s="43">
        <v>757</v>
      </c>
      <c r="N51" s="66">
        <v>0</v>
      </c>
    </row>
    <row r="52" spans="2:14" ht="12" customHeight="1">
      <c r="B52" s="1011"/>
      <c r="C52" s="92" t="s">
        <v>385</v>
      </c>
      <c r="D52" s="115" t="s">
        <v>386</v>
      </c>
      <c r="E52" s="43">
        <v>11527</v>
      </c>
      <c r="F52" s="43">
        <v>11942</v>
      </c>
      <c r="G52" s="43">
        <v>5710</v>
      </c>
      <c r="H52" s="43">
        <v>10483</v>
      </c>
      <c r="I52" s="43">
        <v>10815</v>
      </c>
      <c r="J52" s="43">
        <v>5539</v>
      </c>
      <c r="K52" s="43">
        <v>1044</v>
      </c>
      <c r="L52" s="43">
        <v>1127</v>
      </c>
      <c r="M52" s="43">
        <v>171</v>
      </c>
      <c r="N52" s="66">
        <v>0</v>
      </c>
    </row>
    <row r="53" spans="2:14" ht="12" customHeight="1">
      <c r="B53" s="1011"/>
      <c r="C53" s="92" t="s">
        <v>387</v>
      </c>
      <c r="D53" s="115" t="s">
        <v>388</v>
      </c>
      <c r="E53" s="43">
        <v>11593</v>
      </c>
      <c r="F53" s="43">
        <v>12599</v>
      </c>
      <c r="G53" s="43">
        <v>6593</v>
      </c>
      <c r="H53" s="43">
        <v>10290</v>
      </c>
      <c r="I53" s="43">
        <v>11225</v>
      </c>
      <c r="J53" s="43">
        <v>5641</v>
      </c>
      <c r="K53" s="43">
        <v>1303</v>
      </c>
      <c r="L53" s="43">
        <v>1374</v>
      </c>
      <c r="M53" s="43">
        <v>952</v>
      </c>
      <c r="N53" s="66">
        <v>0</v>
      </c>
    </row>
    <row r="54" spans="2:14" ht="12" customHeight="1">
      <c r="B54" s="1011"/>
      <c r="C54" s="114" t="s">
        <v>406</v>
      </c>
      <c r="D54" s="115" t="s">
        <v>396</v>
      </c>
      <c r="E54" s="43">
        <v>9908</v>
      </c>
      <c r="F54" s="43">
        <v>10612</v>
      </c>
      <c r="G54" s="43">
        <v>5588</v>
      </c>
      <c r="H54" s="43">
        <v>9539</v>
      </c>
      <c r="I54" s="43">
        <v>10196</v>
      </c>
      <c r="J54" s="43">
        <v>5508</v>
      </c>
      <c r="K54" s="43">
        <v>369</v>
      </c>
      <c r="L54" s="43">
        <v>416</v>
      </c>
      <c r="M54" s="43">
        <v>80</v>
      </c>
      <c r="N54" s="66">
        <v>0</v>
      </c>
    </row>
    <row r="55" spans="2:14" ht="12" customHeight="1">
      <c r="B55" s="117"/>
      <c r="C55" s="92"/>
      <c r="D55" s="115"/>
      <c r="E55" s="43"/>
      <c r="F55" s="43"/>
      <c r="G55" s="43"/>
      <c r="H55" s="43"/>
      <c r="I55" s="43"/>
      <c r="J55" s="43"/>
      <c r="K55" s="43"/>
      <c r="L55" s="43"/>
      <c r="M55" s="43"/>
      <c r="N55" s="66"/>
    </row>
    <row r="56" spans="2:14" ht="12" customHeight="1">
      <c r="B56" s="1011" t="s">
        <v>407</v>
      </c>
      <c r="C56" s="114" t="s">
        <v>408</v>
      </c>
      <c r="D56" s="115" t="s">
        <v>371</v>
      </c>
      <c r="E56" s="43">
        <v>21419</v>
      </c>
      <c r="F56" s="43">
        <v>25295</v>
      </c>
      <c r="G56" s="43">
        <v>8738</v>
      </c>
      <c r="H56" s="43">
        <v>17863</v>
      </c>
      <c r="I56" s="43">
        <v>20952</v>
      </c>
      <c r="J56" s="43">
        <v>7709</v>
      </c>
      <c r="K56" s="43">
        <v>3556</v>
      </c>
      <c r="L56" s="43">
        <v>4343</v>
      </c>
      <c r="M56" s="43">
        <v>1029</v>
      </c>
      <c r="N56" s="66">
        <v>0</v>
      </c>
    </row>
    <row r="57" spans="2:14" ht="12" customHeight="1">
      <c r="B57" s="1011"/>
      <c r="C57" s="114" t="s">
        <v>409</v>
      </c>
      <c r="D57" s="115" t="s">
        <v>404</v>
      </c>
      <c r="E57" s="43">
        <v>18820</v>
      </c>
      <c r="F57" s="43">
        <v>22167</v>
      </c>
      <c r="G57" s="43">
        <v>9120</v>
      </c>
      <c r="H57" s="43">
        <v>15721</v>
      </c>
      <c r="I57" s="43">
        <v>18434</v>
      </c>
      <c r="J57" s="43">
        <v>7849</v>
      </c>
      <c r="K57" s="43">
        <v>3099</v>
      </c>
      <c r="L57" s="43">
        <v>3733</v>
      </c>
      <c r="M57" s="43">
        <v>3091</v>
      </c>
      <c r="N57" s="66">
        <v>0</v>
      </c>
    </row>
    <row r="58" spans="2:14" ht="12" customHeight="1">
      <c r="B58" s="1011"/>
      <c r="C58" s="92" t="s">
        <v>405</v>
      </c>
      <c r="D58" s="115" t="s">
        <v>374</v>
      </c>
      <c r="E58" s="43">
        <v>15429</v>
      </c>
      <c r="F58" s="43">
        <v>18426</v>
      </c>
      <c r="G58" s="43">
        <v>7278</v>
      </c>
      <c r="H58" s="43">
        <v>13709</v>
      </c>
      <c r="I58" s="43">
        <v>16375</v>
      </c>
      <c r="J58" s="43">
        <v>6444</v>
      </c>
      <c r="K58" s="43">
        <v>1720</v>
      </c>
      <c r="L58" s="43">
        <v>2051</v>
      </c>
      <c r="M58" s="43">
        <v>834</v>
      </c>
      <c r="N58" s="66">
        <v>0</v>
      </c>
    </row>
    <row r="59" spans="2:14" ht="12" customHeight="1">
      <c r="B59" s="1011"/>
      <c r="C59" s="92" t="s">
        <v>375</v>
      </c>
      <c r="D59" s="115" t="s">
        <v>376</v>
      </c>
      <c r="E59" s="43">
        <v>13808</v>
      </c>
      <c r="F59" s="43">
        <v>17979</v>
      </c>
      <c r="G59" s="43">
        <v>7345</v>
      </c>
      <c r="H59" s="43">
        <v>12419</v>
      </c>
      <c r="I59" s="43">
        <v>16058</v>
      </c>
      <c r="J59" s="43">
        <v>6782</v>
      </c>
      <c r="K59" s="43">
        <v>1389</v>
      </c>
      <c r="L59" s="43">
        <v>1921</v>
      </c>
      <c r="M59" s="43">
        <v>563</v>
      </c>
      <c r="N59" s="66">
        <v>0</v>
      </c>
    </row>
    <row r="60" spans="2:14" ht="12" customHeight="1">
      <c r="B60" s="1011"/>
      <c r="C60" s="92" t="s">
        <v>377</v>
      </c>
      <c r="D60" s="115" t="s">
        <v>378</v>
      </c>
      <c r="E60" s="43">
        <v>16858</v>
      </c>
      <c r="F60" s="43">
        <v>18786</v>
      </c>
      <c r="G60" s="43">
        <v>7729</v>
      </c>
      <c r="H60" s="43">
        <v>15303</v>
      </c>
      <c r="I60" s="43">
        <v>17060</v>
      </c>
      <c r="J60" s="43">
        <v>6993</v>
      </c>
      <c r="K60" s="43">
        <v>1555</v>
      </c>
      <c r="L60" s="43">
        <v>1726</v>
      </c>
      <c r="M60" s="43">
        <v>736</v>
      </c>
      <c r="N60" s="66">
        <v>0</v>
      </c>
    </row>
    <row r="61" spans="2:14" ht="12" customHeight="1">
      <c r="B61" s="1011"/>
      <c r="C61" s="92" t="s">
        <v>379</v>
      </c>
      <c r="D61" s="115" t="s">
        <v>380</v>
      </c>
      <c r="E61" s="43">
        <v>14421</v>
      </c>
      <c r="F61" s="43">
        <v>19128</v>
      </c>
      <c r="G61" s="43">
        <v>6754</v>
      </c>
      <c r="H61" s="43">
        <v>12940</v>
      </c>
      <c r="I61" s="43">
        <v>17001</v>
      </c>
      <c r="J61" s="43">
        <v>6310</v>
      </c>
      <c r="K61" s="43">
        <v>1481</v>
      </c>
      <c r="L61" s="43">
        <v>2127</v>
      </c>
      <c r="M61" s="43">
        <v>444</v>
      </c>
      <c r="N61" s="66">
        <v>0</v>
      </c>
    </row>
    <row r="62" spans="2:14" ht="12" customHeight="1">
      <c r="B62" s="1011"/>
      <c r="C62" s="92" t="s">
        <v>381</v>
      </c>
      <c r="D62" s="115" t="s">
        <v>382</v>
      </c>
      <c r="E62" s="43">
        <v>14487</v>
      </c>
      <c r="F62" s="43">
        <v>15639</v>
      </c>
      <c r="G62" s="43">
        <v>9278</v>
      </c>
      <c r="H62" s="43">
        <v>13080</v>
      </c>
      <c r="I62" s="43">
        <v>14082</v>
      </c>
      <c r="J62" s="43">
        <v>8596</v>
      </c>
      <c r="K62" s="43">
        <v>1407</v>
      </c>
      <c r="L62" s="43">
        <v>1557</v>
      </c>
      <c r="M62" s="43">
        <v>682</v>
      </c>
      <c r="N62" s="66">
        <v>0</v>
      </c>
    </row>
    <row r="63" spans="2:14" ht="12" customHeight="1">
      <c r="B63" s="1011"/>
      <c r="C63" s="92" t="s">
        <v>383</v>
      </c>
      <c r="D63" s="115" t="s">
        <v>384</v>
      </c>
      <c r="E63" s="43">
        <v>20199</v>
      </c>
      <c r="F63" s="43">
        <v>23682</v>
      </c>
      <c r="G63" s="43">
        <v>9874</v>
      </c>
      <c r="H63" s="43">
        <v>16340</v>
      </c>
      <c r="I63" s="43">
        <v>19067</v>
      </c>
      <c r="J63" s="43">
        <v>8220</v>
      </c>
      <c r="K63" s="43">
        <v>3859</v>
      </c>
      <c r="L63" s="43">
        <v>4615</v>
      </c>
      <c r="M63" s="43">
        <v>1654</v>
      </c>
      <c r="N63" s="66">
        <v>0</v>
      </c>
    </row>
    <row r="64" spans="2:14" ht="12" customHeight="1">
      <c r="B64" s="1011"/>
      <c r="C64" s="92" t="s">
        <v>385</v>
      </c>
      <c r="D64" s="115" t="s">
        <v>386</v>
      </c>
      <c r="E64" s="43">
        <v>17918</v>
      </c>
      <c r="F64" s="43">
        <v>19230</v>
      </c>
      <c r="G64" s="43">
        <v>8569</v>
      </c>
      <c r="H64" s="43">
        <v>16085</v>
      </c>
      <c r="I64" s="43">
        <v>17261</v>
      </c>
      <c r="J64" s="43">
        <v>7805</v>
      </c>
      <c r="K64" s="43">
        <v>1833</v>
      </c>
      <c r="L64" s="43">
        <v>1969</v>
      </c>
      <c r="M64" s="43">
        <v>764</v>
      </c>
      <c r="N64" s="66">
        <v>0</v>
      </c>
    </row>
    <row r="65" spans="2:14" ht="12" customHeight="1">
      <c r="B65" s="1011"/>
      <c r="C65" s="92" t="s">
        <v>387</v>
      </c>
      <c r="D65" s="115" t="s">
        <v>388</v>
      </c>
      <c r="E65" s="43">
        <v>15845</v>
      </c>
      <c r="F65" s="43">
        <v>19305</v>
      </c>
      <c r="G65" s="43">
        <v>7856</v>
      </c>
      <c r="H65" s="43">
        <v>14011</v>
      </c>
      <c r="I65" s="43">
        <v>17129</v>
      </c>
      <c r="J65" s="43">
        <v>6834</v>
      </c>
      <c r="K65" s="43">
        <v>1834</v>
      </c>
      <c r="L65" s="43">
        <v>2176</v>
      </c>
      <c r="M65" s="43">
        <v>1022</v>
      </c>
      <c r="N65" s="66">
        <v>0</v>
      </c>
    </row>
    <row r="66" spans="2:14" ht="12" customHeight="1">
      <c r="B66" s="1011"/>
      <c r="C66" s="114" t="s">
        <v>410</v>
      </c>
      <c r="D66" s="115" t="s">
        <v>396</v>
      </c>
      <c r="E66" s="43">
        <v>15089</v>
      </c>
      <c r="F66" s="43">
        <v>15928</v>
      </c>
      <c r="G66" s="43">
        <v>8466</v>
      </c>
      <c r="H66" s="43">
        <v>12399</v>
      </c>
      <c r="I66" s="43">
        <v>13081</v>
      </c>
      <c r="J66" s="43">
        <v>7038</v>
      </c>
      <c r="K66" s="43">
        <v>2690</v>
      </c>
      <c r="L66" s="43">
        <v>2847</v>
      </c>
      <c r="M66" s="43">
        <v>1428</v>
      </c>
      <c r="N66" s="66">
        <v>0</v>
      </c>
    </row>
    <row r="67" spans="2:14" ht="12" customHeight="1">
      <c r="B67" s="118"/>
      <c r="C67" s="119"/>
      <c r="D67" s="120"/>
      <c r="E67" s="43"/>
      <c r="F67" s="43"/>
      <c r="G67" s="43"/>
      <c r="H67" s="43"/>
      <c r="I67" s="43"/>
      <c r="J67" s="43"/>
      <c r="K67" s="43"/>
      <c r="L67" s="43"/>
      <c r="M67" s="43"/>
      <c r="N67" s="68"/>
    </row>
    <row r="68" spans="3:13" ht="12" customHeight="1">
      <c r="C68" s="91" t="s">
        <v>411</v>
      </c>
      <c r="D68" s="91"/>
      <c r="E68" s="121"/>
      <c r="F68" s="121"/>
      <c r="G68" s="121"/>
      <c r="H68" s="121"/>
      <c r="I68" s="121"/>
      <c r="J68" s="121"/>
      <c r="K68" s="121"/>
      <c r="L68" s="121"/>
      <c r="M68" s="122"/>
    </row>
    <row r="69" spans="3:13" ht="12" customHeight="1">
      <c r="C69" s="91" t="s">
        <v>412</v>
      </c>
      <c r="D69" s="91"/>
      <c r="E69" s="123"/>
      <c r="F69" s="123"/>
      <c r="G69" s="123"/>
      <c r="H69" s="123"/>
      <c r="I69" s="123"/>
      <c r="J69" s="123"/>
      <c r="K69" s="123"/>
      <c r="L69" s="123"/>
      <c r="M69" s="124"/>
    </row>
    <row r="70" spans="3:13" ht="12" customHeight="1">
      <c r="C70" s="91" t="s">
        <v>413</v>
      </c>
      <c r="D70" s="91"/>
      <c r="E70" s="123"/>
      <c r="F70" s="123"/>
      <c r="G70" s="123"/>
      <c r="H70" s="123"/>
      <c r="I70" s="123"/>
      <c r="J70" s="123"/>
      <c r="K70" s="123"/>
      <c r="L70" s="123"/>
      <c r="M70" s="124"/>
    </row>
    <row r="71" spans="3:13" ht="12" customHeight="1">
      <c r="C71" s="125" t="s">
        <v>414</v>
      </c>
      <c r="D71" s="91"/>
      <c r="E71" s="123"/>
      <c r="F71" s="123"/>
      <c r="G71" s="123"/>
      <c r="H71" s="123"/>
      <c r="I71" s="123"/>
      <c r="J71" s="123"/>
      <c r="K71" s="123"/>
      <c r="L71" s="123"/>
      <c r="M71" s="124"/>
    </row>
    <row r="72" spans="3:13" ht="12" customHeight="1">
      <c r="C72" s="91" t="s">
        <v>415</v>
      </c>
      <c r="D72" s="91"/>
      <c r="E72" s="123"/>
      <c r="F72" s="123"/>
      <c r="G72" s="123"/>
      <c r="H72" s="123"/>
      <c r="I72" s="123"/>
      <c r="J72" s="123"/>
      <c r="K72" s="123"/>
      <c r="L72" s="123"/>
      <c r="M72" s="124"/>
    </row>
    <row r="73" spans="3:13" ht="12" customHeight="1">
      <c r="C73" s="91" t="s">
        <v>416</v>
      </c>
      <c r="D73" s="91"/>
      <c r="E73" s="123"/>
      <c r="F73" s="123"/>
      <c r="G73" s="123"/>
      <c r="H73" s="123"/>
      <c r="I73" s="123"/>
      <c r="J73" s="123"/>
      <c r="K73" s="123"/>
      <c r="L73" s="123"/>
      <c r="M73" s="124"/>
    </row>
    <row r="74" spans="3:13" ht="12" customHeight="1">
      <c r="C74" s="125" t="s">
        <v>417</v>
      </c>
      <c r="D74" s="91"/>
      <c r="E74" s="123"/>
      <c r="F74" s="123"/>
      <c r="G74" s="123"/>
      <c r="H74" s="123"/>
      <c r="I74" s="123"/>
      <c r="J74" s="123"/>
      <c r="K74" s="123"/>
      <c r="L74" s="123"/>
      <c r="M74" s="124"/>
    </row>
    <row r="75" spans="3:13" ht="12" customHeight="1">
      <c r="C75" s="125"/>
      <c r="D75" s="91"/>
      <c r="E75" s="123"/>
      <c r="F75" s="123"/>
      <c r="G75" s="123"/>
      <c r="H75" s="123"/>
      <c r="I75" s="123"/>
      <c r="J75" s="123"/>
      <c r="K75" s="123"/>
      <c r="L75" s="123"/>
      <c r="M75" s="124"/>
    </row>
    <row r="76" spans="3:13" ht="12" customHeight="1">
      <c r="C76" s="91"/>
      <c r="D76" s="91"/>
      <c r="E76" s="123"/>
      <c r="F76" s="123"/>
      <c r="G76" s="123"/>
      <c r="H76" s="123"/>
      <c r="I76" s="123"/>
      <c r="J76" s="123"/>
      <c r="K76" s="123"/>
      <c r="L76" s="123"/>
      <c r="M76" s="124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mergeCells count="13">
    <mergeCell ref="C13:D13"/>
    <mergeCell ref="B26:B40"/>
    <mergeCell ref="B42:B54"/>
    <mergeCell ref="B56:B66"/>
    <mergeCell ref="C8:D8"/>
    <mergeCell ref="C9:D9"/>
    <mergeCell ref="C10:D10"/>
    <mergeCell ref="C11:D11"/>
    <mergeCell ref="B5:D6"/>
    <mergeCell ref="N5:N6"/>
    <mergeCell ref="H5:J5"/>
    <mergeCell ref="K5:M5"/>
    <mergeCell ref="E5:G5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219"/>
  <sheetViews>
    <sheetView workbookViewId="0" topLeftCell="A1">
      <selection activeCell="A1" sqref="A1"/>
    </sheetView>
  </sheetViews>
  <sheetFormatPr defaultColWidth="9.00390625" defaultRowHeight="13.5"/>
  <cols>
    <col min="1" max="1" width="2.625" style="126" customWidth="1"/>
    <col min="2" max="2" width="1.625" style="126" customWidth="1"/>
    <col min="3" max="3" width="10.625" style="128" customWidth="1"/>
    <col min="4" max="4" width="10.625" style="126" customWidth="1"/>
    <col min="5" max="16384" width="9.00390625" style="126" customWidth="1"/>
  </cols>
  <sheetData>
    <row r="2" ht="14.25">
      <c r="B2" s="127" t="s">
        <v>503</v>
      </c>
    </row>
    <row r="3" ht="14.25">
      <c r="B3" s="127"/>
    </row>
    <row r="4" ht="12">
      <c r="B4" s="128" t="s">
        <v>463</v>
      </c>
    </row>
    <row r="5" ht="12.75" thickBot="1">
      <c r="B5" s="126" t="s">
        <v>464</v>
      </c>
    </row>
    <row r="6" spans="2:18" s="129" customFormat="1" ht="15" customHeight="1" thickTop="1">
      <c r="B6" s="1005" t="s">
        <v>1294</v>
      </c>
      <c r="C6" s="1006"/>
      <c r="D6" s="990" t="s">
        <v>465</v>
      </c>
      <c r="E6" s="991"/>
      <c r="F6" s="991"/>
      <c r="G6" s="991"/>
      <c r="H6" s="991"/>
      <c r="I6" s="1004" t="s">
        <v>466</v>
      </c>
      <c r="J6" s="1004"/>
      <c r="K6" s="1004"/>
      <c r="L6" s="1004"/>
      <c r="M6" s="1004"/>
      <c r="N6" s="1004"/>
      <c r="O6" s="1004"/>
      <c r="P6" s="1004"/>
      <c r="Q6" s="1004"/>
      <c r="R6" s="1004"/>
    </row>
    <row r="7" spans="2:18" s="129" customFormat="1" ht="15" customHeight="1">
      <c r="B7" s="1007"/>
      <c r="C7" s="998"/>
      <c r="D7" s="996" t="s">
        <v>467</v>
      </c>
      <c r="E7" s="989" t="s">
        <v>468</v>
      </c>
      <c r="F7" s="995" t="s">
        <v>469</v>
      </c>
      <c r="G7" s="995"/>
      <c r="H7" s="995"/>
      <c r="I7" s="131" t="s">
        <v>470</v>
      </c>
      <c r="J7" s="131" t="s">
        <v>470</v>
      </c>
      <c r="K7" s="131" t="s">
        <v>471</v>
      </c>
      <c r="L7" s="131" t="s">
        <v>472</v>
      </c>
      <c r="M7" s="131" t="s">
        <v>473</v>
      </c>
      <c r="N7" s="131" t="s">
        <v>474</v>
      </c>
      <c r="O7" s="131" t="s">
        <v>475</v>
      </c>
      <c r="P7" s="131" t="s">
        <v>476</v>
      </c>
      <c r="Q7" s="131" t="s">
        <v>477</v>
      </c>
      <c r="R7" s="1001" t="s">
        <v>478</v>
      </c>
    </row>
    <row r="8" spans="2:18" s="129" customFormat="1" ht="27" customHeight="1">
      <c r="B8" s="999"/>
      <c r="C8" s="1000"/>
      <c r="D8" s="997"/>
      <c r="E8" s="989"/>
      <c r="F8" s="132" t="s">
        <v>479</v>
      </c>
      <c r="G8" s="130" t="s">
        <v>480</v>
      </c>
      <c r="H8" s="130" t="s">
        <v>481</v>
      </c>
      <c r="I8" s="133" t="s">
        <v>482</v>
      </c>
      <c r="J8" s="133" t="s">
        <v>483</v>
      </c>
      <c r="K8" s="133" t="s">
        <v>484</v>
      </c>
      <c r="L8" s="133" t="s">
        <v>485</v>
      </c>
      <c r="M8" s="133" t="s">
        <v>486</v>
      </c>
      <c r="N8" s="133" t="s">
        <v>487</v>
      </c>
      <c r="O8" s="133" t="s">
        <v>488</v>
      </c>
      <c r="P8" s="133" t="s">
        <v>489</v>
      </c>
      <c r="Q8" s="133" t="s">
        <v>490</v>
      </c>
      <c r="R8" s="1002"/>
    </row>
    <row r="9" spans="2:18" s="134" customFormat="1" ht="10.5">
      <c r="B9" s="135"/>
      <c r="C9" s="136"/>
      <c r="D9" s="137" t="s">
        <v>491</v>
      </c>
      <c r="E9" s="138" t="s">
        <v>491</v>
      </c>
      <c r="F9" s="138" t="s">
        <v>491</v>
      </c>
      <c r="G9" s="138" t="s">
        <v>491</v>
      </c>
      <c r="H9" s="138" t="s">
        <v>491</v>
      </c>
      <c r="I9" s="138" t="s">
        <v>491</v>
      </c>
      <c r="J9" s="138" t="s">
        <v>491</v>
      </c>
      <c r="K9" s="138" t="s">
        <v>491</v>
      </c>
      <c r="L9" s="138" t="s">
        <v>491</v>
      </c>
      <c r="M9" s="138" t="s">
        <v>491</v>
      </c>
      <c r="N9" s="138" t="s">
        <v>491</v>
      </c>
      <c r="O9" s="138" t="s">
        <v>491</v>
      </c>
      <c r="P9" s="138" t="s">
        <v>491</v>
      </c>
      <c r="Q9" s="138" t="s">
        <v>491</v>
      </c>
      <c r="R9" s="139" t="s">
        <v>491</v>
      </c>
    </row>
    <row r="10" spans="2:18" s="134" customFormat="1" ht="12">
      <c r="B10" s="1008" t="s">
        <v>492</v>
      </c>
      <c r="C10" s="1009"/>
      <c r="D10" s="140">
        <v>114568</v>
      </c>
      <c r="E10" s="141">
        <v>64455</v>
      </c>
      <c r="F10" s="141">
        <f>SUM(G10:H10)</f>
        <v>50014</v>
      </c>
      <c r="G10" s="142">
        <v>31852</v>
      </c>
      <c r="H10" s="142">
        <v>18162</v>
      </c>
      <c r="I10" s="142">
        <v>14442</v>
      </c>
      <c r="J10" s="142">
        <v>13305</v>
      </c>
      <c r="K10" s="142">
        <v>32519</v>
      </c>
      <c r="L10" s="142">
        <v>25120</v>
      </c>
      <c r="M10" s="142">
        <v>13808</v>
      </c>
      <c r="N10" s="1003">
        <v>10546</v>
      </c>
      <c r="O10" s="1003"/>
      <c r="P10" s="142">
        <v>4632</v>
      </c>
      <c r="Q10" s="142">
        <v>168</v>
      </c>
      <c r="R10" s="143">
        <v>28</v>
      </c>
    </row>
    <row r="11" spans="2:18" s="134" customFormat="1" ht="12">
      <c r="B11" s="1012" t="s">
        <v>493</v>
      </c>
      <c r="C11" s="1013"/>
      <c r="D11" s="140">
        <f>SUM(E11:F11)</f>
        <v>115039</v>
      </c>
      <c r="E11" s="141">
        <v>48102</v>
      </c>
      <c r="F11" s="141">
        <f>SUM(G11:H11)</f>
        <v>66937</v>
      </c>
      <c r="G11" s="142">
        <v>42649</v>
      </c>
      <c r="H11" s="142">
        <v>24288</v>
      </c>
      <c r="I11" s="142">
        <v>13208</v>
      </c>
      <c r="J11" s="142">
        <v>13546</v>
      </c>
      <c r="K11" s="142">
        <v>32502</v>
      </c>
      <c r="L11" s="142">
        <v>25313</v>
      </c>
      <c r="M11" s="142">
        <v>14367</v>
      </c>
      <c r="N11" s="142">
        <v>7182</v>
      </c>
      <c r="O11" s="142">
        <v>3807</v>
      </c>
      <c r="P11" s="142">
        <v>4851</v>
      </c>
      <c r="Q11" s="142">
        <v>159</v>
      </c>
      <c r="R11" s="143">
        <v>104</v>
      </c>
    </row>
    <row r="12" spans="2:18" s="134" customFormat="1" ht="12">
      <c r="B12" s="1012" t="s">
        <v>494</v>
      </c>
      <c r="C12" s="1013"/>
      <c r="D12" s="140">
        <f>SUM(E12:F12)</f>
        <v>114751</v>
      </c>
      <c r="E12" s="141">
        <v>58682</v>
      </c>
      <c r="F12" s="141">
        <f>SUM(G12:H12)</f>
        <v>56069</v>
      </c>
      <c r="G12" s="142">
        <v>34046</v>
      </c>
      <c r="H12" s="142">
        <v>22023</v>
      </c>
      <c r="I12" s="142">
        <v>13033</v>
      </c>
      <c r="J12" s="142">
        <v>13797</v>
      </c>
      <c r="K12" s="142">
        <v>32462</v>
      </c>
      <c r="L12" s="142">
        <v>25151</v>
      </c>
      <c r="M12" s="142">
        <v>14320</v>
      </c>
      <c r="N12" s="142">
        <v>7138</v>
      </c>
      <c r="O12" s="142">
        <v>3733</v>
      </c>
      <c r="P12" s="142">
        <v>4846</v>
      </c>
      <c r="Q12" s="142">
        <v>168</v>
      </c>
      <c r="R12" s="143">
        <v>103</v>
      </c>
    </row>
    <row r="13" spans="2:18" s="134" customFormat="1" ht="12">
      <c r="B13" s="1012" t="s">
        <v>495</v>
      </c>
      <c r="C13" s="1013"/>
      <c r="D13" s="140">
        <f>SUM(E13:F13)</f>
        <v>114666</v>
      </c>
      <c r="E13" s="141">
        <v>50896</v>
      </c>
      <c r="F13" s="141">
        <f>SUM(G13:H13)</f>
        <v>63770</v>
      </c>
      <c r="G13" s="142">
        <v>40289</v>
      </c>
      <c r="H13" s="142">
        <v>23481</v>
      </c>
      <c r="I13" s="142">
        <v>12790</v>
      </c>
      <c r="J13" s="142">
        <v>13947</v>
      </c>
      <c r="K13" s="142">
        <v>32399</v>
      </c>
      <c r="L13" s="142">
        <v>25302</v>
      </c>
      <c r="M13" s="142">
        <v>14220</v>
      </c>
      <c r="N13" s="142">
        <v>7107</v>
      </c>
      <c r="O13" s="142">
        <v>3799</v>
      </c>
      <c r="P13" s="142">
        <v>4813</v>
      </c>
      <c r="Q13" s="142">
        <v>175</v>
      </c>
      <c r="R13" s="143">
        <v>114</v>
      </c>
    </row>
    <row r="14" spans="2:18" ht="12" customHeight="1">
      <c r="B14" s="1014" t="s">
        <v>496</v>
      </c>
      <c r="C14" s="1015"/>
      <c r="D14" s="144">
        <f>SUM(D17:D75)</f>
        <v>114960</v>
      </c>
      <c r="E14" s="145">
        <f>SUM(E17:E75)</f>
        <v>48867</v>
      </c>
      <c r="F14" s="145">
        <v>66093</v>
      </c>
      <c r="G14" s="145">
        <f>SUM(G17:G75)</f>
        <v>41207</v>
      </c>
      <c r="H14" s="145">
        <v>24886</v>
      </c>
      <c r="I14" s="145">
        <f>SUM(I17:I75)</f>
        <v>12743</v>
      </c>
      <c r="J14" s="145">
        <v>13841</v>
      </c>
      <c r="K14" s="145">
        <f>SUM(K17:K75)</f>
        <v>32342</v>
      </c>
      <c r="L14" s="145">
        <v>25335</v>
      </c>
      <c r="M14" s="145">
        <f>SUM(M17:M75)</f>
        <v>14445</v>
      </c>
      <c r="N14" s="145">
        <v>7184</v>
      </c>
      <c r="O14" s="145">
        <v>3825</v>
      </c>
      <c r="P14" s="145">
        <f>SUM(P17:P75)</f>
        <v>4912</v>
      </c>
      <c r="Q14" s="145">
        <f>SUM(Q17:Q75)</f>
        <v>165</v>
      </c>
      <c r="R14" s="146">
        <f>SUM(R17:R75)</f>
        <v>168</v>
      </c>
    </row>
    <row r="15" spans="2:18" ht="6.75" customHeight="1">
      <c r="B15" s="147"/>
      <c r="C15" s="148"/>
      <c r="D15" s="149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1"/>
    </row>
    <row r="16" spans="2:18" s="152" customFormat="1" ht="9" customHeight="1">
      <c r="B16" s="147"/>
      <c r="C16" s="153"/>
      <c r="D16" s="149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1"/>
    </row>
    <row r="17" spans="2:18" ht="12" customHeight="1">
      <c r="B17" s="147"/>
      <c r="C17" s="154" t="s">
        <v>419</v>
      </c>
      <c r="D17" s="140">
        <f aca="true" t="shared" si="0" ref="D17:D25">SUM(E17:F17)</f>
        <v>9755</v>
      </c>
      <c r="E17" s="141">
        <v>4305</v>
      </c>
      <c r="F17" s="141">
        <f aca="true" t="shared" si="1" ref="F17:F25">SUM(G17:H17)</f>
        <v>5450</v>
      </c>
      <c r="G17" s="150">
        <v>3647</v>
      </c>
      <c r="H17" s="150">
        <v>1803</v>
      </c>
      <c r="I17" s="150">
        <v>1087</v>
      </c>
      <c r="J17" s="150">
        <v>1245</v>
      </c>
      <c r="K17" s="150">
        <v>3303</v>
      </c>
      <c r="L17" s="150">
        <v>2798</v>
      </c>
      <c r="M17" s="150">
        <v>1081</v>
      </c>
      <c r="N17" s="150">
        <v>217</v>
      </c>
      <c r="O17" s="150">
        <v>17</v>
      </c>
      <c r="P17" s="150">
        <v>1</v>
      </c>
      <c r="Q17" s="150">
        <v>0</v>
      </c>
      <c r="R17" s="151">
        <v>6</v>
      </c>
    </row>
    <row r="18" spans="2:18" ht="12" customHeight="1">
      <c r="B18" s="147"/>
      <c r="C18" s="154" t="s">
        <v>420</v>
      </c>
      <c r="D18" s="140">
        <f t="shared" si="0"/>
        <v>5086</v>
      </c>
      <c r="E18" s="141">
        <v>1930</v>
      </c>
      <c r="F18" s="141">
        <f t="shared" si="1"/>
        <v>3156</v>
      </c>
      <c r="G18" s="150">
        <v>1984</v>
      </c>
      <c r="H18" s="150">
        <v>1172</v>
      </c>
      <c r="I18" s="150">
        <v>643</v>
      </c>
      <c r="J18" s="150">
        <v>636</v>
      </c>
      <c r="K18" s="150">
        <v>1337</v>
      </c>
      <c r="L18" s="150">
        <v>1048</v>
      </c>
      <c r="M18" s="150">
        <v>773</v>
      </c>
      <c r="N18" s="150">
        <v>413</v>
      </c>
      <c r="O18" s="150">
        <v>170</v>
      </c>
      <c r="P18" s="150">
        <v>56</v>
      </c>
      <c r="Q18" s="150">
        <v>0</v>
      </c>
      <c r="R18" s="151">
        <v>10</v>
      </c>
    </row>
    <row r="19" spans="2:18" ht="12.75" customHeight="1">
      <c r="B19" s="155"/>
      <c r="C19" s="154" t="s">
        <v>421</v>
      </c>
      <c r="D19" s="140">
        <f t="shared" si="0"/>
        <v>3463</v>
      </c>
      <c r="E19" s="141">
        <v>1659</v>
      </c>
      <c r="F19" s="141">
        <f t="shared" si="1"/>
        <v>1804</v>
      </c>
      <c r="G19" s="141">
        <v>837</v>
      </c>
      <c r="H19" s="141">
        <v>967</v>
      </c>
      <c r="I19" s="141">
        <v>399</v>
      </c>
      <c r="J19" s="141">
        <v>337</v>
      </c>
      <c r="K19" s="141">
        <v>544</v>
      </c>
      <c r="L19" s="141">
        <v>436</v>
      </c>
      <c r="M19" s="141">
        <v>409</v>
      </c>
      <c r="N19" s="141">
        <v>289</v>
      </c>
      <c r="O19" s="141">
        <v>383</v>
      </c>
      <c r="P19" s="141">
        <v>623</v>
      </c>
      <c r="Q19" s="141">
        <v>17</v>
      </c>
      <c r="R19" s="156">
        <v>26</v>
      </c>
    </row>
    <row r="20" spans="2:18" ht="12" customHeight="1">
      <c r="B20" s="157"/>
      <c r="C20" s="154" t="s">
        <v>422</v>
      </c>
      <c r="D20" s="140">
        <f t="shared" si="0"/>
        <v>5769</v>
      </c>
      <c r="E20" s="141">
        <v>2589</v>
      </c>
      <c r="F20" s="141">
        <f t="shared" si="1"/>
        <v>3180</v>
      </c>
      <c r="G20" s="158">
        <v>1688</v>
      </c>
      <c r="H20" s="158">
        <v>1492</v>
      </c>
      <c r="I20" s="158">
        <v>640</v>
      </c>
      <c r="J20" s="158">
        <v>601</v>
      </c>
      <c r="K20" s="158">
        <v>974</v>
      </c>
      <c r="L20" s="158">
        <v>674</v>
      </c>
      <c r="M20" s="158">
        <v>578</v>
      </c>
      <c r="N20" s="158">
        <v>565</v>
      </c>
      <c r="O20" s="158">
        <v>538</v>
      </c>
      <c r="P20" s="158">
        <v>1126</v>
      </c>
      <c r="Q20" s="158">
        <v>19</v>
      </c>
      <c r="R20" s="159">
        <v>54</v>
      </c>
    </row>
    <row r="21" spans="2:18" s="152" customFormat="1" ht="12" customHeight="1">
      <c r="B21" s="157"/>
      <c r="C21" s="154" t="s">
        <v>423</v>
      </c>
      <c r="D21" s="140">
        <f t="shared" si="0"/>
        <v>2828</v>
      </c>
      <c r="E21" s="141">
        <v>1503</v>
      </c>
      <c r="F21" s="141">
        <f t="shared" si="1"/>
        <v>1325</v>
      </c>
      <c r="G21" s="150">
        <v>753</v>
      </c>
      <c r="H21" s="150">
        <v>572</v>
      </c>
      <c r="I21" s="150">
        <v>234</v>
      </c>
      <c r="J21" s="150">
        <v>250</v>
      </c>
      <c r="K21" s="150">
        <v>540</v>
      </c>
      <c r="L21" s="150">
        <v>562</v>
      </c>
      <c r="M21" s="150">
        <v>524</v>
      </c>
      <c r="N21" s="150">
        <v>359</v>
      </c>
      <c r="O21" s="150">
        <v>163</v>
      </c>
      <c r="P21" s="150">
        <v>117</v>
      </c>
      <c r="Q21" s="150">
        <v>79</v>
      </c>
      <c r="R21" s="151">
        <v>0</v>
      </c>
    </row>
    <row r="22" spans="2:18" ht="12" customHeight="1">
      <c r="B22" s="147"/>
      <c r="C22" s="154" t="s">
        <v>424</v>
      </c>
      <c r="D22" s="140">
        <f t="shared" si="0"/>
        <v>4225</v>
      </c>
      <c r="E22" s="141">
        <v>1736</v>
      </c>
      <c r="F22" s="141">
        <f t="shared" si="1"/>
        <v>2489</v>
      </c>
      <c r="G22" s="150">
        <v>1446</v>
      </c>
      <c r="H22" s="150">
        <v>1043</v>
      </c>
      <c r="I22" s="150">
        <v>475</v>
      </c>
      <c r="J22" s="150">
        <v>557</v>
      </c>
      <c r="K22" s="150">
        <v>1540</v>
      </c>
      <c r="L22" s="150">
        <v>1197</v>
      </c>
      <c r="M22" s="150">
        <v>388</v>
      </c>
      <c r="N22" s="150">
        <v>61</v>
      </c>
      <c r="O22" s="150">
        <v>7</v>
      </c>
      <c r="P22" s="150">
        <v>3</v>
      </c>
      <c r="Q22" s="150">
        <v>0</v>
      </c>
      <c r="R22" s="151">
        <v>0</v>
      </c>
    </row>
    <row r="23" spans="2:18" ht="11.25" customHeight="1">
      <c r="B23" s="147"/>
      <c r="C23" s="154" t="s">
        <v>425</v>
      </c>
      <c r="D23" s="140">
        <f t="shared" si="0"/>
        <v>3414</v>
      </c>
      <c r="E23" s="141">
        <v>1551</v>
      </c>
      <c r="F23" s="141">
        <f t="shared" si="1"/>
        <v>1863</v>
      </c>
      <c r="G23" s="150">
        <v>1340</v>
      </c>
      <c r="H23" s="150">
        <v>523</v>
      </c>
      <c r="I23" s="150">
        <v>336</v>
      </c>
      <c r="J23" s="150">
        <v>476</v>
      </c>
      <c r="K23" s="150">
        <v>1300</v>
      </c>
      <c r="L23" s="150">
        <v>901</v>
      </c>
      <c r="M23" s="150">
        <v>331</v>
      </c>
      <c r="N23" s="150">
        <v>60</v>
      </c>
      <c r="O23" s="150">
        <v>4</v>
      </c>
      <c r="P23" s="150">
        <v>3</v>
      </c>
      <c r="Q23" s="150">
        <v>1</v>
      </c>
      <c r="R23" s="151">
        <v>2</v>
      </c>
    </row>
    <row r="24" spans="2:18" ht="12" customHeight="1">
      <c r="B24" s="147"/>
      <c r="C24" s="154" t="s">
        <v>426</v>
      </c>
      <c r="D24" s="140">
        <f t="shared" si="0"/>
        <v>4741</v>
      </c>
      <c r="E24" s="141">
        <v>2218</v>
      </c>
      <c r="F24" s="141">
        <f t="shared" si="1"/>
        <v>2523</v>
      </c>
      <c r="G24" s="150">
        <v>1647</v>
      </c>
      <c r="H24" s="150">
        <v>876</v>
      </c>
      <c r="I24" s="150">
        <v>512</v>
      </c>
      <c r="J24" s="150">
        <v>623</v>
      </c>
      <c r="K24" s="150">
        <v>1642</v>
      </c>
      <c r="L24" s="150">
        <v>1236</v>
      </c>
      <c r="M24" s="150">
        <v>536</v>
      </c>
      <c r="N24" s="150">
        <v>152</v>
      </c>
      <c r="O24" s="150">
        <v>29</v>
      </c>
      <c r="P24" s="150">
        <v>10</v>
      </c>
      <c r="Q24" s="150">
        <v>0</v>
      </c>
      <c r="R24" s="151">
        <v>1</v>
      </c>
    </row>
    <row r="25" spans="2:18" ht="12" customHeight="1">
      <c r="B25" s="147"/>
      <c r="C25" s="154" t="s">
        <v>427</v>
      </c>
      <c r="D25" s="140">
        <f t="shared" si="0"/>
        <v>3668</v>
      </c>
      <c r="E25" s="141">
        <v>1145</v>
      </c>
      <c r="F25" s="141">
        <f t="shared" si="1"/>
        <v>2523</v>
      </c>
      <c r="G25" s="150">
        <v>1465</v>
      </c>
      <c r="H25" s="150">
        <v>1058</v>
      </c>
      <c r="I25" s="150">
        <v>468</v>
      </c>
      <c r="J25" s="150">
        <v>523</v>
      </c>
      <c r="K25" s="150">
        <v>1161</v>
      </c>
      <c r="L25" s="150">
        <v>806</v>
      </c>
      <c r="M25" s="150">
        <v>417</v>
      </c>
      <c r="N25" s="150">
        <v>199</v>
      </c>
      <c r="O25" s="150">
        <v>73</v>
      </c>
      <c r="P25" s="150">
        <v>16</v>
      </c>
      <c r="Q25" s="150">
        <v>1</v>
      </c>
      <c r="R25" s="151">
        <v>4</v>
      </c>
    </row>
    <row r="26" spans="2:18" ht="12" customHeight="1">
      <c r="B26" s="147"/>
      <c r="C26" s="154"/>
      <c r="D26" s="140"/>
      <c r="E26" s="141"/>
      <c r="F26" s="141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1"/>
    </row>
    <row r="27" spans="2:18" ht="12" customHeight="1">
      <c r="B27" s="147"/>
      <c r="C27" s="154" t="s">
        <v>497</v>
      </c>
      <c r="D27" s="140">
        <f>SUM(E27:F27)</f>
        <v>3104</v>
      </c>
      <c r="E27" s="141">
        <v>1646</v>
      </c>
      <c r="F27" s="141">
        <f>SUM(G27:H27)</f>
        <v>1458</v>
      </c>
      <c r="G27" s="150">
        <v>941</v>
      </c>
      <c r="H27" s="150">
        <v>517</v>
      </c>
      <c r="I27" s="150">
        <v>290</v>
      </c>
      <c r="J27" s="150">
        <v>333</v>
      </c>
      <c r="K27" s="150">
        <v>903</v>
      </c>
      <c r="L27" s="150">
        <v>938</v>
      </c>
      <c r="M27" s="150">
        <v>495</v>
      </c>
      <c r="N27" s="150">
        <v>125</v>
      </c>
      <c r="O27" s="150">
        <v>20</v>
      </c>
      <c r="P27" s="150">
        <v>0</v>
      </c>
      <c r="Q27" s="150">
        <v>0</v>
      </c>
      <c r="R27" s="151">
        <v>0</v>
      </c>
    </row>
    <row r="28" spans="2:18" ht="12.75" customHeight="1">
      <c r="B28" s="147"/>
      <c r="C28" s="154" t="s">
        <v>428</v>
      </c>
      <c r="D28" s="140">
        <f>SUM(E28:F28)</f>
        <v>1434</v>
      </c>
      <c r="E28" s="141">
        <v>752</v>
      </c>
      <c r="F28" s="141">
        <f>SUM(G28:H28)</f>
        <v>682</v>
      </c>
      <c r="G28" s="150">
        <v>416</v>
      </c>
      <c r="H28" s="150">
        <v>266</v>
      </c>
      <c r="I28" s="150">
        <v>152</v>
      </c>
      <c r="J28" s="150">
        <v>183</v>
      </c>
      <c r="K28" s="150">
        <v>381</v>
      </c>
      <c r="L28" s="150">
        <v>378</v>
      </c>
      <c r="M28" s="150">
        <v>244</v>
      </c>
      <c r="N28" s="150">
        <v>79</v>
      </c>
      <c r="O28" s="150">
        <v>15</v>
      </c>
      <c r="P28" s="150">
        <v>1</v>
      </c>
      <c r="Q28" s="150">
        <v>0</v>
      </c>
      <c r="R28" s="151">
        <v>1</v>
      </c>
    </row>
    <row r="29" spans="2:18" ht="12" customHeight="1">
      <c r="B29" s="147"/>
      <c r="C29" s="154" t="s">
        <v>429</v>
      </c>
      <c r="D29" s="140">
        <f>SUM(E29:F29)</f>
        <v>1460</v>
      </c>
      <c r="E29" s="141">
        <v>628</v>
      </c>
      <c r="F29" s="141">
        <f>SUM(G29:H29)</f>
        <v>832</v>
      </c>
      <c r="G29" s="150">
        <v>601</v>
      </c>
      <c r="H29" s="150">
        <v>231</v>
      </c>
      <c r="I29" s="150">
        <v>158</v>
      </c>
      <c r="J29" s="150">
        <v>120</v>
      </c>
      <c r="K29" s="150">
        <v>550</v>
      </c>
      <c r="L29" s="150">
        <v>407</v>
      </c>
      <c r="M29" s="150">
        <v>117</v>
      </c>
      <c r="N29" s="150">
        <v>18</v>
      </c>
      <c r="O29" s="150">
        <v>0</v>
      </c>
      <c r="P29" s="150">
        <v>0</v>
      </c>
      <c r="Q29" s="150">
        <v>0</v>
      </c>
      <c r="R29" s="151">
        <v>0</v>
      </c>
    </row>
    <row r="30" spans="2:18" ht="12" customHeight="1">
      <c r="B30" s="147"/>
      <c r="C30" s="154" t="s">
        <v>430</v>
      </c>
      <c r="D30" s="140">
        <f>SUM(E30:F30)</f>
        <v>1698</v>
      </c>
      <c r="E30" s="141">
        <v>797</v>
      </c>
      <c r="F30" s="141">
        <f>SUM(G30:H30)</f>
        <v>901</v>
      </c>
      <c r="G30" s="150">
        <v>612</v>
      </c>
      <c r="H30" s="150">
        <v>289</v>
      </c>
      <c r="I30" s="150">
        <v>213</v>
      </c>
      <c r="J30" s="150">
        <v>277</v>
      </c>
      <c r="K30" s="150">
        <v>750</v>
      </c>
      <c r="L30" s="150">
        <v>385</v>
      </c>
      <c r="M30" s="150">
        <v>65</v>
      </c>
      <c r="N30" s="150">
        <v>8</v>
      </c>
      <c r="O30" s="150">
        <v>0</v>
      </c>
      <c r="P30" s="150">
        <v>0</v>
      </c>
      <c r="Q30" s="150">
        <v>0</v>
      </c>
      <c r="R30" s="151">
        <v>0</v>
      </c>
    </row>
    <row r="31" spans="2:18" ht="12" customHeight="1">
      <c r="B31" s="147"/>
      <c r="C31" s="154"/>
      <c r="D31" s="140"/>
      <c r="E31" s="141"/>
      <c r="F31" s="141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1"/>
    </row>
    <row r="32" spans="2:18" ht="12" customHeight="1">
      <c r="B32" s="147"/>
      <c r="C32" s="154" t="s">
        <v>498</v>
      </c>
      <c r="D32" s="140">
        <f>SUM(E32:F32)</f>
        <v>563</v>
      </c>
      <c r="E32" s="141">
        <v>224</v>
      </c>
      <c r="F32" s="141">
        <f>SUM(G32:H32)</f>
        <v>339</v>
      </c>
      <c r="G32" s="150">
        <v>218</v>
      </c>
      <c r="H32" s="150">
        <v>121</v>
      </c>
      <c r="I32" s="150">
        <v>98</v>
      </c>
      <c r="J32" s="150">
        <v>75</v>
      </c>
      <c r="K32" s="150">
        <v>218</v>
      </c>
      <c r="L32" s="150">
        <v>135</v>
      </c>
      <c r="M32" s="150">
        <v>28</v>
      </c>
      <c r="N32" s="150">
        <v>7</v>
      </c>
      <c r="O32" s="150">
        <v>0</v>
      </c>
      <c r="P32" s="150">
        <v>0</v>
      </c>
      <c r="Q32" s="150">
        <v>0</v>
      </c>
      <c r="R32" s="151">
        <v>2</v>
      </c>
    </row>
    <row r="33" spans="2:18" ht="12" customHeight="1">
      <c r="B33" s="147"/>
      <c r="C33" s="154" t="s">
        <v>431</v>
      </c>
      <c r="D33" s="140">
        <f>SUM(E33:F33)</f>
        <v>2244</v>
      </c>
      <c r="E33" s="141">
        <v>658</v>
      </c>
      <c r="F33" s="141">
        <f>SUM(G33:H33)</f>
        <v>1586</v>
      </c>
      <c r="G33" s="150">
        <v>1232</v>
      </c>
      <c r="H33" s="150">
        <v>354</v>
      </c>
      <c r="I33" s="150">
        <v>244</v>
      </c>
      <c r="J33" s="150">
        <v>284</v>
      </c>
      <c r="K33" s="150">
        <v>943</v>
      </c>
      <c r="L33" s="150">
        <v>584</v>
      </c>
      <c r="M33" s="150">
        <v>149</v>
      </c>
      <c r="N33" s="150">
        <v>31</v>
      </c>
      <c r="O33" s="150">
        <v>6</v>
      </c>
      <c r="P33" s="150">
        <v>2</v>
      </c>
      <c r="Q33" s="150">
        <v>0</v>
      </c>
      <c r="R33" s="151">
        <v>1</v>
      </c>
    </row>
    <row r="34" spans="2:18" ht="12" customHeight="1">
      <c r="B34" s="147"/>
      <c r="C34" s="154" t="s">
        <v>1384</v>
      </c>
      <c r="D34" s="140">
        <f>SUM(E34:F34)</f>
        <v>1183</v>
      </c>
      <c r="E34" s="141">
        <v>250</v>
      </c>
      <c r="F34" s="141">
        <f>SUM(G34:H34)</f>
        <v>933</v>
      </c>
      <c r="G34" s="150">
        <v>563</v>
      </c>
      <c r="H34" s="150">
        <v>370</v>
      </c>
      <c r="I34" s="150">
        <v>120</v>
      </c>
      <c r="J34" s="150">
        <v>192</v>
      </c>
      <c r="K34" s="150">
        <v>489</v>
      </c>
      <c r="L34" s="150">
        <v>283</v>
      </c>
      <c r="M34" s="150">
        <v>83</v>
      </c>
      <c r="N34" s="150">
        <v>14</v>
      </c>
      <c r="O34" s="150">
        <v>1</v>
      </c>
      <c r="P34" s="150">
        <v>0</v>
      </c>
      <c r="Q34" s="150">
        <v>0</v>
      </c>
      <c r="R34" s="151">
        <v>1</v>
      </c>
    </row>
    <row r="35" spans="2:18" ht="12" customHeight="1">
      <c r="B35" s="147"/>
      <c r="C35" s="154" t="s">
        <v>432</v>
      </c>
      <c r="D35" s="140">
        <f>SUM(E35:F35)</f>
        <v>1672</v>
      </c>
      <c r="E35" s="141">
        <v>175</v>
      </c>
      <c r="F35" s="141">
        <f>SUM(G35:H35)</f>
        <v>1497</v>
      </c>
      <c r="G35" s="150">
        <v>683</v>
      </c>
      <c r="H35" s="150">
        <v>814</v>
      </c>
      <c r="I35" s="150">
        <v>273</v>
      </c>
      <c r="J35" s="150">
        <v>339</v>
      </c>
      <c r="K35" s="150">
        <v>747</v>
      </c>
      <c r="L35" s="150">
        <v>252</v>
      </c>
      <c r="M35" s="150">
        <v>50</v>
      </c>
      <c r="N35" s="150">
        <v>9</v>
      </c>
      <c r="O35" s="150">
        <v>1</v>
      </c>
      <c r="P35" s="150">
        <v>0</v>
      </c>
      <c r="Q35" s="150">
        <v>0</v>
      </c>
      <c r="R35" s="151">
        <v>1</v>
      </c>
    </row>
    <row r="36" spans="2:18" ht="12" customHeight="1">
      <c r="B36" s="147"/>
      <c r="C36" s="154" t="s">
        <v>433</v>
      </c>
      <c r="D36" s="140">
        <f>SUM(E36:F36)</f>
        <v>2659</v>
      </c>
      <c r="E36" s="141">
        <v>1135</v>
      </c>
      <c r="F36" s="141">
        <f>SUM(G36:H36)</f>
        <v>1524</v>
      </c>
      <c r="G36" s="150">
        <v>784</v>
      </c>
      <c r="H36" s="150">
        <v>740</v>
      </c>
      <c r="I36" s="150">
        <v>304</v>
      </c>
      <c r="J36" s="150">
        <v>355</v>
      </c>
      <c r="K36" s="150">
        <v>858</v>
      </c>
      <c r="L36" s="150">
        <v>758</v>
      </c>
      <c r="M36" s="150">
        <v>293</v>
      </c>
      <c r="N36" s="150">
        <v>74</v>
      </c>
      <c r="O36" s="150">
        <v>4</v>
      </c>
      <c r="P36" s="150">
        <v>2</v>
      </c>
      <c r="Q36" s="150">
        <v>0</v>
      </c>
      <c r="R36" s="151">
        <v>11</v>
      </c>
    </row>
    <row r="37" spans="2:18" ht="12" customHeight="1">
      <c r="B37" s="147"/>
      <c r="C37" s="154"/>
      <c r="D37" s="140"/>
      <c r="E37" s="141"/>
      <c r="F37" s="141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1"/>
    </row>
    <row r="38" spans="2:18" ht="12.75" customHeight="1">
      <c r="B38" s="147"/>
      <c r="C38" s="154" t="s">
        <v>499</v>
      </c>
      <c r="D38" s="140">
        <f>SUM(E38:F38)</f>
        <v>4158</v>
      </c>
      <c r="E38" s="141">
        <v>2098</v>
      </c>
      <c r="F38" s="141">
        <f>SUM(G38:H38)</f>
        <v>2060</v>
      </c>
      <c r="G38" s="150">
        <v>1205</v>
      </c>
      <c r="H38" s="150">
        <v>855</v>
      </c>
      <c r="I38" s="150">
        <v>476</v>
      </c>
      <c r="J38" s="150">
        <v>523</v>
      </c>
      <c r="K38" s="150">
        <v>1254</v>
      </c>
      <c r="L38" s="150">
        <v>1213</v>
      </c>
      <c r="M38" s="150">
        <v>532</v>
      </c>
      <c r="N38" s="150">
        <v>131</v>
      </c>
      <c r="O38" s="150">
        <v>20</v>
      </c>
      <c r="P38" s="150">
        <v>6</v>
      </c>
      <c r="Q38" s="150">
        <v>0</v>
      </c>
      <c r="R38" s="151">
        <v>3</v>
      </c>
    </row>
    <row r="39" spans="2:18" s="152" customFormat="1" ht="12" customHeight="1">
      <c r="B39" s="147"/>
      <c r="C39" s="154" t="s">
        <v>434</v>
      </c>
      <c r="D39" s="140">
        <f>SUM(E39:F39)</f>
        <v>1682</v>
      </c>
      <c r="E39" s="141">
        <v>876</v>
      </c>
      <c r="F39" s="141">
        <f>SUM(G39:H39)</f>
        <v>806</v>
      </c>
      <c r="G39" s="150">
        <v>498</v>
      </c>
      <c r="H39" s="150">
        <v>308</v>
      </c>
      <c r="I39" s="150">
        <v>169</v>
      </c>
      <c r="J39" s="150">
        <v>159</v>
      </c>
      <c r="K39" s="150">
        <v>512</v>
      </c>
      <c r="L39" s="150">
        <v>431</v>
      </c>
      <c r="M39" s="150">
        <v>272</v>
      </c>
      <c r="N39" s="150">
        <v>83</v>
      </c>
      <c r="O39" s="150">
        <v>16</v>
      </c>
      <c r="P39" s="150">
        <v>3</v>
      </c>
      <c r="Q39" s="150">
        <v>0</v>
      </c>
      <c r="R39" s="151">
        <v>1</v>
      </c>
    </row>
    <row r="40" spans="2:18" s="152" customFormat="1" ht="12" customHeight="1">
      <c r="B40" s="147"/>
      <c r="C40" s="154" t="s">
        <v>500</v>
      </c>
      <c r="D40" s="140">
        <f>SUM(E40:F40)</f>
        <v>3822</v>
      </c>
      <c r="E40" s="141">
        <v>2308</v>
      </c>
      <c r="F40" s="141">
        <f>SUM(G40:H40)</f>
        <v>1514</v>
      </c>
      <c r="G40" s="150">
        <v>1204</v>
      </c>
      <c r="H40" s="150">
        <v>310</v>
      </c>
      <c r="I40" s="150">
        <v>185</v>
      </c>
      <c r="J40" s="150">
        <v>321</v>
      </c>
      <c r="K40" s="150">
        <v>1127</v>
      </c>
      <c r="L40" s="150">
        <v>1152</v>
      </c>
      <c r="M40" s="150">
        <v>758</v>
      </c>
      <c r="N40" s="150">
        <v>185</v>
      </c>
      <c r="O40" s="150">
        <v>57</v>
      </c>
      <c r="P40" s="150">
        <v>36</v>
      </c>
      <c r="Q40" s="150">
        <v>1</v>
      </c>
      <c r="R40" s="151">
        <v>0</v>
      </c>
    </row>
    <row r="41" spans="2:18" s="152" customFormat="1" ht="12" customHeight="1">
      <c r="B41" s="147"/>
      <c r="C41" s="154"/>
      <c r="D41" s="140"/>
      <c r="E41" s="141"/>
      <c r="F41" s="141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1"/>
    </row>
    <row r="42" spans="2:18" s="152" customFormat="1" ht="12" customHeight="1">
      <c r="B42" s="157"/>
      <c r="C42" s="154" t="s">
        <v>435</v>
      </c>
      <c r="D42" s="140">
        <f aca="true" t="shared" si="2" ref="D42:D48">SUM(E42:F42)</f>
        <v>1176</v>
      </c>
      <c r="E42" s="141">
        <v>393</v>
      </c>
      <c r="F42" s="141">
        <f aca="true" t="shared" si="3" ref="F42:F48">SUM(G42:H42)</f>
        <v>783</v>
      </c>
      <c r="G42" s="150">
        <v>515</v>
      </c>
      <c r="H42" s="150">
        <v>268</v>
      </c>
      <c r="I42" s="150">
        <v>116</v>
      </c>
      <c r="J42" s="150">
        <v>154</v>
      </c>
      <c r="K42" s="150">
        <v>357</v>
      </c>
      <c r="L42" s="150">
        <v>342</v>
      </c>
      <c r="M42" s="150">
        <v>157</v>
      </c>
      <c r="N42" s="150">
        <v>40</v>
      </c>
      <c r="O42" s="150">
        <v>6</v>
      </c>
      <c r="P42" s="150">
        <v>4</v>
      </c>
      <c r="Q42" s="150">
        <v>0</v>
      </c>
      <c r="R42" s="151">
        <v>0</v>
      </c>
    </row>
    <row r="43" spans="2:18" s="152" customFormat="1" ht="12" customHeight="1">
      <c r="B43" s="157"/>
      <c r="C43" s="154" t="s">
        <v>436</v>
      </c>
      <c r="D43" s="140">
        <f t="shared" si="2"/>
        <v>845</v>
      </c>
      <c r="E43" s="141">
        <v>301</v>
      </c>
      <c r="F43" s="141">
        <f t="shared" si="3"/>
        <v>544</v>
      </c>
      <c r="G43" s="150">
        <v>406</v>
      </c>
      <c r="H43" s="150">
        <v>138</v>
      </c>
      <c r="I43" s="150">
        <v>81</v>
      </c>
      <c r="J43" s="150">
        <v>103</v>
      </c>
      <c r="K43" s="150">
        <v>274</v>
      </c>
      <c r="L43" s="150">
        <v>226</v>
      </c>
      <c r="M43" s="150">
        <v>121</v>
      </c>
      <c r="N43" s="150">
        <v>30</v>
      </c>
      <c r="O43" s="150">
        <v>8</v>
      </c>
      <c r="P43" s="150">
        <v>2</v>
      </c>
      <c r="Q43" s="150">
        <v>0</v>
      </c>
      <c r="R43" s="151">
        <v>0</v>
      </c>
    </row>
    <row r="44" spans="2:18" s="152" customFormat="1" ht="12" customHeight="1">
      <c r="B44" s="147"/>
      <c r="C44" s="154" t="s">
        <v>437</v>
      </c>
      <c r="D44" s="140">
        <f t="shared" si="2"/>
        <v>1301</v>
      </c>
      <c r="E44" s="141">
        <v>362</v>
      </c>
      <c r="F44" s="141">
        <f t="shared" si="3"/>
        <v>939</v>
      </c>
      <c r="G44" s="150">
        <v>557</v>
      </c>
      <c r="H44" s="150">
        <v>382</v>
      </c>
      <c r="I44" s="150">
        <v>236</v>
      </c>
      <c r="J44" s="150">
        <v>150</v>
      </c>
      <c r="K44" s="150">
        <v>391</v>
      </c>
      <c r="L44" s="150">
        <v>274</v>
      </c>
      <c r="M44" s="150">
        <v>187</v>
      </c>
      <c r="N44" s="150">
        <v>45</v>
      </c>
      <c r="O44" s="150">
        <v>13</v>
      </c>
      <c r="P44" s="150">
        <v>5</v>
      </c>
      <c r="Q44" s="150">
        <v>0</v>
      </c>
      <c r="R44" s="151">
        <v>0</v>
      </c>
    </row>
    <row r="45" spans="2:18" s="152" customFormat="1" ht="12" customHeight="1">
      <c r="B45" s="147"/>
      <c r="C45" s="154" t="s">
        <v>438</v>
      </c>
      <c r="D45" s="140">
        <f t="shared" si="2"/>
        <v>1107</v>
      </c>
      <c r="E45" s="141">
        <v>327</v>
      </c>
      <c r="F45" s="141">
        <f t="shared" si="3"/>
        <v>780</v>
      </c>
      <c r="G45" s="150">
        <v>527</v>
      </c>
      <c r="H45" s="150">
        <v>253</v>
      </c>
      <c r="I45" s="150">
        <v>91</v>
      </c>
      <c r="J45" s="150">
        <v>113</v>
      </c>
      <c r="K45" s="150">
        <v>288</v>
      </c>
      <c r="L45" s="150">
        <v>241</v>
      </c>
      <c r="M45" s="150">
        <v>204</v>
      </c>
      <c r="N45" s="150">
        <v>116</v>
      </c>
      <c r="O45" s="150">
        <v>44</v>
      </c>
      <c r="P45" s="150">
        <v>9</v>
      </c>
      <c r="Q45" s="150">
        <v>0</v>
      </c>
      <c r="R45" s="151">
        <v>1</v>
      </c>
    </row>
    <row r="46" spans="2:18" s="129" customFormat="1" ht="12" customHeight="1">
      <c r="B46" s="147"/>
      <c r="C46" s="154" t="s">
        <v>439</v>
      </c>
      <c r="D46" s="140">
        <f t="shared" si="2"/>
        <v>1728</v>
      </c>
      <c r="E46" s="141">
        <v>394</v>
      </c>
      <c r="F46" s="141">
        <f t="shared" si="3"/>
        <v>1334</v>
      </c>
      <c r="G46" s="150">
        <v>704</v>
      </c>
      <c r="H46" s="150">
        <v>630</v>
      </c>
      <c r="I46" s="150">
        <v>392</v>
      </c>
      <c r="J46" s="150">
        <v>220</v>
      </c>
      <c r="K46" s="150">
        <v>430</v>
      </c>
      <c r="L46" s="150">
        <v>357</v>
      </c>
      <c r="M46" s="150">
        <v>200</v>
      </c>
      <c r="N46" s="150">
        <v>93</v>
      </c>
      <c r="O46" s="150">
        <v>26</v>
      </c>
      <c r="P46" s="150">
        <v>10</v>
      </c>
      <c r="Q46" s="150">
        <v>0</v>
      </c>
      <c r="R46" s="151">
        <v>0</v>
      </c>
    </row>
    <row r="47" spans="2:18" s="129" customFormat="1" ht="12" customHeight="1">
      <c r="B47" s="147"/>
      <c r="C47" s="154" t="s">
        <v>440</v>
      </c>
      <c r="D47" s="140">
        <f t="shared" si="2"/>
        <v>1026</v>
      </c>
      <c r="E47" s="141">
        <v>382</v>
      </c>
      <c r="F47" s="141">
        <f t="shared" si="3"/>
        <v>644</v>
      </c>
      <c r="G47" s="150">
        <v>503</v>
      </c>
      <c r="H47" s="150">
        <v>141</v>
      </c>
      <c r="I47" s="150">
        <v>51</v>
      </c>
      <c r="J47" s="150">
        <v>86</v>
      </c>
      <c r="K47" s="150">
        <v>231</v>
      </c>
      <c r="L47" s="150">
        <v>228</v>
      </c>
      <c r="M47" s="150">
        <v>189</v>
      </c>
      <c r="N47" s="150">
        <v>133</v>
      </c>
      <c r="O47" s="150">
        <v>83</v>
      </c>
      <c r="P47" s="150">
        <v>24</v>
      </c>
      <c r="Q47" s="150">
        <v>1</v>
      </c>
      <c r="R47" s="151">
        <v>0</v>
      </c>
    </row>
    <row r="48" spans="2:18" s="129" customFormat="1" ht="12" customHeight="1">
      <c r="B48" s="147"/>
      <c r="C48" s="154" t="s">
        <v>441</v>
      </c>
      <c r="D48" s="140">
        <f t="shared" si="2"/>
        <v>1639</v>
      </c>
      <c r="E48" s="141">
        <v>567</v>
      </c>
      <c r="F48" s="141">
        <f t="shared" si="3"/>
        <v>1072</v>
      </c>
      <c r="G48" s="150">
        <v>631</v>
      </c>
      <c r="H48" s="150">
        <v>441</v>
      </c>
      <c r="I48" s="150">
        <v>190</v>
      </c>
      <c r="J48" s="150">
        <v>208</v>
      </c>
      <c r="K48" s="150">
        <v>437</v>
      </c>
      <c r="L48" s="150">
        <v>367</v>
      </c>
      <c r="M48" s="150">
        <v>266</v>
      </c>
      <c r="N48" s="150">
        <v>130</v>
      </c>
      <c r="O48" s="150">
        <v>29</v>
      </c>
      <c r="P48" s="150">
        <v>11</v>
      </c>
      <c r="Q48" s="150">
        <v>1</v>
      </c>
      <c r="R48" s="151">
        <v>0</v>
      </c>
    </row>
    <row r="49" spans="2:18" s="129" customFormat="1" ht="12" customHeight="1">
      <c r="B49" s="147"/>
      <c r="C49" s="154"/>
      <c r="D49" s="140"/>
      <c r="E49" s="141"/>
      <c r="F49" s="141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1"/>
    </row>
    <row r="50" spans="2:18" ht="12" customHeight="1">
      <c r="B50" s="147"/>
      <c r="C50" s="154" t="s">
        <v>442</v>
      </c>
      <c r="D50" s="140">
        <f>SUM(E50:F50)</f>
        <v>3691</v>
      </c>
      <c r="E50" s="141">
        <v>1756</v>
      </c>
      <c r="F50" s="141">
        <f>SUM(G50:H50)</f>
        <v>1935</v>
      </c>
      <c r="G50" s="150">
        <v>1305</v>
      </c>
      <c r="H50" s="150">
        <v>630</v>
      </c>
      <c r="I50" s="150">
        <v>369</v>
      </c>
      <c r="J50" s="150">
        <v>433</v>
      </c>
      <c r="K50" s="150">
        <v>958</v>
      </c>
      <c r="L50" s="150">
        <v>785</v>
      </c>
      <c r="M50" s="150">
        <v>629</v>
      </c>
      <c r="N50" s="150">
        <v>347</v>
      </c>
      <c r="O50" s="150">
        <v>129</v>
      </c>
      <c r="P50" s="150">
        <v>40</v>
      </c>
      <c r="Q50" s="150">
        <v>1</v>
      </c>
      <c r="R50" s="151">
        <v>0</v>
      </c>
    </row>
    <row r="51" spans="2:18" ht="12" customHeight="1">
      <c r="B51" s="147"/>
      <c r="C51" s="154" t="s">
        <v>443</v>
      </c>
      <c r="D51" s="140">
        <f>SUM(E51:F51)</f>
        <v>1169</v>
      </c>
      <c r="E51" s="141">
        <v>776</v>
      </c>
      <c r="F51" s="141">
        <f>SUM(G51:H51)</f>
        <v>393</v>
      </c>
      <c r="G51" s="150">
        <v>286</v>
      </c>
      <c r="H51" s="150">
        <v>107</v>
      </c>
      <c r="I51" s="150">
        <v>108</v>
      </c>
      <c r="J51" s="150">
        <v>120</v>
      </c>
      <c r="K51" s="150">
        <v>309</v>
      </c>
      <c r="L51" s="150">
        <v>298</v>
      </c>
      <c r="M51" s="150">
        <v>204</v>
      </c>
      <c r="N51" s="150">
        <v>94</v>
      </c>
      <c r="O51" s="150">
        <v>23</v>
      </c>
      <c r="P51" s="150">
        <v>13</v>
      </c>
      <c r="Q51" s="150">
        <v>0</v>
      </c>
      <c r="R51" s="151">
        <v>0</v>
      </c>
    </row>
    <row r="52" spans="2:18" ht="12" customHeight="1">
      <c r="B52" s="147"/>
      <c r="C52" s="154" t="s">
        <v>444</v>
      </c>
      <c r="D52" s="140">
        <f>SUM(E52:F52)</f>
        <v>1190</v>
      </c>
      <c r="E52" s="141">
        <v>617</v>
      </c>
      <c r="F52" s="141">
        <f>SUM(G52:H52)</f>
        <v>573</v>
      </c>
      <c r="G52" s="150">
        <v>368</v>
      </c>
      <c r="H52" s="150">
        <v>205</v>
      </c>
      <c r="I52" s="150">
        <v>140</v>
      </c>
      <c r="J52" s="150">
        <v>127</v>
      </c>
      <c r="K52" s="150">
        <v>320</v>
      </c>
      <c r="L52" s="150">
        <v>280</v>
      </c>
      <c r="M52" s="150">
        <v>180</v>
      </c>
      <c r="N52" s="150">
        <v>100</v>
      </c>
      <c r="O52" s="150">
        <v>35</v>
      </c>
      <c r="P52" s="150">
        <v>8</v>
      </c>
      <c r="Q52" s="150">
        <v>0</v>
      </c>
      <c r="R52" s="151">
        <v>0</v>
      </c>
    </row>
    <row r="53" spans="2:18" ht="12" customHeight="1">
      <c r="B53" s="147"/>
      <c r="C53" s="154" t="s">
        <v>445</v>
      </c>
      <c r="D53" s="140">
        <f>SUM(E53:F53)</f>
        <v>1397</v>
      </c>
      <c r="E53" s="141">
        <v>348</v>
      </c>
      <c r="F53" s="141">
        <f>SUM(G53:H53)</f>
        <v>1049</v>
      </c>
      <c r="G53" s="150">
        <v>673</v>
      </c>
      <c r="H53" s="150">
        <v>376</v>
      </c>
      <c r="I53" s="150">
        <v>275</v>
      </c>
      <c r="J53" s="150">
        <v>262</v>
      </c>
      <c r="K53" s="150">
        <v>468</v>
      </c>
      <c r="L53" s="150">
        <v>225</v>
      </c>
      <c r="M53" s="150">
        <v>117</v>
      </c>
      <c r="N53" s="150">
        <v>34</v>
      </c>
      <c r="O53" s="150">
        <v>9</v>
      </c>
      <c r="P53" s="150">
        <v>2</v>
      </c>
      <c r="Q53" s="150">
        <v>0</v>
      </c>
      <c r="R53" s="151">
        <v>5</v>
      </c>
    </row>
    <row r="54" spans="2:18" ht="12" customHeight="1">
      <c r="B54" s="147"/>
      <c r="C54" s="154" t="s">
        <v>446</v>
      </c>
      <c r="D54" s="140">
        <f>SUM(E54:F54)</f>
        <v>3405</v>
      </c>
      <c r="E54" s="141">
        <v>1956</v>
      </c>
      <c r="F54" s="141">
        <f>SUM(G54:H54)</f>
        <v>1449</v>
      </c>
      <c r="G54" s="150">
        <v>983</v>
      </c>
      <c r="H54" s="150">
        <v>466</v>
      </c>
      <c r="I54" s="150">
        <v>261</v>
      </c>
      <c r="J54" s="150">
        <v>299</v>
      </c>
      <c r="K54" s="150">
        <v>720</v>
      </c>
      <c r="L54" s="150">
        <v>647</v>
      </c>
      <c r="M54" s="150">
        <v>602</v>
      </c>
      <c r="N54" s="150">
        <v>436</v>
      </c>
      <c r="O54" s="150">
        <v>274</v>
      </c>
      <c r="P54" s="150">
        <v>162</v>
      </c>
      <c r="Q54" s="150">
        <v>1</v>
      </c>
      <c r="R54" s="151">
        <v>3</v>
      </c>
    </row>
    <row r="55" spans="2:18" ht="12" customHeight="1">
      <c r="B55" s="147"/>
      <c r="C55" s="154"/>
      <c r="D55" s="140"/>
      <c r="E55" s="141"/>
      <c r="F55" s="141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1"/>
    </row>
    <row r="56" spans="2:18" ht="12" customHeight="1">
      <c r="B56" s="147"/>
      <c r="C56" s="154" t="s">
        <v>447</v>
      </c>
      <c r="D56" s="140">
        <f>SUM(E56:F56)</f>
        <v>3429</v>
      </c>
      <c r="E56" s="141">
        <v>1166</v>
      </c>
      <c r="F56" s="141">
        <f>SUM(G56:H56)</f>
        <v>2263</v>
      </c>
      <c r="G56" s="150">
        <v>1648</v>
      </c>
      <c r="H56" s="150">
        <v>615</v>
      </c>
      <c r="I56" s="150">
        <v>480</v>
      </c>
      <c r="J56" s="150">
        <v>594</v>
      </c>
      <c r="K56" s="150">
        <v>1341</v>
      </c>
      <c r="L56" s="150">
        <v>696</v>
      </c>
      <c r="M56" s="150">
        <v>234</v>
      </c>
      <c r="N56" s="150">
        <v>70</v>
      </c>
      <c r="O56" s="150">
        <v>10</v>
      </c>
      <c r="P56" s="150">
        <v>4</v>
      </c>
      <c r="Q56" s="150">
        <v>0</v>
      </c>
      <c r="R56" s="151">
        <v>0</v>
      </c>
    </row>
    <row r="57" spans="2:18" ht="12" customHeight="1">
      <c r="B57" s="147"/>
      <c r="C57" s="154" t="s">
        <v>448</v>
      </c>
      <c r="D57" s="140">
        <f>SUM(E57:F57)</f>
        <v>2000</v>
      </c>
      <c r="E57" s="141">
        <v>838</v>
      </c>
      <c r="F57" s="141">
        <f>SUM(G57:H57)</f>
        <v>1162</v>
      </c>
      <c r="G57" s="150">
        <v>726</v>
      </c>
      <c r="H57" s="150">
        <v>436</v>
      </c>
      <c r="I57" s="150">
        <v>225</v>
      </c>
      <c r="J57" s="150">
        <v>224</v>
      </c>
      <c r="K57" s="150">
        <v>495</v>
      </c>
      <c r="L57" s="150">
        <v>455</v>
      </c>
      <c r="M57" s="150">
        <v>302</v>
      </c>
      <c r="N57" s="150">
        <v>207</v>
      </c>
      <c r="O57" s="150">
        <v>67</v>
      </c>
      <c r="P57" s="150">
        <v>25</v>
      </c>
      <c r="Q57" s="150">
        <v>0</v>
      </c>
      <c r="R57" s="151">
        <v>0</v>
      </c>
    </row>
    <row r="58" spans="2:18" ht="12" customHeight="1">
      <c r="B58" s="147"/>
      <c r="C58" s="154" t="s">
        <v>501</v>
      </c>
      <c r="D58" s="140">
        <f>SUM(E58:F58)</f>
        <v>371</v>
      </c>
      <c r="E58" s="141">
        <v>57</v>
      </c>
      <c r="F58" s="141">
        <f>SUM(G58:H58)</f>
        <v>314</v>
      </c>
      <c r="G58" s="150">
        <v>233</v>
      </c>
      <c r="H58" s="150">
        <v>81</v>
      </c>
      <c r="I58" s="150">
        <v>25</v>
      </c>
      <c r="J58" s="150">
        <v>47</v>
      </c>
      <c r="K58" s="150">
        <v>125</v>
      </c>
      <c r="L58" s="150">
        <v>132</v>
      </c>
      <c r="M58" s="150">
        <v>40</v>
      </c>
      <c r="N58" s="150">
        <v>2</v>
      </c>
      <c r="O58" s="150">
        <v>0</v>
      </c>
      <c r="P58" s="150">
        <v>0</v>
      </c>
      <c r="Q58" s="150">
        <v>0</v>
      </c>
      <c r="R58" s="151">
        <v>0</v>
      </c>
    </row>
    <row r="59" spans="2:18" s="160" customFormat="1" ht="12" customHeight="1">
      <c r="B59" s="147"/>
      <c r="C59" s="154" t="s">
        <v>449</v>
      </c>
      <c r="D59" s="140">
        <f>SUM(E59:F59)</f>
        <v>1245</v>
      </c>
      <c r="E59" s="141">
        <v>183</v>
      </c>
      <c r="F59" s="141">
        <f>SUM(G59:H59)</f>
        <v>1062</v>
      </c>
      <c r="G59" s="150">
        <v>659</v>
      </c>
      <c r="H59" s="150">
        <v>403</v>
      </c>
      <c r="I59" s="150">
        <v>113</v>
      </c>
      <c r="J59" s="150">
        <v>129</v>
      </c>
      <c r="K59" s="150">
        <v>371</v>
      </c>
      <c r="L59" s="150">
        <v>343</v>
      </c>
      <c r="M59" s="150">
        <v>211</v>
      </c>
      <c r="N59" s="150">
        <v>62</v>
      </c>
      <c r="O59" s="150">
        <v>14</v>
      </c>
      <c r="P59" s="150">
        <v>2</v>
      </c>
      <c r="Q59" s="150">
        <v>0</v>
      </c>
      <c r="R59" s="151">
        <v>0</v>
      </c>
    </row>
    <row r="60" spans="2:18" s="160" customFormat="1" ht="12" customHeight="1">
      <c r="B60" s="147"/>
      <c r="C60" s="154"/>
      <c r="D60" s="140"/>
      <c r="E60" s="141"/>
      <c r="F60" s="141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1"/>
    </row>
    <row r="61" spans="2:18" ht="12" customHeight="1">
      <c r="B61" s="157"/>
      <c r="C61" s="154" t="s">
        <v>450</v>
      </c>
      <c r="D61" s="140">
        <f>SUM(E61:F61)</f>
        <v>1050</v>
      </c>
      <c r="E61" s="141">
        <v>308</v>
      </c>
      <c r="F61" s="141">
        <f>SUM(G61:H61)</f>
        <v>742</v>
      </c>
      <c r="G61" s="158">
        <v>490</v>
      </c>
      <c r="H61" s="158">
        <v>252</v>
      </c>
      <c r="I61" s="158">
        <v>113</v>
      </c>
      <c r="J61" s="158">
        <v>124</v>
      </c>
      <c r="K61" s="158">
        <v>298</v>
      </c>
      <c r="L61" s="158">
        <v>269</v>
      </c>
      <c r="M61" s="158">
        <v>170</v>
      </c>
      <c r="N61" s="158">
        <v>61</v>
      </c>
      <c r="O61" s="158">
        <v>10</v>
      </c>
      <c r="P61" s="158">
        <v>5</v>
      </c>
      <c r="Q61" s="158">
        <v>0</v>
      </c>
      <c r="R61" s="159">
        <v>0</v>
      </c>
    </row>
    <row r="62" spans="2:18" ht="12" customHeight="1">
      <c r="B62" s="157"/>
      <c r="C62" s="154" t="s">
        <v>451</v>
      </c>
      <c r="D62" s="140">
        <f>SUM(E62:F62)</f>
        <v>1308</v>
      </c>
      <c r="E62" s="141">
        <v>771</v>
      </c>
      <c r="F62" s="141">
        <f>SUM(G62:H62)</f>
        <v>537</v>
      </c>
      <c r="G62" s="158">
        <v>404</v>
      </c>
      <c r="H62" s="158">
        <v>133</v>
      </c>
      <c r="I62" s="158">
        <v>66</v>
      </c>
      <c r="J62" s="158">
        <v>85</v>
      </c>
      <c r="K62" s="158">
        <v>206</v>
      </c>
      <c r="L62" s="158">
        <v>261</v>
      </c>
      <c r="M62" s="158">
        <v>263</v>
      </c>
      <c r="N62" s="158">
        <v>240</v>
      </c>
      <c r="O62" s="158">
        <v>124</v>
      </c>
      <c r="P62" s="158">
        <v>59</v>
      </c>
      <c r="Q62" s="158">
        <v>4</v>
      </c>
      <c r="R62" s="159">
        <v>0</v>
      </c>
    </row>
    <row r="63" spans="2:18" ht="12" customHeight="1">
      <c r="B63" s="157"/>
      <c r="C63" s="154" t="s">
        <v>452</v>
      </c>
      <c r="D63" s="140">
        <f>SUM(E63:F63)</f>
        <v>1793</v>
      </c>
      <c r="E63" s="141">
        <v>881</v>
      </c>
      <c r="F63" s="141">
        <f>SUM(G63:H63)</f>
        <v>912</v>
      </c>
      <c r="G63" s="158">
        <v>548</v>
      </c>
      <c r="H63" s="158">
        <v>364</v>
      </c>
      <c r="I63" s="158">
        <v>181</v>
      </c>
      <c r="J63" s="158">
        <v>129</v>
      </c>
      <c r="K63" s="158">
        <v>273</v>
      </c>
      <c r="L63" s="158">
        <v>219</v>
      </c>
      <c r="M63" s="158">
        <v>261</v>
      </c>
      <c r="N63" s="158">
        <v>243</v>
      </c>
      <c r="O63" s="158">
        <v>215</v>
      </c>
      <c r="P63" s="158">
        <v>270</v>
      </c>
      <c r="Q63" s="158">
        <v>2</v>
      </c>
      <c r="R63" s="159">
        <v>0</v>
      </c>
    </row>
    <row r="64" spans="2:18" ht="12" customHeight="1">
      <c r="B64" s="157"/>
      <c r="C64" s="154" t="s">
        <v>453</v>
      </c>
      <c r="D64" s="140">
        <f>SUM(E64:F64)</f>
        <v>1235</v>
      </c>
      <c r="E64" s="141">
        <v>651</v>
      </c>
      <c r="F64" s="141">
        <f>SUM(G64:H64)</f>
        <v>584</v>
      </c>
      <c r="G64" s="158">
        <v>360</v>
      </c>
      <c r="H64" s="158">
        <v>224</v>
      </c>
      <c r="I64" s="158">
        <v>123</v>
      </c>
      <c r="J64" s="158">
        <v>115</v>
      </c>
      <c r="K64" s="158">
        <v>153</v>
      </c>
      <c r="L64" s="158">
        <v>103</v>
      </c>
      <c r="M64" s="158">
        <v>108</v>
      </c>
      <c r="N64" s="158">
        <v>116</v>
      </c>
      <c r="O64" s="158">
        <v>141</v>
      </c>
      <c r="P64" s="158">
        <v>365</v>
      </c>
      <c r="Q64" s="158">
        <v>9</v>
      </c>
      <c r="R64" s="159">
        <v>2</v>
      </c>
    </row>
    <row r="65" spans="2:18" ht="12" customHeight="1">
      <c r="B65" s="155"/>
      <c r="C65" s="154" t="s">
        <v>454</v>
      </c>
      <c r="D65" s="140">
        <f>SUM(E65:F65)</f>
        <v>1836</v>
      </c>
      <c r="E65" s="141">
        <v>1078</v>
      </c>
      <c r="F65" s="141">
        <f>SUM(G65:H65)</f>
        <v>758</v>
      </c>
      <c r="G65" s="141">
        <v>534</v>
      </c>
      <c r="H65" s="141">
        <v>224</v>
      </c>
      <c r="I65" s="141">
        <v>105</v>
      </c>
      <c r="J65" s="141">
        <v>140</v>
      </c>
      <c r="K65" s="141">
        <v>232</v>
      </c>
      <c r="L65" s="141">
        <v>187</v>
      </c>
      <c r="M65" s="141">
        <v>195</v>
      </c>
      <c r="N65" s="141">
        <v>190</v>
      </c>
      <c r="O65" s="141">
        <v>207</v>
      </c>
      <c r="P65" s="141">
        <v>570</v>
      </c>
      <c r="Q65" s="141">
        <v>9</v>
      </c>
      <c r="R65" s="156">
        <v>1</v>
      </c>
    </row>
    <row r="66" spans="2:18" ht="12" customHeight="1">
      <c r="B66" s="157"/>
      <c r="C66" s="154" t="s">
        <v>455</v>
      </c>
      <c r="D66" s="140">
        <v>1202</v>
      </c>
      <c r="E66" s="141">
        <v>450</v>
      </c>
      <c r="F66" s="141">
        <v>572</v>
      </c>
      <c r="G66" s="158">
        <v>452</v>
      </c>
      <c r="H66" s="158">
        <v>300</v>
      </c>
      <c r="I66" s="158">
        <v>141</v>
      </c>
      <c r="J66" s="158">
        <v>146</v>
      </c>
      <c r="K66" s="158">
        <v>242</v>
      </c>
      <c r="L66" s="158">
        <v>165</v>
      </c>
      <c r="M66" s="158">
        <v>150</v>
      </c>
      <c r="N66" s="158">
        <v>148</v>
      </c>
      <c r="O66" s="158">
        <v>103</v>
      </c>
      <c r="P66" s="158">
        <v>107</v>
      </c>
      <c r="Q66" s="158">
        <v>0</v>
      </c>
      <c r="R66" s="159">
        <v>0</v>
      </c>
    </row>
    <row r="67" spans="2:18" ht="12" customHeight="1">
      <c r="B67" s="157"/>
      <c r="C67" s="154" t="s">
        <v>456</v>
      </c>
      <c r="D67" s="140">
        <f>SUM(E67:F67)</f>
        <v>2443</v>
      </c>
      <c r="E67" s="141">
        <v>1276</v>
      </c>
      <c r="F67" s="141">
        <f>SUM(G67:H67)</f>
        <v>1167</v>
      </c>
      <c r="G67" s="158">
        <v>778</v>
      </c>
      <c r="H67" s="158">
        <v>389</v>
      </c>
      <c r="I67" s="158">
        <v>203</v>
      </c>
      <c r="J67" s="158">
        <v>209</v>
      </c>
      <c r="K67" s="158">
        <v>432</v>
      </c>
      <c r="L67" s="158">
        <v>274</v>
      </c>
      <c r="M67" s="158">
        <v>271</v>
      </c>
      <c r="N67" s="158">
        <v>306</v>
      </c>
      <c r="O67" s="158">
        <v>301</v>
      </c>
      <c r="P67" s="158">
        <v>445</v>
      </c>
      <c r="Q67" s="158">
        <v>1</v>
      </c>
      <c r="R67" s="159">
        <v>1</v>
      </c>
    </row>
    <row r="68" spans="2:18" ht="12" customHeight="1">
      <c r="B68" s="157"/>
      <c r="C68" s="154"/>
      <c r="D68" s="140"/>
      <c r="E68" s="141"/>
      <c r="F68" s="141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9"/>
    </row>
    <row r="69" spans="2:18" ht="12" customHeight="1">
      <c r="B69" s="157"/>
      <c r="C69" s="154" t="s">
        <v>457</v>
      </c>
      <c r="D69" s="140">
        <f>SUM(E69:F69)</f>
        <v>1461</v>
      </c>
      <c r="E69" s="141">
        <v>36</v>
      </c>
      <c r="F69" s="141">
        <f>SUM(G69:H69)</f>
        <v>1425</v>
      </c>
      <c r="G69" s="158">
        <v>778</v>
      </c>
      <c r="H69" s="158">
        <v>647</v>
      </c>
      <c r="I69" s="158">
        <v>268</v>
      </c>
      <c r="J69" s="158">
        <v>257</v>
      </c>
      <c r="K69" s="158">
        <v>485</v>
      </c>
      <c r="L69" s="158">
        <v>290</v>
      </c>
      <c r="M69" s="158">
        <v>125</v>
      </c>
      <c r="N69" s="158">
        <v>25</v>
      </c>
      <c r="O69" s="158">
        <v>6</v>
      </c>
      <c r="P69" s="158">
        <v>5</v>
      </c>
      <c r="Q69" s="158">
        <v>0</v>
      </c>
      <c r="R69" s="159">
        <v>0</v>
      </c>
    </row>
    <row r="70" spans="2:18" s="152" customFormat="1" ht="12" customHeight="1">
      <c r="B70" s="157"/>
      <c r="C70" s="154" t="s">
        <v>458</v>
      </c>
      <c r="D70" s="140">
        <f>SUM(E70:F70)</f>
        <v>910</v>
      </c>
      <c r="E70" s="141">
        <v>562</v>
      </c>
      <c r="F70" s="141">
        <f>SUM(G70:H70)</f>
        <v>348</v>
      </c>
      <c r="G70" s="158">
        <v>232</v>
      </c>
      <c r="H70" s="158">
        <v>116</v>
      </c>
      <c r="I70" s="158">
        <v>49</v>
      </c>
      <c r="J70" s="158">
        <v>58</v>
      </c>
      <c r="K70" s="158">
        <v>124</v>
      </c>
      <c r="L70" s="158">
        <v>82</v>
      </c>
      <c r="M70" s="158">
        <v>85</v>
      </c>
      <c r="N70" s="158">
        <v>104</v>
      </c>
      <c r="O70" s="158">
        <v>111</v>
      </c>
      <c r="P70" s="158">
        <v>277</v>
      </c>
      <c r="Q70" s="158">
        <v>15</v>
      </c>
      <c r="R70" s="159">
        <v>5</v>
      </c>
    </row>
    <row r="71" spans="2:18" s="152" customFormat="1" ht="12" customHeight="1">
      <c r="B71" s="157"/>
      <c r="C71" s="154"/>
      <c r="D71" s="140"/>
      <c r="E71" s="141"/>
      <c r="F71" s="141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9"/>
    </row>
    <row r="72" spans="2:18" ht="12" customHeight="1">
      <c r="B72" s="155"/>
      <c r="C72" s="154" t="s">
        <v>459</v>
      </c>
      <c r="D72" s="140">
        <f>SUM(E72:F72)</f>
        <v>871</v>
      </c>
      <c r="E72" s="141">
        <v>317</v>
      </c>
      <c r="F72" s="141">
        <v>554</v>
      </c>
      <c r="G72" s="141">
        <v>295</v>
      </c>
      <c r="H72" s="141">
        <v>295</v>
      </c>
      <c r="I72" s="141">
        <v>113</v>
      </c>
      <c r="J72" s="141">
        <v>117</v>
      </c>
      <c r="K72" s="141">
        <v>171</v>
      </c>
      <c r="L72" s="141">
        <v>148</v>
      </c>
      <c r="M72" s="141">
        <v>118</v>
      </c>
      <c r="N72" s="141">
        <v>106</v>
      </c>
      <c r="O72" s="141">
        <v>61</v>
      </c>
      <c r="P72" s="141">
        <v>37</v>
      </c>
      <c r="Q72" s="141">
        <v>0</v>
      </c>
      <c r="R72" s="156">
        <v>0</v>
      </c>
    </row>
    <row r="73" spans="2:18" s="152" customFormat="1" ht="12" customHeight="1">
      <c r="B73" s="157"/>
      <c r="C73" s="154" t="s">
        <v>460</v>
      </c>
      <c r="D73" s="140">
        <f>SUM(E73:F73)</f>
        <v>1303</v>
      </c>
      <c r="E73" s="141">
        <v>538</v>
      </c>
      <c r="F73" s="141">
        <f>SUM(G73:H73)</f>
        <v>765</v>
      </c>
      <c r="G73" s="158">
        <v>416</v>
      </c>
      <c r="H73" s="158">
        <v>349</v>
      </c>
      <c r="I73" s="158">
        <v>172</v>
      </c>
      <c r="J73" s="158">
        <v>140</v>
      </c>
      <c r="K73" s="158">
        <v>275</v>
      </c>
      <c r="L73" s="158">
        <v>226</v>
      </c>
      <c r="M73" s="158">
        <v>166</v>
      </c>
      <c r="N73" s="158">
        <v>133</v>
      </c>
      <c r="O73" s="158">
        <v>80</v>
      </c>
      <c r="P73" s="158">
        <v>111</v>
      </c>
      <c r="Q73" s="158">
        <v>0</v>
      </c>
      <c r="R73" s="159">
        <v>0</v>
      </c>
    </row>
    <row r="74" spans="2:18" s="152" customFormat="1" ht="12" customHeight="1">
      <c r="B74" s="157"/>
      <c r="C74" s="154" t="s">
        <v>461</v>
      </c>
      <c r="D74" s="140">
        <f>SUM(E74:F74)</f>
        <v>1223</v>
      </c>
      <c r="E74" s="141">
        <v>290</v>
      </c>
      <c r="F74" s="141">
        <f>SUM(G74:H74)</f>
        <v>933</v>
      </c>
      <c r="G74" s="158">
        <v>513</v>
      </c>
      <c r="H74" s="158">
        <v>420</v>
      </c>
      <c r="I74" s="158">
        <v>190</v>
      </c>
      <c r="J74" s="158">
        <v>150</v>
      </c>
      <c r="K74" s="158">
        <v>271</v>
      </c>
      <c r="L74" s="158">
        <v>183</v>
      </c>
      <c r="M74" s="158">
        <v>150</v>
      </c>
      <c r="N74" s="158">
        <v>130</v>
      </c>
      <c r="O74" s="158">
        <v>65</v>
      </c>
      <c r="P74" s="158">
        <v>79</v>
      </c>
      <c r="Q74" s="158">
        <v>0</v>
      </c>
      <c r="R74" s="159">
        <v>5</v>
      </c>
    </row>
    <row r="75" spans="2:18" s="152" customFormat="1" ht="12" customHeight="1">
      <c r="B75" s="157"/>
      <c r="C75" s="154" t="s">
        <v>462</v>
      </c>
      <c r="D75" s="140">
        <f>SUM(E75:F75)</f>
        <v>2978</v>
      </c>
      <c r="E75" s="141">
        <v>1103</v>
      </c>
      <c r="F75" s="141">
        <f>SUM(G75:H75)</f>
        <v>1875</v>
      </c>
      <c r="G75" s="158">
        <v>919</v>
      </c>
      <c r="H75" s="158">
        <v>956</v>
      </c>
      <c r="I75" s="158">
        <v>390</v>
      </c>
      <c r="J75" s="158">
        <v>367</v>
      </c>
      <c r="K75" s="158">
        <v>592</v>
      </c>
      <c r="L75" s="158">
        <v>461</v>
      </c>
      <c r="M75" s="158">
        <v>417</v>
      </c>
      <c r="N75" s="158">
        <v>264</v>
      </c>
      <c r="O75" s="158">
        <v>207</v>
      </c>
      <c r="P75" s="158">
        <v>256</v>
      </c>
      <c r="Q75" s="158">
        <v>3</v>
      </c>
      <c r="R75" s="159">
        <v>21</v>
      </c>
    </row>
    <row r="76" spans="2:18" ht="12" customHeight="1">
      <c r="B76" s="161"/>
      <c r="C76" s="162"/>
      <c r="D76" s="163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5"/>
    </row>
    <row r="77" spans="3:4" ht="12" customHeight="1">
      <c r="C77" s="166" t="s">
        <v>502</v>
      </c>
      <c r="D77" s="167"/>
    </row>
    <row r="78" spans="3:4" ht="12" customHeight="1">
      <c r="C78" s="168"/>
      <c r="D78" s="167"/>
    </row>
    <row r="79" spans="3:4" ht="12" customHeight="1">
      <c r="C79" s="168"/>
      <c r="D79" s="167"/>
    </row>
    <row r="80" spans="3:4" ht="12" customHeight="1">
      <c r="C80" s="168"/>
      <c r="D80" s="167"/>
    </row>
    <row r="81" spans="3:4" ht="12" customHeight="1">
      <c r="C81" s="168"/>
      <c r="D81" s="167"/>
    </row>
    <row r="82" spans="3:4" ht="12" customHeight="1">
      <c r="C82" s="168"/>
      <c r="D82" s="167"/>
    </row>
    <row r="83" spans="3:4" ht="12" customHeight="1">
      <c r="C83" s="168"/>
      <c r="D83" s="167"/>
    </row>
    <row r="84" spans="3:4" ht="15" customHeight="1">
      <c r="C84" s="168"/>
      <c r="D84" s="169"/>
    </row>
    <row r="85" spans="3:4" ht="12">
      <c r="C85" s="168"/>
      <c r="D85" s="170"/>
    </row>
    <row r="86" spans="3:4" ht="12">
      <c r="C86" s="168"/>
      <c r="D86" s="160"/>
    </row>
    <row r="87" spans="3:4" ht="12">
      <c r="C87" s="168"/>
      <c r="D87" s="160"/>
    </row>
    <row r="88" spans="3:4" ht="12">
      <c r="C88" s="168"/>
      <c r="D88" s="160"/>
    </row>
    <row r="89" spans="3:4" ht="12">
      <c r="C89" s="168"/>
      <c r="D89" s="160"/>
    </row>
    <row r="90" spans="3:4" ht="12">
      <c r="C90" s="168"/>
      <c r="D90" s="160"/>
    </row>
    <row r="91" spans="3:4" ht="12">
      <c r="C91" s="168"/>
      <c r="D91" s="160"/>
    </row>
    <row r="92" spans="3:4" ht="12">
      <c r="C92" s="168"/>
      <c r="D92" s="160"/>
    </row>
    <row r="93" spans="3:4" ht="12">
      <c r="C93" s="168"/>
      <c r="D93" s="160"/>
    </row>
    <row r="94" spans="3:4" ht="12">
      <c r="C94" s="168"/>
      <c r="D94" s="160"/>
    </row>
    <row r="95" spans="3:4" ht="12">
      <c r="C95" s="168"/>
      <c r="D95" s="160"/>
    </row>
    <row r="96" spans="3:4" ht="12">
      <c r="C96" s="168"/>
      <c r="D96" s="160"/>
    </row>
    <row r="97" spans="3:4" ht="12">
      <c r="C97" s="168"/>
      <c r="D97" s="160"/>
    </row>
    <row r="98" spans="3:4" ht="12">
      <c r="C98" s="168"/>
      <c r="D98" s="160"/>
    </row>
    <row r="99" spans="3:4" ht="12">
      <c r="C99" s="168"/>
      <c r="D99" s="160"/>
    </row>
    <row r="100" spans="3:4" ht="12">
      <c r="C100" s="168"/>
      <c r="D100" s="160"/>
    </row>
    <row r="101" spans="3:4" ht="12">
      <c r="C101" s="168"/>
      <c r="D101" s="160"/>
    </row>
    <row r="102" spans="3:4" ht="12">
      <c r="C102" s="168"/>
      <c r="D102" s="160"/>
    </row>
    <row r="103" spans="3:4" ht="12">
      <c r="C103" s="168"/>
      <c r="D103" s="160"/>
    </row>
    <row r="104" spans="3:4" ht="12">
      <c r="C104" s="168"/>
      <c r="D104" s="160"/>
    </row>
    <row r="105" spans="3:4" ht="12">
      <c r="C105" s="168"/>
      <c r="D105" s="160"/>
    </row>
    <row r="106" spans="3:4" ht="12">
      <c r="C106" s="168"/>
      <c r="D106" s="160"/>
    </row>
    <row r="107" spans="3:4" ht="12">
      <c r="C107" s="168"/>
      <c r="D107" s="160"/>
    </row>
    <row r="108" spans="3:4" ht="12">
      <c r="C108" s="168"/>
      <c r="D108" s="160"/>
    </row>
    <row r="109" spans="3:4" ht="12">
      <c r="C109" s="168"/>
      <c r="D109" s="160"/>
    </row>
    <row r="110" spans="3:4" ht="12">
      <c r="C110" s="168"/>
      <c r="D110" s="160"/>
    </row>
    <row r="111" spans="3:4" ht="12">
      <c r="C111" s="168"/>
      <c r="D111" s="160"/>
    </row>
    <row r="112" spans="3:4" ht="12">
      <c r="C112" s="168"/>
      <c r="D112" s="160"/>
    </row>
    <row r="113" spans="3:4" ht="12">
      <c r="C113" s="168"/>
      <c r="D113" s="160"/>
    </row>
    <row r="114" spans="3:4" ht="12">
      <c r="C114" s="168"/>
      <c r="D114" s="160"/>
    </row>
    <row r="115" spans="3:4" ht="12">
      <c r="C115" s="168"/>
      <c r="D115" s="160"/>
    </row>
    <row r="116" spans="3:4" ht="12">
      <c r="C116" s="168"/>
      <c r="D116" s="160"/>
    </row>
    <row r="117" spans="3:4" ht="12">
      <c r="C117" s="168"/>
      <c r="D117" s="160"/>
    </row>
    <row r="118" spans="3:4" ht="12">
      <c r="C118" s="168"/>
      <c r="D118" s="160"/>
    </row>
    <row r="119" spans="3:4" ht="12">
      <c r="C119" s="168"/>
      <c r="D119" s="160"/>
    </row>
    <row r="120" spans="3:4" ht="12">
      <c r="C120" s="168"/>
      <c r="D120" s="160"/>
    </row>
    <row r="121" spans="3:4" ht="12">
      <c r="C121" s="168"/>
      <c r="D121" s="160"/>
    </row>
    <row r="122" spans="3:4" ht="12">
      <c r="C122" s="168"/>
      <c r="D122" s="160"/>
    </row>
    <row r="123" spans="3:4" ht="12">
      <c r="C123" s="168"/>
      <c r="D123" s="160"/>
    </row>
    <row r="124" spans="3:4" ht="12">
      <c r="C124" s="168"/>
      <c r="D124" s="160"/>
    </row>
    <row r="125" spans="3:4" ht="12">
      <c r="C125" s="168"/>
      <c r="D125" s="160"/>
    </row>
    <row r="126" spans="3:4" ht="12">
      <c r="C126" s="168"/>
      <c r="D126" s="160"/>
    </row>
    <row r="127" ht="12">
      <c r="D127" s="160"/>
    </row>
    <row r="128" ht="12">
      <c r="D128" s="160"/>
    </row>
    <row r="129" ht="12">
      <c r="D129" s="160"/>
    </row>
    <row r="130" ht="12">
      <c r="D130" s="160"/>
    </row>
    <row r="131" ht="12">
      <c r="D131" s="160"/>
    </row>
    <row r="132" ht="12">
      <c r="D132" s="160"/>
    </row>
    <row r="133" ht="12">
      <c r="D133" s="160"/>
    </row>
    <row r="134" ht="12">
      <c r="D134" s="160"/>
    </row>
    <row r="135" ht="12">
      <c r="D135" s="160"/>
    </row>
    <row r="136" ht="12">
      <c r="D136" s="160"/>
    </row>
    <row r="137" ht="12">
      <c r="D137" s="160"/>
    </row>
    <row r="138" ht="12">
      <c r="D138" s="160"/>
    </row>
    <row r="139" ht="12">
      <c r="D139" s="160"/>
    </row>
    <row r="140" ht="12">
      <c r="D140" s="160"/>
    </row>
    <row r="141" ht="12">
      <c r="D141" s="160"/>
    </row>
    <row r="142" ht="12">
      <c r="D142" s="160"/>
    </row>
    <row r="143" ht="12">
      <c r="D143" s="160"/>
    </row>
    <row r="144" ht="12">
      <c r="D144" s="160"/>
    </row>
    <row r="145" ht="12">
      <c r="D145" s="160"/>
    </row>
    <row r="146" ht="12">
      <c r="D146" s="160"/>
    </row>
    <row r="147" ht="12">
      <c r="D147" s="160"/>
    </row>
    <row r="148" ht="12">
      <c r="D148" s="160"/>
    </row>
    <row r="149" ht="12">
      <c r="D149" s="160"/>
    </row>
    <row r="150" ht="12">
      <c r="D150" s="160"/>
    </row>
    <row r="151" ht="12">
      <c r="D151" s="160"/>
    </row>
    <row r="152" ht="12">
      <c r="D152" s="160"/>
    </row>
    <row r="153" ht="12">
      <c r="D153" s="160"/>
    </row>
    <row r="154" ht="12">
      <c r="D154" s="160"/>
    </row>
    <row r="155" ht="12">
      <c r="D155" s="160"/>
    </row>
    <row r="156" ht="12">
      <c r="D156" s="160"/>
    </row>
    <row r="157" ht="12">
      <c r="D157" s="160"/>
    </row>
    <row r="158" ht="12">
      <c r="D158" s="160"/>
    </row>
    <row r="159" ht="12">
      <c r="D159" s="160"/>
    </row>
    <row r="160" ht="12">
      <c r="D160" s="160"/>
    </row>
    <row r="161" ht="12">
      <c r="D161" s="160"/>
    </row>
    <row r="162" ht="12">
      <c r="D162" s="160"/>
    </row>
    <row r="163" ht="12">
      <c r="D163" s="160"/>
    </row>
    <row r="164" ht="12">
      <c r="D164" s="160"/>
    </row>
    <row r="165" ht="12">
      <c r="D165" s="160"/>
    </row>
    <row r="166" ht="12">
      <c r="D166" s="160"/>
    </row>
    <row r="167" ht="12">
      <c r="D167" s="160"/>
    </row>
    <row r="168" ht="12">
      <c r="D168" s="160"/>
    </row>
    <row r="169" ht="12">
      <c r="D169" s="160"/>
    </row>
    <row r="170" ht="12">
      <c r="D170" s="160"/>
    </row>
    <row r="171" ht="12">
      <c r="D171" s="160"/>
    </row>
    <row r="172" ht="12">
      <c r="D172" s="160"/>
    </row>
    <row r="173" ht="12">
      <c r="D173" s="160"/>
    </row>
    <row r="174" ht="12">
      <c r="D174" s="160"/>
    </row>
    <row r="175" ht="12">
      <c r="D175" s="160"/>
    </row>
    <row r="176" ht="12">
      <c r="D176" s="160"/>
    </row>
    <row r="177" ht="12">
      <c r="D177" s="160"/>
    </row>
    <row r="178" ht="12">
      <c r="D178" s="160"/>
    </row>
    <row r="179" ht="12">
      <c r="D179" s="160"/>
    </row>
    <row r="180" ht="12">
      <c r="D180" s="160"/>
    </row>
    <row r="181" ht="12">
      <c r="D181" s="160"/>
    </row>
    <row r="182" ht="12">
      <c r="D182" s="160"/>
    </row>
    <row r="183" ht="12">
      <c r="D183" s="160"/>
    </row>
    <row r="184" ht="12">
      <c r="D184" s="160"/>
    </row>
    <row r="185" ht="12">
      <c r="D185" s="160"/>
    </row>
    <row r="186" ht="12">
      <c r="D186" s="160"/>
    </row>
    <row r="187" ht="12">
      <c r="D187" s="160"/>
    </row>
    <row r="188" ht="12">
      <c r="D188" s="160"/>
    </row>
    <row r="189" ht="12">
      <c r="D189" s="160"/>
    </row>
    <row r="190" ht="12">
      <c r="D190" s="160"/>
    </row>
    <row r="191" ht="12">
      <c r="D191" s="160"/>
    </row>
    <row r="192" ht="12">
      <c r="D192" s="160"/>
    </row>
    <row r="193" ht="12">
      <c r="D193" s="160"/>
    </row>
    <row r="194" ht="12">
      <c r="D194" s="160"/>
    </row>
    <row r="195" ht="12">
      <c r="D195" s="160"/>
    </row>
    <row r="196" ht="12">
      <c r="D196" s="160"/>
    </row>
    <row r="197" ht="12">
      <c r="D197" s="160"/>
    </row>
    <row r="198" ht="12">
      <c r="D198" s="160"/>
    </row>
    <row r="199" ht="12">
      <c r="D199" s="160"/>
    </row>
    <row r="200" ht="12">
      <c r="D200" s="160"/>
    </row>
    <row r="201" ht="12">
      <c r="D201" s="160"/>
    </row>
    <row r="202" ht="12">
      <c r="D202" s="160"/>
    </row>
    <row r="203" ht="12">
      <c r="D203" s="160"/>
    </row>
    <row r="204" ht="12">
      <c r="D204" s="160"/>
    </row>
    <row r="205" ht="12">
      <c r="D205" s="160"/>
    </row>
    <row r="206" ht="12">
      <c r="D206" s="160"/>
    </row>
    <row r="207" ht="12">
      <c r="D207" s="160"/>
    </row>
    <row r="208" ht="12">
      <c r="D208" s="160"/>
    </row>
    <row r="209" ht="12">
      <c r="D209" s="160"/>
    </row>
    <row r="210" ht="12">
      <c r="D210" s="160"/>
    </row>
    <row r="211" ht="12">
      <c r="D211" s="160"/>
    </row>
    <row r="212" ht="12">
      <c r="D212" s="160"/>
    </row>
    <row r="213" ht="12">
      <c r="D213" s="160"/>
    </row>
    <row r="214" ht="12">
      <c r="D214" s="160"/>
    </row>
    <row r="215" ht="12">
      <c r="D215" s="160"/>
    </row>
    <row r="216" ht="12">
      <c r="D216" s="160"/>
    </row>
    <row r="217" ht="12">
      <c r="D217" s="160"/>
    </row>
    <row r="218" ht="12">
      <c r="D218" s="160"/>
    </row>
    <row r="219" ht="12">
      <c r="D219" s="160"/>
    </row>
  </sheetData>
  <mergeCells count="13">
    <mergeCell ref="I6:R6"/>
    <mergeCell ref="B6:C8"/>
    <mergeCell ref="F7:H7"/>
    <mergeCell ref="D7:D8"/>
    <mergeCell ref="E7:E8"/>
    <mergeCell ref="D6:H6"/>
    <mergeCell ref="B11:C11"/>
    <mergeCell ref="B14:C14"/>
    <mergeCell ref="B10:C10"/>
    <mergeCell ref="R7:R8"/>
    <mergeCell ref="B12:C12"/>
    <mergeCell ref="B13:C13"/>
    <mergeCell ref="N10:O10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19"/>
  <sheetViews>
    <sheetView workbookViewId="0" topLeftCell="A1">
      <selection activeCell="A1" sqref="A1"/>
    </sheetView>
  </sheetViews>
  <sheetFormatPr defaultColWidth="9.00390625" defaultRowHeight="13.5"/>
  <cols>
    <col min="1" max="1" width="2.625" style="171" customWidth="1"/>
    <col min="2" max="2" width="1.625" style="171" customWidth="1"/>
    <col min="3" max="3" width="10.625" style="173" customWidth="1"/>
    <col min="4" max="4" width="12.25390625" style="171" bestFit="1" customWidth="1"/>
    <col min="5" max="5" width="9.00390625" style="171" bestFit="1" customWidth="1"/>
    <col min="6" max="6" width="11.00390625" style="171" bestFit="1" customWidth="1"/>
    <col min="7" max="7" width="9.00390625" style="171" bestFit="1" customWidth="1"/>
    <col min="8" max="8" width="10.75390625" style="171" bestFit="1" customWidth="1"/>
    <col min="9" max="9" width="10.125" style="171" bestFit="1" customWidth="1"/>
    <col min="10" max="10" width="9.875" style="171" bestFit="1" customWidth="1"/>
    <col min="11" max="11" width="8.125" style="171" bestFit="1" customWidth="1"/>
    <col min="12" max="12" width="10.75390625" style="171" bestFit="1" customWidth="1"/>
    <col min="13" max="13" width="9.875" style="171" bestFit="1" customWidth="1"/>
    <col min="14" max="14" width="9.25390625" style="171" bestFit="1" customWidth="1"/>
    <col min="15" max="16384" width="9.00390625" style="171" customWidth="1"/>
  </cols>
  <sheetData>
    <row r="2" ht="14.25">
      <c r="B2" s="172" t="s">
        <v>527</v>
      </c>
    </row>
    <row r="3" ht="14.25">
      <c r="B3" s="172"/>
    </row>
    <row r="4" ht="12">
      <c r="B4" s="173"/>
    </row>
    <row r="5" ht="12.75" thickBot="1">
      <c r="B5" s="173" t="s">
        <v>505</v>
      </c>
    </row>
    <row r="6" spans="2:14" s="174" customFormat="1" ht="15" customHeight="1" thickTop="1">
      <c r="B6" s="994" t="s">
        <v>1294</v>
      </c>
      <c r="C6" s="994"/>
      <c r="D6" s="992" t="s">
        <v>506</v>
      </c>
      <c r="E6" s="992" t="s">
        <v>507</v>
      </c>
      <c r="F6" s="992"/>
      <c r="G6" s="992" t="s">
        <v>508</v>
      </c>
      <c r="H6" s="992"/>
      <c r="I6" s="992"/>
      <c r="J6" s="992"/>
      <c r="K6" s="992"/>
      <c r="L6" s="992"/>
      <c r="M6" s="992"/>
      <c r="N6" s="992" t="s">
        <v>509</v>
      </c>
    </row>
    <row r="7" spans="2:14" s="174" customFormat="1" ht="15" customHeight="1">
      <c r="B7" s="982"/>
      <c r="C7" s="982"/>
      <c r="D7" s="993"/>
      <c r="E7" s="993" t="s">
        <v>510</v>
      </c>
      <c r="F7" s="993" t="s">
        <v>511</v>
      </c>
      <c r="G7" s="993" t="s">
        <v>510</v>
      </c>
      <c r="H7" s="993" t="s">
        <v>512</v>
      </c>
      <c r="I7" s="993" t="s">
        <v>513</v>
      </c>
      <c r="J7" s="993"/>
      <c r="K7" s="993"/>
      <c r="L7" s="993" t="s">
        <v>514</v>
      </c>
      <c r="M7" s="993" t="s">
        <v>515</v>
      </c>
      <c r="N7" s="993"/>
    </row>
    <row r="8" spans="2:14" s="174" customFormat="1" ht="24" customHeight="1">
      <c r="B8" s="982"/>
      <c r="C8" s="982"/>
      <c r="D8" s="993"/>
      <c r="E8" s="993"/>
      <c r="F8" s="993"/>
      <c r="G8" s="993"/>
      <c r="H8" s="993"/>
      <c r="I8" s="175" t="s">
        <v>516</v>
      </c>
      <c r="J8" s="175" t="s">
        <v>517</v>
      </c>
      <c r="K8" s="175" t="s">
        <v>518</v>
      </c>
      <c r="L8" s="993"/>
      <c r="M8" s="993"/>
      <c r="N8" s="993"/>
    </row>
    <row r="9" spans="2:14" s="176" customFormat="1" ht="12">
      <c r="B9" s="177"/>
      <c r="C9" s="178"/>
      <c r="D9" s="179" t="s">
        <v>519</v>
      </c>
      <c r="E9" s="180" t="s">
        <v>491</v>
      </c>
      <c r="F9" s="180" t="s">
        <v>519</v>
      </c>
      <c r="G9" s="180" t="s">
        <v>491</v>
      </c>
      <c r="H9" s="180" t="s">
        <v>519</v>
      </c>
      <c r="I9" s="180" t="s">
        <v>519</v>
      </c>
      <c r="J9" s="180" t="s">
        <v>519</v>
      </c>
      <c r="K9" s="180" t="s">
        <v>519</v>
      </c>
      <c r="L9" s="180" t="s">
        <v>519</v>
      </c>
      <c r="M9" s="180" t="s">
        <v>519</v>
      </c>
      <c r="N9" s="181" t="s">
        <v>520</v>
      </c>
    </row>
    <row r="10" spans="2:14" ht="12" customHeight="1">
      <c r="B10" s="985" t="s">
        <v>521</v>
      </c>
      <c r="C10" s="986"/>
      <c r="D10" s="182">
        <v>129957.28</v>
      </c>
      <c r="E10" s="183" t="s">
        <v>504</v>
      </c>
      <c r="F10" s="184">
        <v>96069.66</v>
      </c>
      <c r="G10" s="183" t="s">
        <v>504</v>
      </c>
      <c r="H10" s="184">
        <v>33887.61</v>
      </c>
      <c r="I10" s="183" t="s">
        <v>504</v>
      </c>
      <c r="J10" s="183" t="s">
        <v>504</v>
      </c>
      <c r="K10" s="183" t="s">
        <v>504</v>
      </c>
      <c r="L10" s="183" t="s">
        <v>504</v>
      </c>
      <c r="M10" s="183" t="s">
        <v>504</v>
      </c>
      <c r="N10" s="185" t="s">
        <v>504</v>
      </c>
    </row>
    <row r="11" spans="2:14" ht="12" customHeight="1">
      <c r="B11" s="985" t="s">
        <v>522</v>
      </c>
      <c r="C11" s="986"/>
      <c r="D11" s="182">
        <f>SUM(F11,H11)</f>
        <v>132257.90000000002</v>
      </c>
      <c r="E11" s="183" t="s">
        <v>504</v>
      </c>
      <c r="F11" s="184">
        <v>96408.71</v>
      </c>
      <c r="G11" s="183" t="s">
        <v>504</v>
      </c>
      <c r="H11" s="184">
        <v>35849.19</v>
      </c>
      <c r="I11" s="183" t="s">
        <v>504</v>
      </c>
      <c r="J11" s="183" t="s">
        <v>504</v>
      </c>
      <c r="K11" s="183" t="s">
        <v>504</v>
      </c>
      <c r="L11" s="183" t="s">
        <v>504</v>
      </c>
      <c r="M11" s="183" t="s">
        <v>504</v>
      </c>
      <c r="N11" s="185" t="s">
        <v>504</v>
      </c>
    </row>
    <row r="12" spans="2:14" ht="12" customHeight="1">
      <c r="B12" s="985" t="s">
        <v>523</v>
      </c>
      <c r="C12" s="986"/>
      <c r="D12" s="182">
        <v>132076.13</v>
      </c>
      <c r="E12" s="183" t="s">
        <v>504</v>
      </c>
      <c r="F12" s="184">
        <v>96489.69</v>
      </c>
      <c r="G12" s="183" t="s">
        <v>504</v>
      </c>
      <c r="H12" s="184">
        <v>35586.43</v>
      </c>
      <c r="I12" s="183" t="s">
        <v>504</v>
      </c>
      <c r="J12" s="183" t="s">
        <v>504</v>
      </c>
      <c r="K12" s="183" t="s">
        <v>504</v>
      </c>
      <c r="L12" s="183" t="s">
        <v>504</v>
      </c>
      <c r="M12" s="183" t="s">
        <v>504</v>
      </c>
      <c r="N12" s="185" t="s">
        <v>504</v>
      </c>
    </row>
    <row r="13" spans="2:14" ht="12" customHeight="1">
      <c r="B13" s="985" t="s">
        <v>524</v>
      </c>
      <c r="C13" s="986"/>
      <c r="D13" s="182">
        <f>SUM(F13,H13)</f>
        <v>132197.09</v>
      </c>
      <c r="E13" s="183" t="s">
        <v>504</v>
      </c>
      <c r="F13" s="184">
        <v>96405.88</v>
      </c>
      <c r="G13" s="183" t="s">
        <v>504</v>
      </c>
      <c r="H13" s="184">
        <v>35791.21</v>
      </c>
      <c r="I13" s="183" t="s">
        <v>504</v>
      </c>
      <c r="J13" s="183" t="s">
        <v>504</v>
      </c>
      <c r="K13" s="183" t="s">
        <v>504</v>
      </c>
      <c r="L13" s="183" t="s">
        <v>504</v>
      </c>
      <c r="M13" s="183" t="s">
        <v>504</v>
      </c>
      <c r="N13" s="185" t="s">
        <v>504</v>
      </c>
    </row>
    <row r="14" spans="2:14" ht="12" customHeight="1">
      <c r="B14" s="983" t="s">
        <v>525</v>
      </c>
      <c r="C14" s="984"/>
      <c r="D14" s="186">
        <f>SUM(D17:D75)</f>
        <v>132868.06</v>
      </c>
      <c r="E14" s="187">
        <v>105147</v>
      </c>
      <c r="F14" s="186">
        <v>96997.84</v>
      </c>
      <c r="G14" s="187">
        <f>SUM(G17:G75)</f>
        <v>110739</v>
      </c>
      <c r="H14" s="186">
        <v>35890.22</v>
      </c>
      <c r="I14" s="186">
        <f>SUM(I17:I75)</f>
        <v>7180.280000000001</v>
      </c>
      <c r="J14" s="186">
        <f>SUM(J17:J75)</f>
        <v>2753.9599999999987</v>
      </c>
      <c r="K14" s="186">
        <f>SUM(K17:K75)</f>
        <v>103.97999999999998</v>
      </c>
      <c r="L14" s="186">
        <v>24768.25</v>
      </c>
      <c r="M14" s="186">
        <v>1063.75</v>
      </c>
      <c r="N14" s="188">
        <f>SUM(N17:N75)</f>
        <v>377481</v>
      </c>
    </row>
    <row r="15" spans="2:14" ht="6.75" customHeight="1">
      <c r="B15" s="189"/>
      <c r="C15" s="190"/>
      <c r="D15" s="191"/>
      <c r="E15" s="192"/>
      <c r="F15" s="192"/>
      <c r="G15" s="192"/>
      <c r="H15" s="192"/>
      <c r="I15" s="192"/>
      <c r="J15" s="192"/>
      <c r="K15" s="192"/>
      <c r="L15" s="192"/>
      <c r="M15" s="192"/>
      <c r="N15" s="193"/>
    </row>
    <row r="16" spans="2:14" s="194" customFormat="1" ht="9" customHeight="1">
      <c r="B16" s="189"/>
      <c r="C16" s="195"/>
      <c r="D16" s="191"/>
      <c r="E16" s="192"/>
      <c r="F16" s="192"/>
      <c r="G16" s="192"/>
      <c r="H16" s="192"/>
      <c r="I16" s="192"/>
      <c r="J16" s="192"/>
      <c r="K16" s="192"/>
      <c r="L16" s="192"/>
      <c r="M16" s="192"/>
      <c r="N16" s="193"/>
    </row>
    <row r="17" spans="2:14" ht="12" customHeight="1">
      <c r="B17" s="189"/>
      <c r="C17" s="154" t="s">
        <v>419</v>
      </c>
      <c r="D17" s="182">
        <f aca="true" t="shared" si="0" ref="D17:D23">SUM(F17,H17)</f>
        <v>8969.32</v>
      </c>
      <c r="E17" s="141">
        <v>9037</v>
      </c>
      <c r="F17" s="196">
        <v>6056.56</v>
      </c>
      <c r="G17" s="197">
        <v>9583</v>
      </c>
      <c r="H17" s="198">
        <f aca="true" t="shared" si="1" ref="H17:H23">SUM(I17:M17)</f>
        <v>2912.76</v>
      </c>
      <c r="I17" s="198">
        <v>708.6</v>
      </c>
      <c r="J17" s="184">
        <v>233.07</v>
      </c>
      <c r="K17" s="198">
        <v>6.3</v>
      </c>
      <c r="L17" s="198">
        <v>1946.13</v>
      </c>
      <c r="M17" s="198">
        <v>18.66</v>
      </c>
      <c r="N17" s="193">
        <v>39340</v>
      </c>
    </row>
    <row r="18" spans="2:14" ht="12" customHeight="1">
      <c r="B18" s="189"/>
      <c r="C18" s="154" t="s">
        <v>420</v>
      </c>
      <c r="D18" s="182">
        <f t="shared" si="0"/>
        <v>5540.84</v>
      </c>
      <c r="E18" s="141">
        <v>4341</v>
      </c>
      <c r="F18" s="196">
        <v>4049.9</v>
      </c>
      <c r="G18" s="197">
        <v>4930</v>
      </c>
      <c r="H18" s="198">
        <f t="shared" si="1"/>
        <v>1490.94</v>
      </c>
      <c r="I18" s="198">
        <v>128.95</v>
      </c>
      <c r="J18" s="184">
        <v>60.14</v>
      </c>
      <c r="K18" s="198">
        <v>0.12</v>
      </c>
      <c r="L18" s="198">
        <v>1296.21</v>
      </c>
      <c r="M18" s="198">
        <v>5.52</v>
      </c>
      <c r="N18" s="193">
        <v>16913</v>
      </c>
    </row>
    <row r="19" spans="2:14" ht="12.75" customHeight="1">
      <c r="B19" s="199"/>
      <c r="C19" s="154" t="s">
        <v>421</v>
      </c>
      <c r="D19" s="182">
        <f t="shared" si="0"/>
        <v>5902.67</v>
      </c>
      <c r="E19" s="141">
        <v>3231</v>
      </c>
      <c r="F19" s="196">
        <v>5471.05</v>
      </c>
      <c r="G19" s="197">
        <v>3335</v>
      </c>
      <c r="H19" s="198">
        <f t="shared" si="1"/>
        <v>431.61999999999995</v>
      </c>
      <c r="I19" s="198">
        <v>3.9</v>
      </c>
      <c r="J19" s="184">
        <v>20.96</v>
      </c>
      <c r="K19" s="198">
        <v>3.97</v>
      </c>
      <c r="L19" s="196">
        <v>368.71</v>
      </c>
      <c r="M19" s="196">
        <v>34.08</v>
      </c>
      <c r="N19" s="193">
        <v>10752</v>
      </c>
    </row>
    <row r="20" spans="2:14" ht="12" customHeight="1">
      <c r="B20" s="200"/>
      <c r="C20" s="154" t="s">
        <v>422</v>
      </c>
      <c r="D20" s="182">
        <f t="shared" si="0"/>
        <v>9892.05</v>
      </c>
      <c r="E20" s="141">
        <v>5198</v>
      </c>
      <c r="F20" s="196">
        <v>8254.96</v>
      </c>
      <c r="G20" s="197">
        <v>5195</v>
      </c>
      <c r="H20" s="198">
        <f t="shared" si="1"/>
        <v>1637.09</v>
      </c>
      <c r="I20" s="198">
        <v>22.01</v>
      </c>
      <c r="J20" s="184">
        <v>133.78</v>
      </c>
      <c r="K20" s="198">
        <v>0</v>
      </c>
      <c r="L20" s="184">
        <v>1421.83</v>
      </c>
      <c r="M20" s="184">
        <v>59.47</v>
      </c>
      <c r="N20" s="193">
        <v>16870</v>
      </c>
    </row>
    <row r="21" spans="2:14" s="194" customFormat="1" ht="12" customHeight="1">
      <c r="B21" s="200"/>
      <c r="C21" s="154" t="s">
        <v>423</v>
      </c>
      <c r="D21" s="182">
        <f t="shared" si="0"/>
        <v>4220.4</v>
      </c>
      <c r="E21" s="141">
        <v>2360</v>
      </c>
      <c r="F21" s="196">
        <v>2703.29</v>
      </c>
      <c r="G21" s="197">
        <v>2555</v>
      </c>
      <c r="H21" s="198">
        <f t="shared" si="1"/>
        <v>1517.1100000000001</v>
      </c>
      <c r="I21" s="198">
        <v>38.01</v>
      </c>
      <c r="J21" s="184">
        <v>19.14</v>
      </c>
      <c r="K21" s="198">
        <v>0.52</v>
      </c>
      <c r="L21" s="198">
        <v>1402.99</v>
      </c>
      <c r="M21" s="198">
        <v>56.45</v>
      </c>
      <c r="N21" s="193">
        <v>7027</v>
      </c>
    </row>
    <row r="22" spans="2:14" ht="12" customHeight="1">
      <c r="B22" s="189"/>
      <c r="C22" s="154" t="s">
        <v>424</v>
      </c>
      <c r="D22" s="182">
        <f t="shared" si="0"/>
        <v>3747.5</v>
      </c>
      <c r="E22" s="141">
        <v>4132</v>
      </c>
      <c r="F22" s="196">
        <v>2691.04</v>
      </c>
      <c r="G22" s="197">
        <v>4065</v>
      </c>
      <c r="H22" s="198">
        <f t="shared" si="1"/>
        <v>1056.46</v>
      </c>
      <c r="I22" s="198">
        <v>167.69</v>
      </c>
      <c r="J22" s="184">
        <v>184.66</v>
      </c>
      <c r="K22" s="198">
        <v>4.07</v>
      </c>
      <c r="L22" s="198">
        <v>665.13</v>
      </c>
      <c r="M22" s="198">
        <v>34.91</v>
      </c>
      <c r="N22" s="193">
        <v>13381</v>
      </c>
    </row>
    <row r="23" spans="2:14" ht="11.25" customHeight="1">
      <c r="B23" s="189"/>
      <c r="C23" s="154" t="s">
        <v>425</v>
      </c>
      <c r="D23" s="182">
        <f t="shared" si="0"/>
        <v>3030.62</v>
      </c>
      <c r="E23" s="141">
        <v>3137</v>
      </c>
      <c r="F23" s="196">
        <v>1655.1</v>
      </c>
      <c r="G23" s="197">
        <v>3351</v>
      </c>
      <c r="H23" s="198">
        <f t="shared" si="1"/>
        <v>1375.5199999999998</v>
      </c>
      <c r="I23" s="198">
        <v>629.94</v>
      </c>
      <c r="J23" s="184">
        <v>83</v>
      </c>
      <c r="K23" s="198">
        <v>5.16</v>
      </c>
      <c r="L23" s="198">
        <v>609.31</v>
      </c>
      <c r="M23" s="198">
        <v>48.11</v>
      </c>
      <c r="N23" s="193">
        <v>14177</v>
      </c>
    </row>
    <row r="24" spans="2:14" ht="12" customHeight="1">
      <c r="B24" s="189"/>
      <c r="C24" s="154" t="s">
        <v>426</v>
      </c>
      <c r="D24" s="182">
        <v>4433.85</v>
      </c>
      <c r="E24" s="141">
        <v>4413</v>
      </c>
      <c r="F24" s="196">
        <v>2580.36</v>
      </c>
      <c r="G24" s="197">
        <v>4622</v>
      </c>
      <c r="H24" s="198">
        <v>1835.49</v>
      </c>
      <c r="I24" s="198">
        <v>725.59</v>
      </c>
      <c r="J24" s="184">
        <v>46.97</v>
      </c>
      <c r="K24" s="198">
        <v>8.97</v>
      </c>
      <c r="L24" s="198">
        <v>1029.84</v>
      </c>
      <c r="M24" s="198">
        <v>42.12</v>
      </c>
      <c r="N24" s="193">
        <v>17014</v>
      </c>
    </row>
    <row r="25" spans="2:14" ht="12" customHeight="1">
      <c r="B25" s="189"/>
      <c r="C25" s="154" t="s">
        <v>427</v>
      </c>
      <c r="D25" s="182">
        <f>SUM(F25,H25)</f>
        <v>3575.9700000000003</v>
      </c>
      <c r="E25" s="141">
        <v>3434</v>
      </c>
      <c r="F25" s="196">
        <v>2612.88</v>
      </c>
      <c r="G25" s="197">
        <v>3544</v>
      </c>
      <c r="H25" s="198">
        <f>SUM(I25:M25)</f>
        <v>963.0899999999999</v>
      </c>
      <c r="I25" s="198">
        <v>455.2</v>
      </c>
      <c r="J25" s="184">
        <v>38.11</v>
      </c>
      <c r="K25" s="198">
        <v>0.58</v>
      </c>
      <c r="L25" s="198">
        <v>464.16</v>
      </c>
      <c r="M25" s="198">
        <v>5.04</v>
      </c>
      <c r="N25" s="193">
        <v>9620</v>
      </c>
    </row>
    <row r="26" spans="2:14" ht="12" customHeight="1">
      <c r="B26" s="189"/>
      <c r="C26" s="154"/>
      <c r="D26" s="201"/>
      <c r="E26" s="141"/>
      <c r="F26" s="196"/>
      <c r="G26" s="192"/>
      <c r="H26" s="198"/>
      <c r="I26" s="198"/>
      <c r="J26" s="198"/>
      <c r="K26" s="198"/>
      <c r="L26" s="198"/>
      <c r="M26" s="198"/>
      <c r="N26" s="193"/>
    </row>
    <row r="27" spans="2:14" ht="12" customHeight="1">
      <c r="B27" s="189"/>
      <c r="C27" s="154" t="s">
        <v>497</v>
      </c>
      <c r="D27" s="182">
        <f>SUM(F27,H27)</f>
        <v>3202.6</v>
      </c>
      <c r="E27" s="141">
        <v>2748</v>
      </c>
      <c r="F27" s="196">
        <v>1608.78</v>
      </c>
      <c r="G27" s="197">
        <v>3051</v>
      </c>
      <c r="H27" s="198">
        <f>SUM(I27:M27)</f>
        <v>1593.82</v>
      </c>
      <c r="I27" s="198">
        <v>403.64</v>
      </c>
      <c r="J27" s="184">
        <v>192.32</v>
      </c>
      <c r="K27" s="198">
        <v>0.62</v>
      </c>
      <c r="L27" s="198">
        <v>994.43</v>
      </c>
      <c r="M27" s="198">
        <v>2.81</v>
      </c>
      <c r="N27" s="193">
        <v>13735</v>
      </c>
    </row>
    <row r="28" spans="2:14" ht="12.75" customHeight="1">
      <c r="B28" s="189"/>
      <c r="C28" s="154" t="s">
        <v>428</v>
      </c>
      <c r="D28" s="182">
        <f>SUM(F28,H28)</f>
        <v>1492.82</v>
      </c>
      <c r="E28" s="141">
        <v>1106</v>
      </c>
      <c r="F28" s="196">
        <v>679.79</v>
      </c>
      <c r="G28" s="197">
        <v>1409</v>
      </c>
      <c r="H28" s="198">
        <f>SUM(I28:M28)</f>
        <v>813.03</v>
      </c>
      <c r="I28" s="198">
        <v>87.26</v>
      </c>
      <c r="J28" s="184">
        <v>207.36</v>
      </c>
      <c r="K28" s="198">
        <v>0.32</v>
      </c>
      <c r="L28" s="198">
        <v>517.88</v>
      </c>
      <c r="M28" s="198">
        <v>0.21</v>
      </c>
      <c r="N28" s="193">
        <v>6628</v>
      </c>
    </row>
    <row r="29" spans="2:14" ht="12" customHeight="1">
      <c r="B29" s="189"/>
      <c r="C29" s="154" t="s">
        <v>429</v>
      </c>
      <c r="D29" s="182">
        <f>SUM(F29,H29)</f>
        <v>1258.48</v>
      </c>
      <c r="E29" s="141">
        <v>1425</v>
      </c>
      <c r="F29" s="196">
        <v>910.44</v>
      </c>
      <c r="G29" s="197">
        <v>1393</v>
      </c>
      <c r="H29" s="198">
        <f>SUM(I29:M29)</f>
        <v>348.03999999999996</v>
      </c>
      <c r="I29" s="198">
        <v>106.86</v>
      </c>
      <c r="J29" s="184">
        <v>54.73</v>
      </c>
      <c r="K29" s="198">
        <v>3.32</v>
      </c>
      <c r="L29" s="198">
        <v>181.29</v>
      </c>
      <c r="M29" s="198">
        <v>1.84</v>
      </c>
      <c r="N29" s="193">
        <v>4613</v>
      </c>
    </row>
    <row r="30" spans="2:14" ht="12" customHeight="1">
      <c r="B30" s="189"/>
      <c r="C30" s="154" t="s">
        <v>430</v>
      </c>
      <c r="D30" s="182">
        <f>SUM(F30,H30)</f>
        <v>1305.0500000000002</v>
      </c>
      <c r="E30" s="141">
        <v>1561</v>
      </c>
      <c r="F30" s="196">
        <v>733.09</v>
      </c>
      <c r="G30" s="197">
        <v>1663</v>
      </c>
      <c r="H30" s="198">
        <v>571.96</v>
      </c>
      <c r="I30" s="198">
        <v>233.73</v>
      </c>
      <c r="J30" s="184">
        <v>66.95</v>
      </c>
      <c r="K30" s="198">
        <v>4.42</v>
      </c>
      <c r="L30" s="198">
        <v>255.84</v>
      </c>
      <c r="M30" s="198">
        <v>11.38</v>
      </c>
      <c r="N30" s="193">
        <v>6286</v>
      </c>
    </row>
    <row r="31" spans="2:14" ht="12" customHeight="1">
      <c r="B31" s="189"/>
      <c r="C31" s="154"/>
      <c r="D31" s="201"/>
      <c r="E31" s="141"/>
      <c r="F31" s="196"/>
      <c r="G31" s="192"/>
      <c r="H31" s="198"/>
      <c r="I31" s="198"/>
      <c r="J31" s="198"/>
      <c r="K31" s="198"/>
      <c r="L31" s="198"/>
      <c r="M31" s="198"/>
      <c r="N31" s="193"/>
    </row>
    <row r="32" spans="2:14" ht="12" customHeight="1">
      <c r="B32" s="189"/>
      <c r="C32" s="154" t="s">
        <v>498</v>
      </c>
      <c r="D32" s="182">
        <f>SUM(F32,H32)</f>
        <v>433.51</v>
      </c>
      <c r="E32" s="141">
        <v>518</v>
      </c>
      <c r="F32" s="196">
        <v>221.64</v>
      </c>
      <c r="G32" s="197">
        <v>548</v>
      </c>
      <c r="H32" s="198">
        <f>SUM(I32:M32)</f>
        <v>211.87</v>
      </c>
      <c r="I32" s="198">
        <v>50.12</v>
      </c>
      <c r="J32" s="184">
        <v>31.64</v>
      </c>
      <c r="K32" s="198">
        <v>0</v>
      </c>
      <c r="L32" s="198">
        <v>117.05</v>
      </c>
      <c r="M32" s="198">
        <v>13.06</v>
      </c>
      <c r="N32" s="193">
        <v>2211</v>
      </c>
    </row>
    <row r="33" spans="2:14" ht="12" customHeight="1">
      <c r="B33" s="189"/>
      <c r="C33" s="154" t="s">
        <v>431</v>
      </c>
      <c r="D33" s="182">
        <f>SUM(F33,H33)</f>
        <v>1939.92</v>
      </c>
      <c r="E33" s="141">
        <v>2094</v>
      </c>
      <c r="F33" s="196">
        <v>918.8</v>
      </c>
      <c r="G33" s="197">
        <v>2219</v>
      </c>
      <c r="H33" s="198">
        <f>SUM(I33:M33)</f>
        <v>1021.12</v>
      </c>
      <c r="I33" s="198">
        <v>470.4</v>
      </c>
      <c r="J33" s="184">
        <v>101.22</v>
      </c>
      <c r="K33" s="198">
        <v>3.98</v>
      </c>
      <c r="L33" s="198">
        <v>408.26</v>
      </c>
      <c r="M33" s="198">
        <v>37.26</v>
      </c>
      <c r="N33" s="193">
        <v>8157</v>
      </c>
    </row>
    <row r="34" spans="2:14" ht="12" customHeight="1">
      <c r="B34" s="189"/>
      <c r="C34" s="154" t="s">
        <v>1384</v>
      </c>
      <c r="D34" s="182">
        <f>SUM(F34,H34)</f>
        <v>975.25</v>
      </c>
      <c r="E34" s="141">
        <v>1120</v>
      </c>
      <c r="F34" s="196">
        <v>579.21</v>
      </c>
      <c r="G34" s="197">
        <v>1175</v>
      </c>
      <c r="H34" s="198">
        <f>SUM(I34:M34)</f>
        <v>396.03999999999996</v>
      </c>
      <c r="I34" s="198">
        <v>122.79</v>
      </c>
      <c r="J34" s="184">
        <v>37.87</v>
      </c>
      <c r="K34" s="198">
        <v>1.73</v>
      </c>
      <c r="L34" s="198">
        <v>207.52</v>
      </c>
      <c r="M34" s="198">
        <v>26.13</v>
      </c>
      <c r="N34" s="193">
        <v>3673</v>
      </c>
    </row>
    <row r="35" spans="2:14" ht="12" customHeight="1">
      <c r="B35" s="189"/>
      <c r="C35" s="154" t="s">
        <v>432</v>
      </c>
      <c r="D35" s="182">
        <f>SUM(F35,H35)</f>
        <v>1120</v>
      </c>
      <c r="E35" s="141">
        <v>1576</v>
      </c>
      <c r="F35" s="196">
        <v>756.27</v>
      </c>
      <c r="G35" s="197">
        <v>1648</v>
      </c>
      <c r="H35" s="198">
        <f>SUM(I35:M35)</f>
        <v>363.73</v>
      </c>
      <c r="I35" s="198">
        <v>41.23</v>
      </c>
      <c r="J35" s="184">
        <v>9.56</v>
      </c>
      <c r="K35" s="198">
        <v>3.06</v>
      </c>
      <c r="L35" s="198">
        <v>254.52</v>
      </c>
      <c r="M35" s="198">
        <v>55.36</v>
      </c>
      <c r="N35" s="193">
        <v>4860</v>
      </c>
    </row>
    <row r="36" spans="2:14" ht="12" customHeight="1">
      <c r="B36" s="189"/>
      <c r="C36" s="154" t="s">
        <v>433</v>
      </c>
      <c r="D36" s="182">
        <f>SUM(F36,H36)</f>
        <v>2452.75</v>
      </c>
      <c r="E36" s="141">
        <v>2573</v>
      </c>
      <c r="F36" s="196">
        <v>1865.2</v>
      </c>
      <c r="G36" s="197">
        <v>2436</v>
      </c>
      <c r="H36" s="198">
        <f>SUM(I36:M36)</f>
        <v>587.5500000000001</v>
      </c>
      <c r="I36" s="198">
        <v>184.27</v>
      </c>
      <c r="J36" s="184">
        <v>30.98</v>
      </c>
      <c r="K36" s="198">
        <v>0.05</v>
      </c>
      <c r="L36" s="198">
        <v>353.29</v>
      </c>
      <c r="M36" s="198">
        <v>18.96</v>
      </c>
      <c r="N36" s="193">
        <v>7775</v>
      </c>
    </row>
    <row r="37" spans="2:14" ht="12" customHeight="1">
      <c r="B37" s="189"/>
      <c r="C37" s="154"/>
      <c r="D37" s="201"/>
      <c r="E37" s="141"/>
      <c r="F37" s="196"/>
      <c r="G37" s="192"/>
      <c r="H37" s="198"/>
      <c r="I37" s="198"/>
      <c r="J37" s="198"/>
      <c r="K37" s="198"/>
      <c r="L37" s="198"/>
      <c r="M37" s="198"/>
      <c r="N37" s="193"/>
    </row>
    <row r="38" spans="2:14" ht="12.75" customHeight="1">
      <c r="B38" s="189"/>
      <c r="C38" s="154" t="s">
        <v>499</v>
      </c>
      <c r="D38" s="182">
        <f>SUM(F38,H38)</f>
        <v>3969.26</v>
      </c>
      <c r="E38" s="141">
        <v>3188</v>
      </c>
      <c r="F38" s="196">
        <v>1606.39</v>
      </c>
      <c r="G38" s="197">
        <v>3996</v>
      </c>
      <c r="H38" s="198">
        <f>SUM(I38:M38)</f>
        <v>2362.8700000000003</v>
      </c>
      <c r="I38" s="198">
        <v>371.68</v>
      </c>
      <c r="J38" s="184">
        <v>344.22</v>
      </c>
      <c r="K38" s="198">
        <v>18.98</v>
      </c>
      <c r="L38" s="198">
        <v>1586.94</v>
      </c>
      <c r="M38" s="198">
        <v>41.05</v>
      </c>
      <c r="N38" s="193">
        <v>19443</v>
      </c>
    </row>
    <row r="39" spans="2:14" s="194" customFormat="1" ht="12" customHeight="1">
      <c r="B39" s="189"/>
      <c r="C39" s="154" t="s">
        <v>434</v>
      </c>
      <c r="D39" s="182">
        <f>SUM(F39,H39)</f>
        <v>1729.27</v>
      </c>
      <c r="E39" s="141">
        <v>1574</v>
      </c>
      <c r="F39" s="196">
        <v>1071.34</v>
      </c>
      <c r="G39" s="197">
        <v>1666</v>
      </c>
      <c r="H39" s="198">
        <f>SUM(I39:M39)</f>
        <v>657.93</v>
      </c>
      <c r="I39" s="198">
        <v>105.49</v>
      </c>
      <c r="J39" s="184">
        <v>5.84</v>
      </c>
      <c r="K39" s="198">
        <v>3.39</v>
      </c>
      <c r="L39" s="198">
        <v>503.29</v>
      </c>
      <c r="M39" s="198">
        <v>39.92</v>
      </c>
      <c r="N39" s="193">
        <v>5846</v>
      </c>
    </row>
    <row r="40" spans="2:14" s="194" customFormat="1" ht="12" customHeight="1">
      <c r="B40" s="189"/>
      <c r="C40" s="154" t="s">
        <v>500</v>
      </c>
      <c r="D40" s="182">
        <f>SUM(F40,H40)</f>
        <v>4444.3</v>
      </c>
      <c r="E40" s="141">
        <v>3638</v>
      </c>
      <c r="F40" s="196">
        <v>2645.52</v>
      </c>
      <c r="G40" s="197">
        <v>3737</v>
      </c>
      <c r="H40" s="198">
        <f>SUM(I40:M40)</f>
        <v>1798.78</v>
      </c>
      <c r="I40" s="198">
        <v>370.46</v>
      </c>
      <c r="J40" s="184">
        <v>10.53</v>
      </c>
      <c r="K40" s="198">
        <v>1.36</v>
      </c>
      <c r="L40" s="198">
        <v>1409.02</v>
      </c>
      <c r="M40" s="198">
        <v>7.41</v>
      </c>
      <c r="N40" s="193">
        <v>11716</v>
      </c>
    </row>
    <row r="41" spans="2:14" s="194" customFormat="1" ht="12" customHeight="1">
      <c r="B41" s="189"/>
      <c r="C41" s="154"/>
      <c r="D41" s="201"/>
      <c r="E41" s="141"/>
      <c r="F41" s="196"/>
      <c r="G41" s="192"/>
      <c r="H41" s="198"/>
      <c r="I41" s="198"/>
      <c r="J41" s="198"/>
      <c r="K41" s="198"/>
      <c r="L41" s="198"/>
      <c r="M41" s="198"/>
      <c r="N41" s="193"/>
    </row>
    <row r="42" spans="2:14" s="194" customFormat="1" ht="12" customHeight="1">
      <c r="B42" s="200"/>
      <c r="C42" s="154" t="s">
        <v>435</v>
      </c>
      <c r="D42" s="182">
        <f aca="true" t="shared" si="2" ref="D42:D48">SUM(F42,H42)</f>
        <v>1152.33</v>
      </c>
      <c r="E42" s="141">
        <v>1129</v>
      </c>
      <c r="F42" s="196">
        <v>879.19</v>
      </c>
      <c r="G42" s="197">
        <v>1164</v>
      </c>
      <c r="H42" s="198">
        <f>SUM(I42:M42)</f>
        <v>273.14</v>
      </c>
      <c r="I42" s="198">
        <v>20.05</v>
      </c>
      <c r="J42" s="184">
        <v>1.13</v>
      </c>
      <c r="K42" s="198">
        <v>0.7</v>
      </c>
      <c r="L42" s="198">
        <v>216.63</v>
      </c>
      <c r="M42" s="198">
        <v>34.63</v>
      </c>
      <c r="N42" s="193">
        <v>3010</v>
      </c>
    </row>
    <row r="43" spans="2:14" s="194" customFormat="1" ht="12" customHeight="1">
      <c r="B43" s="200"/>
      <c r="C43" s="154" t="s">
        <v>436</v>
      </c>
      <c r="D43" s="182">
        <f t="shared" si="2"/>
        <v>835.5</v>
      </c>
      <c r="E43" s="141">
        <v>768</v>
      </c>
      <c r="F43" s="196">
        <v>624.15</v>
      </c>
      <c r="G43" s="197">
        <v>837</v>
      </c>
      <c r="H43" s="198">
        <f>SUM(I43:M43)</f>
        <v>211.35</v>
      </c>
      <c r="I43" s="198">
        <v>5.19</v>
      </c>
      <c r="J43" s="184">
        <v>0</v>
      </c>
      <c r="K43" s="198">
        <v>0</v>
      </c>
      <c r="L43" s="198">
        <v>190.35</v>
      </c>
      <c r="M43" s="198">
        <v>15.81</v>
      </c>
      <c r="N43" s="193">
        <v>2802</v>
      </c>
    </row>
    <row r="44" spans="2:14" s="194" customFormat="1" ht="12" customHeight="1">
      <c r="B44" s="189"/>
      <c r="C44" s="154" t="s">
        <v>437</v>
      </c>
      <c r="D44" s="182">
        <f t="shared" si="2"/>
        <v>1189.63</v>
      </c>
      <c r="E44" s="141">
        <v>1135</v>
      </c>
      <c r="F44" s="196">
        <v>932.95</v>
      </c>
      <c r="G44" s="197">
        <v>1293</v>
      </c>
      <c r="H44" s="198">
        <f>SUM(I44:M44)</f>
        <v>256.68</v>
      </c>
      <c r="I44" s="198">
        <v>12.72</v>
      </c>
      <c r="J44" s="184">
        <v>1.4</v>
      </c>
      <c r="K44" s="198">
        <v>0</v>
      </c>
      <c r="L44" s="198">
        <v>218.38</v>
      </c>
      <c r="M44" s="198">
        <v>24.18</v>
      </c>
      <c r="N44" s="193">
        <v>3514</v>
      </c>
    </row>
    <row r="45" spans="2:14" s="194" customFormat="1" ht="12" customHeight="1">
      <c r="B45" s="189"/>
      <c r="C45" s="154" t="s">
        <v>438</v>
      </c>
      <c r="D45" s="182">
        <f t="shared" si="2"/>
        <v>1318.6</v>
      </c>
      <c r="E45" s="141">
        <v>1038</v>
      </c>
      <c r="F45" s="196">
        <v>981.56</v>
      </c>
      <c r="G45" s="197">
        <v>1105</v>
      </c>
      <c r="H45" s="198">
        <f>SUM(I45:M45)</f>
        <v>337.04</v>
      </c>
      <c r="I45" s="198">
        <v>22.91</v>
      </c>
      <c r="J45" s="184">
        <v>3.6</v>
      </c>
      <c r="K45" s="198">
        <v>0.71</v>
      </c>
      <c r="L45" s="198">
        <v>291.24</v>
      </c>
      <c r="M45" s="198">
        <v>18.58</v>
      </c>
      <c r="N45" s="193">
        <v>2620</v>
      </c>
    </row>
    <row r="46" spans="2:14" s="174" customFormat="1" ht="12" customHeight="1">
      <c r="B46" s="189"/>
      <c r="C46" s="154" t="s">
        <v>439</v>
      </c>
      <c r="D46" s="182">
        <f t="shared" si="2"/>
        <v>1566.98</v>
      </c>
      <c r="E46" s="141">
        <v>1314</v>
      </c>
      <c r="F46" s="196">
        <v>1142.02</v>
      </c>
      <c r="G46" s="197">
        <v>1699</v>
      </c>
      <c r="H46" s="198">
        <f>SUM(I46:M46)</f>
        <v>424.96</v>
      </c>
      <c r="I46" s="198">
        <v>6.9</v>
      </c>
      <c r="J46" s="184">
        <v>7.67</v>
      </c>
      <c r="K46" s="198">
        <v>1.92</v>
      </c>
      <c r="L46" s="198">
        <v>400.08</v>
      </c>
      <c r="M46" s="198">
        <v>8.39</v>
      </c>
      <c r="N46" s="193">
        <v>4111</v>
      </c>
    </row>
    <row r="47" spans="2:14" s="174" customFormat="1" ht="12" customHeight="1">
      <c r="B47" s="189"/>
      <c r="C47" s="154" t="s">
        <v>440</v>
      </c>
      <c r="D47" s="182">
        <f t="shared" si="2"/>
        <v>1437.51</v>
      </c>
      <c r="E47" s="141">
        <v>960</v>
      </c>
      <c r="F47" s="196">
        <v>1134.68</v>
      </c>
      <c r="G47" s="197">
        <v>1001</v>
      </c>
      <c r="H47" s="198">
        <v>302.83</v>
      </c>
      <c r="I47" s="198">
        <v>12.3</v>
      </c>
      <c r="J47" s="184">
        <v>0.54</v>
      </c>
      <c r="K47" s="198">
        <v>0</v>
      </c>
      <c r="L47" s="198">
        <v>266.93</v>
      </c>
      <c r="M47" s="198">
        <v>23.6</v>
      </c>
      <c r="N47" s="193">
        <v>2736</v>
      </c>
    </row>
    <row r="48" spans="2:14" s="174" customFormat="1" ht="12" customHeight="1">
      <c r="B48" s="189"/>
      <c r="C48" s="154" t="s">
        <v>441</v>
      </c>
      <c r="D48" s="182">
        <f t="shared" si="2"/>
        <v>1777.8799999999999</v>
      </c>
      <c r="E48" s="141">
        <v>1496</v>
      </c>
      <c r="F48" s="196">
        <v>1405.82</v>
      </c>
      <c r="G48" s="197">
        <v>1617</v>
      </c>
      <c r="H48" s="198">
        <f>SUM(I48:M48)</f>
        <v>372.06</v>
      </c>
      <c r="I48" s="198">
        <v>14.67</v>
      </c>
      <c r="J48" s="184">
        <v>0.63</v>
      </c>
      <c r="K48" s="198">
        <v>0.18</v>
      </c>
      <c r="L48" s="198">
        <v>343.33</v>
      </c>
      <c r="M48" s="198">
        <v>13.25</v>
      </c>
      <c r="N48" s="193">
        <v>3914</v>
      </c>
    </row>
    <row r="49" spans="2:14" s="174" customFormat="1" ht="12" customHeight="1">
      <c r="B49" s="189"/>
      <c r="C49" s="154"/>
      <c r="D49" s="201"/>
      <c r="E49" s="141"/>
      <c r="F49" s="196"/>
      <c r="G49" s="192"/>
      <c r="H49" s="198"/>
      <c r="I49" s="198"/>
      <c r="J49" s="198"/>
      <c r="K49" s="198"/>
      <c r="L49" s="198"/>
      <c r="M49" s="198"/>
      <c r="N49" s="193"/>
    </row>
    <row r="50" spans="2:14" ht="12" customHeight="1">
      <c r="B50" s="189"/>
      <c r="C50" s="154" t="s">
        <v>442</v>
      </c>
      <c r="D50" s="182">
        <f>SUM(F50,H50)</f>
        <v>4290.67</v>
      </c>
      <c r="E50" s="141">
        <v>3434</v>
      </c>
      <c r="F50" s="196">
        <v>2981.57</v>
      </c>
      <c r="G50" s="197">
        <v>3549</v>
      </c>
      <c r="H50" s="198">
        <f>SUM(I50:M50)</f>
        <v>1309.1</v>
      </c>
      <c r="I50" s="198">
        <v>157.38</v>
      </c>
      <c r="J50" s="184">
        <v>330.9</v>
      </c>
      <c r="K50" s="198">
        <v>0.85</v>
      </c>
      <c r="L50" s="198">
        <v>810.72</v>
      </c>
      <c r="M50" s="198">
        <v>9.25</v>
      </c>
      <c r="N50" s="193">
        <v>11459</v>
      </c>
    </row>
    <row r="51" spans="2:14" ht="12" customHeight="1">
      <c r="B51" s="189"/>
      <c r="C51" s="154" t="s">
        <v>443</v>
      </c>
      <c r="D51" s="182">
        <f>SUM(F51,H51)</f>
        <v>1340.73</v>
      </c>
      <c r="E51" s="141">
        <v>1194</v>
      </c>
      <c r="F51" s="196">
        <v>871.35</v>
      </c>
      <c r="G51" s="197">
        <v>1143</v>
      </c>
      <c r="H51" s="198">
        <f>SUM(I51:M51)</f>
        <v>469.38</v>
      </c>
      <c r="I51" s="198">
        <v>102.41</v>
      </c>
      <c r="J51" s="184">
        <v>42.09</v>
      </c>
      <c r="K51" s="198">
        <v>2.27</v>
      </c>
      <c r="L51" s="198">
        <v>316.86</v>
      </c>
      <c r="M51" s="198">
        <v>5.75</v>
      </c>
      <c r="N51" s="193">
        <v>5064</v>
      </c>
    </row>
    <row r="52" spans="2:14" ht="12" customHeight="1">
      <c r="B52" s="189"/>
      <c r="C52" s="154" t="s">
        <v>444</v>
      </c>
      <c r="D52" s="182">
        <f>SUM(F52,H52)</f>
        <v>1318.53</v>
      </c>
      <c r="E52" s="141">
        <v>1115</v>
      </c>
      <c r="F52" s="196">
        <v>891.01</v>
      </c>
      <c r="G52" s="197">
        <v>999</v>
      </c>
      <c r="H52" s="198">
        <f>SUM(I52:M52)</f>
        <v>427.52</v>
      </c>
      <c r="I52" s="198">
        <v>117.44</v>
      </c>
      <c r="J52" s="184">
        <v>172.04</v>
      </c>
      <c r="K52" s="198">
        <v>0</v>
      </c>
      <c r="L52" s="198">
        <v>138.04</v>
      </c>
      <c r="M52" s="198">
        <v>0</v>
      </c>
      <c r="N52" s="193">
        <v>3404</v>
      </c>
    </row>
    <row r="53" spans="2:14" ht="12" customHeight="1">
      <c r="B53" s="189"/>
      <c r="C53" s="154" t="s">
        <v>445</v>
      </c>
      <c r="D53" s="182">
        <f>SUM(F53,H53)</f>
        <v>1073.1100000000001</v>
      </c>
      <c r="E53" s="141">
        <v>1177</v>
      </c>
      <c r="F53" s="196">
        <v>575.9</v>
      </c>
      <c r="G53" s="197">
        <v>1363</v>
      </c>
      <c r="H53" s="198">
        <f>SUM(I53:M53)</f>
        <v>497.21000000000004</v>
      </c>
      <c r="I53" s="198">
        <v>121.24</v>
      </c>
      <c r="J53" s="184">
        <v>59.35</v>
      </c>
      <c r="K53" s="198">
        <v>5.03</v>
      </c>
      <c r="L53" s="198">
        <v>296.68</v>
      </c>
      <c r="M53" s="198">
        <v>14.91</v>
      </c>
      <c r="N53" s="193">
        <v>4755</v>
      </c>
    </row>
    <row r="54" spans="2:14" ht="12" customHeight="1">
      <c r="B54" s="189"/>
      <c r="C54" s="154" t="s">
        <v>446</v>
      </c>
      <c r="D54" s="182">
        <f>SUM(F54,H54)</f>
        <v>4845.18</v>
      </c>
      <c r="E54" s="141">
        <v>3255</v>
      </c>
      <c r="F54" s="196">
        <v>4027.23</v>
      </c>
      <c r="G54" s="197">
        <v>3266</v>
      </c>
      <c r="H54" s="198">
        <f>SUM(I54:M54)</f>
        <v>817.95</v>
      </c>
      <c r="I54" s="198">
        <v>189.42</v>
      </c>
      <c r="J54" s="184">
        <v>18.99</v>
      </c>
      <c r="K54" s="198">
        <v>0.99</v>
      </c>
      <c r="L54" s="198">
        <v>576.47</v>
      </c>
      <c r="M54" s="198">
        <v>32.08</v>
      </c>
      <c r="N54" s="193">
        <v>9494</v>
      </c>
    </row>
    <row r="55" spans="2:14" ht="12" customHeight="1">
      <c r="B55" s="189"/>
      <c r="C55" s="154"/>
      <c r="D55" s="201"/>
      <c r="E55" s="141"/>
      <c r="F55" s="196"/>
      <c r="G55" s="192"/>
      <c r="H55" s="198"/>
      <c r="I55" s="198"/>
      <c r="J55" s="198"/>
      <c r="K55" s="198"/>
      <c r="L55" s="198"/>
      <c r="M55" s="198"/>
      <c r="N55" s="193"/>
    </row>
    <row r="56" spans="2:14" ht="12" customHeight="1">
      <c r="B56" s="189"/>
      <c r="C56" s="154" t="s">
        <v>447</v>
      </c>
      <c r="D56" s="182">
        <f>SUM(F56,H56)</f>
        <v>2740.5299999999997</v>
      </c>
      <c r="E56" s="141">
        <v>3193</v>
      </c>
      <c r="F56" s="196">
        <v>1306.78</v>
      </c>
      <c r="G56" s="197">
        <v>3398</v>
      </c>
      <c r="H56" s="198">
        <f>SUM(I56:M56)</f>
        <v>1433.75</v>
      </c>
      <c r="I56" s="198">
        <v>779.53</v>
      </c>
      <c r="J56" s="184">
        <v>44.13</v>
      </c>
      <c r="K56" s="198">
        <v>5.95</v>
      </c>
      <c r="L56" s="198">
        <v>579.99</v>
      </c>
      <c r="M56" s="198">
        <v>24.15</v>
      </c>
      <c r="N56" s="193">
        <v>13974</v>
      </c>
    </row>
    <row r="57" spans="2:14" ht="12" customHeight="1">
      <c r="B57" s="189"/>
      <c r="C57" s="154" t="s">
        <v>448</v>
      </c>
      <c r="D57" s="182">
        <f>SUM(F57,H57)</f>
        <v>2290.7799999999997</v>
      </c>
      <c r="E57" s="141">
        <v>1905</v>
      </c>
      <c r="F57" s="196">
        <v>2014.84</v>
      </c>
      <c r="G57" s="197">
        <v>1951</v>
      </c>
      <c r="H57" s="198">
        <f>SUM(I57:M57)</f>
        <v>275.94</v>
      </c>
      <c r="I57" s="198">
        <v>12.38</v>
      </c>
      <c r="J57" s="184">
        <v>4.62</v>
      </c>
      <c r="K57" s="198">
        <v>0.07</v>
      </c>
      <c r="L57" s="198">
        <v>252.37</v>
      </c>
      <c r="M57" s="198">
        <v>6.5</v>
      </c>
      <c r="N57" s="193">
        <v>4413</v>
      </c>
    </row>
    <row r="58" spans="2:14" ht="12" customHeight="1">
      <c r="B58" s="189"/>
      <c r="C58" s="154" t="s">
        <v>501</v>
      </c>
      <c r="D58" s="182">
        <f>SUM(F58,H58)</f>
        <v>346.61</v>
      </c>
      <c r="E58" s="141">
        <v>344</v>
      </c>
      <c r="F58" s="196">
        <v>258.26</v>
      </c>
      <c r="G58" s="197">
        <v>368</v>
      </c>
      <c r="H58" s="198">
        <f>SUM(I58:M58)</f>
        <v>88.35</v>
      </c>
      <c r="I58" s="198">
        <v>0</v>
      </c>
      <c r="J58" s="184">
        <v>0.08</v>
      </c>
      <c r="K58" s="198">
        <v>0</v>
      </c>
      <c r="L58" s="198">
        <v>74.85</v>
      </c>
      <c r="M58" s="198">
        <v>13.42</v>
      </c>
      <c r="N58" s="193">
        <v>1238</v>
      </c>
    </row>
    <row r="59" spans="2:14" s="202" customFormat="1" ht="12" customHeight="1">
      <c r="B59" s="189"/>
      <c r="C59" s="154" t="s">
        <v>449</v>
      </c>
      <c r="D59" s="182">
        <f>SUM(F59,H59)</f>
        <v>1314.0100000000002</v>
      </c>
      <c r="E59" s="141">
        <v>1173</v>
      </c>
      <c r="F59" s="196">
        <v>1065.13</v>
      </c>
      <c r="G59" s="197">
        <v>1224</v>
      </c>
      <c r="H59" s="198">
        <f>SUM(I59:M59)</f>
        <v>248.88</v>
      </c>
      <c r="I59" s="198">
        <v>1.88</v>
      </c>
      <c r="J59" s="184">
        <v>0.5</v>
      </c>
      <c r="K59" s="198">
        <v>0.1</v>
      </c>
      <c r="L59" s="198">
        <v>212.06</v>
      </c>
      <c r="M59" s="198">
        <v>34.34</v>
      </c>
      <c r="N59" s="193">
        <v>3974</v>
      </c>
    </row>
    <row r="60" spans="2:14" s="202" customFormat="1" ht="12" customHeight="1">
      <c r="B60" s="189"/>
      <c r="C60" s="154"/>
      <c r="D60" s="201"/>
      <c r="E60" s="141"/>
      <c r="F60" s="196"/>
      <c r="G60" s="192"/>
      <c r="H60" s="198"/>
      <c r="I60" s="198"/>
      <c r="J60" s="198"/>
      <c r="K60" s="198"/>
      <c r="L60" s="198"/>
      <c r="M60" s="198"/>
      <c r="N60" s="193"/>
    </row>
    <row r="61" spans="2:14" ht="12" customHeight="1">
      <c r="B61" s="200"/>
      <c r="C61" s="154" t="s">
        <v>450</v>
      </c>
      <c r="D61" s="182">
        <f aca="true" t="shared" si="3" ref="D61:D67">SUM(F61,H61)</f>
        <v>1082.74</v>
      </c>
      <c r="E61" s="141">
        <v>1019</v>
      </c>
      <c r="F61" s="196">
        <v>927.3</v>
      </c>
      <c r="G61" s="197">
        <v>997</v>
      </c>
      <c r="H61" s="198">
        <f aca="true" t="shared" si="4" ref="H61:H67">SUM(I61:M61)</f>
        <v>155.44</v>
      </c>
      <c r="I61" s="198">
        <v>21.07</v>
      </c>
      <c r="J61" s="184">
        <v>4.04</v>
      </c>
      <c r="K61" s="198">
        <v>0.12</v>
      </c>
      <c r="L61" s="198">
        <v>112.35</v>
      </c>
      <c r="M61" s="198">
        <v>17.86</v>
      </c>
      <c r="N61" s="193">
        <v>3019</v>
      </c>
    </row>
    <row r="62" spans="2:14" ht="12" customHeight="1">
      <c r="B62" s="200"/>
      <c r="C62" s="154" t="s">
        <v>451</v>
      </c>
      <c r="D62" s="182">
        <f t="shared" si="3"/>
        <v>2079.12</v>
      </c>
      <c r="E62" s="141">
        <v>1254</v>
      </c>
      <c r="F62" s="196">
        <v>1808.48</v>
      </c>
      <c r="G62" s="197">
        <v>1239</v>
      </c>
      <c r="H62" s="198">
        <f t="shared" si="4"/>
        <v>270.64000000000004</v>
      </c>
      <c r="I62" s="198">
        <v>0.45</v>
      </c>
      <c r="J62" s="184">
        <v>28.47</v>
      </c>
      <c r="K62" s="198">
        <v>1.22</v>
      </c>
      <c r="L62" s="198">
        <v>232.27</v>
      </c>
      <c r="M62" s="198">
        <v>8.23</v>
      </c>
      <c r="N62" s="193">
        <v>3501</v>
      </c>
    </row>
    <row r="63" spans="2:14" ht="12" customHeight="1">
      <c r="B63" s="200"/>
      <c r="C63" s="154" t="s">
        <v>452</v>
      </c>
      <c r="D63" s="182">
        <f t="shared" si="3"/>
        <v>3094.04</v>
      </c>
      <c r="E63" s="141">
        <v>1541</v>
      </c>
      <c r="F63" s="196">
        <v>2505.88</v>
      </c>
      <c r="G63" s="197">
        <v>1755</v>
      </c>
      <c r="H63" s="198">
        <f t="shared" si="4"/>
        <v>588.16</v>
      </c>
      <c r="I63" s="198">
        <v>0.72</v>
      </c>
      <c r="J63" s="184">
        <v>10.72</v>
      </c>
      <c r="K63" s="198">
        <v>0.62</v>
      </c>
      <c r="L63" s="198">
        <v>574.6</v>
      </c>
      <c r="M63" s="198">
        <v>1.5</v>
      </c>
      <c r="N63" s="193">
        <v>5389</v>
      </c>
    </row>
    <row r="64" spans="2:14" ht="12" customHeight="1">
      <c r="B64" s="200"/>
      <c r="C64" s="154" t="s">
        <v>453</v>
      </c>
      <c r="D64" s="182">
        <f t="shared" si="3"/>
        <v>2529.0099999999998</v>
      </c>
      <c r="E64" s="141">
        <v>1223</v>
      </c>
      <c r="F64" s="196">
        <v>2292.29</v>
      </c>
      <c r="G64" s="197">
        <v>1179</v>
      </c>
      <c r="H64" s="198">
        <f t="shared" si="4"/>
        <v>236.71999999999997</v>
      </c>
      <c r="I64" s="198">
        <v>42.71</v>
      </c>
      <c r="J64" s="184">
        <v>4.8</v>
      </c>
      <c r="K64" s="198">
        <v>0.19</v>
      </c>
      <c r="L64" s="198">
        <v>178.79</v>
      </c>
      <c r="M64" s="198">
        <v>10.23</v>
      </c>
      <c r="N64" s="193">
        <v>4701</v>
      </c>
    </row>
    <row r="65" spans="2:14" ht="12" customHeight="1">
      <c r="B65" s="199"/>
      <c r="C65" s="154" t="s">
        <v>454</v>
      </c>
      <c r="D65" s="182">
        <f t="shared" si="3"/>
        <v>3962.3199999999997</v>
      </c>
      <c r="E65" s="141">
        <v>1924</v>
      </c>
      <c r="F65" s="196">
        <v>3720.29</v>
      </c>
      <c r="G65" s="197">
        <v>1768</v>
      </c>
      <c r="H65" s="198">
        <f t="shared" si="4"/>
        <v>242.02999999999997</v>
      </c>
      <c r="I65" s="198">
        <v>2.62</v>
      </c>
      <c r="J65" s="184">
        <v>4.16</v>
      </c>
      <c r="K65" s="198">
        <v>0.92</v>
      </c>
      <c r="L65" s="198">
        <v>231.57</v>
      </c>
      <c r="M65" s="198">
        <v>2.76</v>
      </c>
      <c r="N65" s="193">
        <v>4823</v>
      </c>
    </row>
    <row r="66" spans="2:14" ht="12" customHeight="1">
      <c r="B66" s="200"/>
      <c r="C66" s="154" t="s">
        <v>455</v>
      </c>
      <c r="D66" s="182">
        <f t="shared" si="3"/>
        <v>1723.06</v>
      </c>
      <c r="E66" s="141">
        <v>1164</v>
      </c>
      <c r="F66" s="196">
        <v>1596.72</v>
      </c>
      <c r="G66" s="197">
        <v>1155</v>
      </c>
      <c r="H66" s="198">
        <f t="shared" si="4"/>
        <v>126.34</v>
      </c>
      <c r="I66" s="198">
        <v>0</v>
      </c>
      <c r="J66" s="184">
        <v>0.63</v>
      </c>
      <c r="K66" s="198">
        <v>0.01</v>
      </c>
      <c r="L66" s="198">
        <v>119.92</v>
      </c>
      <c r="M66" s="198">
        <v>5.78</v>
      </c>
      <c r="N66" s="193">
        <v>2843</v>
      </c>
    </row>
    <row r="67" spans="2:14" ht="12" customHeight="1">
      <c r="B67" s="200"/>
      <c r="C67" s="154" t="s">
        <v>456</v>
      </c>
      <c r="D67" s="182">
        <f t="shared" si="3"/>
        <v>4342.16</v>
      </c>
      <c r="E67" s="141">
        <v>2441</v>
      </c>
      <c r="F67" s="196">
        <v>4109.05</v>
      </c>
      <c r="G67" s="197">
        <v>2125</v>
      </c>
      <c r="H67" s="198">
        <f t="shared" si="4"/>
        <v>233.11</v>
      </c>
      <c r="I67" s="198">
        <v>0</v>
      </c>
      <c r="J67" s="184">
        <v>0.18</v>
      </c>
      <c r="K67" s="198">
        <v>0.16</v>
      </c>
      <c r="L67" s="198">
        <v>230.27</v>
      </c>
      <c r="M67" s="198">
        <v>2.5</v>
      </c>
      <c r="N67" s="193">
        <v>4748</v>
      </c>
    </row>
    <row r="68" spans="2:14" ht="12" customHeight="1">
      <c r="B68" s="200"/>
      <c r="C68" s="154"/>
      <c r="D68" s="201"/>
      <c r="E68" s="141"/>
      <c r="F68" s="196"/>
      <c r="G68" s="197"/>
      <c r="H68" s="184"/>
      <c r="I68" s="184"/>
      <c r="J68" s="184"/>
      <c r="K68" s="184"/>
      <c r="L68" s="184"/>
      <c r="M68" s="184"/>
      <c r="N68" s="203"/>
    </row>
    <row r="69" spans="2:14" ht="12" customHeight="1">
      <c r="B69" s="200"/>
      <c r="C69" s="154" t="s">
        <v>457</v>
      </c>
      <c r="D69" s="182">
        <f>SUM(F69,H69)</f>
        <v>1149.69</v>
      </c>
      <c r="E69" s="141">
        <v>1348</v>
      </c>
      <c r="F69" s="196">
        <v>890.29</v>
      </c>
      <c r="G69" s="197">
        <v>1449</v>
      </c>
      <c r="H69" s="198">
        <f>SUM(I69:M69)</f>
        <v>259.4</v>
      </c>
      <c r="I69" s="198">
        <v>29.06</v>
      </c>
      <c r="J69" s="184">
        <v>4.71</v>
      </c>
      <c r="K69" s="198">
        <v>2.22</v>
      </c>
      <c r="L69" s="198">
        <v>120.46</v>
      </c>
      <c r="M69" s="198">
        <v>102.95</v>
      </c>
      <c r="N69" s="193">
        <v>4726</v>
      </c>
    </row>
    <row r="70" spans="2:14" s="194" customFormat="1" ht="12" customHeight="1">
      <c r="B70" s="200"/>
      <c r="C70" s="154" t="s">
        <v>458</v>
      </c>
      <c r="D70" s="182">
        <v>2003.88</v>
      </c>
      <c r="E70" s="141">
        <v>869</v>
      </c>
      <c r="F70" s="196">
        <v>1675.26</v>
      </c>
      <c r="G70" s="197">
        <v>877</v>
      </c>
      <c r="H70" s="198">
        <f>SUM(I70:M70)</f>
        <v>328.26</v>
      </c>
      <c r="I70" s="198">
        <v>8.81</v>
      </c>
      <c r="J70" s="184">
        <v>21.62</v>
      </c>
      <c r="K70" s="198">
        <v>0.31</v>
      </c>
      <c r="L70" s="198">
        <v>292.68</v>
      </c>
      <c r="M70" s="198">
        <v>4.84</v>
      </c>
      <c r="N70" s="193">
        <v>3566</v>
      </c>
    </row>
    <row r="71" spans="2:14" s="194" customFormat="1" ht="12" customHeight="1">
      <c r="B71" s="200"/>
      <c r="C71" s="154"/>
      <c r="D71" s="201"/>
      <c r="E71" s="141"/>
      <c r="F71" s="196"/>
      <c r="G71" s="197"/>
      <c r="H71" s="184"/>
      <c r="I71" s="184"/>
      <c r="J71" s="184"/>
      <c r="K71" s="184"/>
      <c r="L71" s="184"/>
      <c r="M71" s="184"/>
      <c r="N71" s="203"/>
    </row>
    <row r="72" spans="2:14" ht="12" customHeight="1">
      <c r="B72" s="199"/>
      <c r="C72" s="154" t="s">
        <v>459</v>
      </c>
      <c r="D72" s="182">
        <f>SUM(F72,H72)</f>
        <v>1110.43</v>
      </c>
      <c r="E72" s="141">
        <v>805</v>
      </c>
      <c r="F72" s="196">
        <v>959.14</v>
      </c>
      <c r="G72" s="197">
        <v>838</v>
      </c>
      <c r="H72" s="198">
        <f>SUM(I72:M72)</f>
        <v>151.29000000000002</v>
      </c>
      <c r="I72" s="198">
        <v>1.93</v>
      </c>
      <c r="J72" s="184">
        <v>4.83</v>
      </c>
      <c r="K72" s="198">
        <v>0.26</v>
      </c>
      <c r="L72" s="198">
        <v>142.52</v>
      </c>
      <c r="M72" s="198">
        <v>1.75</v>
      </c>
      <c r="N72" s="193">
        <v>2322</v>
      </c>
    </row>
    <row r="73" spans="2:14" s="194" customFormat="1" ht="12" customHeight="1">
      <c r="B73" s="200"/>
      <c r="C73" s="154" t="s">
        <v>460</v>
      </c>
      <c r="D73" s="182">
        <f>SUM(F73,H73)</f>
        <v>1770.37</v>
      </c>
      <c r="E73" s="141">
        <v>1230</v>
      </c>
      <c r="F73" s="196">
        <v>1505.81</v>
      </c>
      <c r="G73" s="197">
        <v>1214</v>
      </c>
      <c r="H73" s="198">
        <f>SUM(I73:M73)</f>
        <v>264.56</v>
      </c>
      <c r="I73" s="198">
        <v>8.43</v>
      </c>
      <c r="J73" s="184">
        <v>5.89</v>
      </c>
      <c r="K73" s="198">
        <v>1.33</v>
      </c>
      <c r="L73" s="198">
        <v>240.8</v>
      </c>
      <c r="M73" s="198">
        <v>8.11</v>
      </c>
      <c r="N73" s="193">
        <v>5170</v>
      </c>
    </row>
    <row r="74" spans="2:14" s="194" customFormat="1" ht="12" customHeight="1">
      <c r="B74" s="200"/>
      <c r="C74" s="154" t="s">
        <v>461</v>
      </c>
      <c r="D74" s="182">
        <f>SUM(F74,H74)</f>
        <v>1523.64</v>
      </c>
      <c r="E74" s="141">
        <v>1084</v>
      </c>
      <c r="F74" s="196">
        <v>1242.72</v>
      </c>
      <c r="G74" s="197">
        <v>1173</v>
      </c>
      <c r="H74" s="198">
        <f>SUM(I74:M74)</f>
        <v>280.92</v>
      </c>
      <c r="I74" s="198">
        <v>2.93</v>
      </c>
      <c r="J74" s="184">
        <v>13.99</v>
      </c>
      <c r="K74" s="198">
        <v>6.16</v>
      </c>
      <c r="L74" s="198">
        <v>230.05</v>
      </c>
      <c r="M74" s="198">
        <v>27.79</v>
      </c>
      <c r="N74" s="193">
        <v>3421</v>
      </c>
    </row>
    <row r="75" spans="2:14" s="194" customFormat="1" ht="12" customHeight="1">
      <c r="B75" s="200"/>
      <c r="C75" s="154" t="s">
        <v>462</v>
      </c>
      <c r="D75" s="182">
        <f>SUM(F75,H75)</f>
        <v>4022.5899999999997</v>
      </c>
      <c r="E75" s="141">
        <v>2356</v>
      </c>
      <c r="F75" s="196">
        <v>3000.2</v>
      </c>
      <c r="G75" s="197">
        <v>2872</v>
      </c>
      <c r="H75" s="198">
        <f>SUM(I75:M75)</f>
        <v>1022.39</v>
      </c>
      <c r="I75" s="198">
        <v>57.31</v>
      </c>
      <c r="J75" s="184">
        <v>49.2</v>
      </c>
      <c r="K75" s="198">
        <v>0.77</v>
      </c>
      <c r="L75" s="198">
        <v>883.71</v>
      </c>
      <c r="M75" s="198">
        <v>31.4</v>
      </c>
      <c r="N75" s="193">
        <v>8733</v>
      </c>
    </row>
    <row r="76" spans="2:14" ht="12" customHeight="1">
      <c r="B76" s="204"/>
      <c r="C76" s="162"/>
      <c r="D76" s="205"/>
      <c r="E76" s="206"/>
      <c r="F76" s="206"/>
      <c r="G76" s="206"/>
      <c r="H76" s="206"/>
      <c r="I76" s="206"/>
      <c r="J76" s="206"/>
      <c r="K76" s="206"/>
      <c r="L76" s="206"/>
      <c r="M76" s="206"/>
      <c r="N76" s="207"/>
    </row>
    <row r="77" spans="3:4" ht="12" customHeight="1">
      <c r="C77" s="208" t="s">
        <v>526</v>
      </c>
      <c r="D77" s="209"/>
    </row>
    <row r="78" spans="3:4" ht="12" customHeight="1">
      <c r="C78" s="210"/>
      <c r="D78" s="209"/>
    </row>
    <row r="79" spans="3:4" ht="12" customHeight="1">
      <c r="C79" s="210"/>
      <c r="D79" s="209"/>
    </row>
    <row r="80" spans="3:4" ht="12" customHeight="1">
      <c r="C80" s="210"/>
      <c r="D80" s="209"/>
    </row>
    <row r="81" spans="3:4" ht="12" customHeight="1">
      <c r="C81" s="210"/>
      <c r="D81" s="209"/>
    </row>
    <row r="82" spans="3:4" ht="12" customHeight="1">
      <c r="C82" s="210"/>
      <c r="D82" s="209"/>
    </row>
    <row r="83" spans="3:4" ht="12" customHeight="1">
      <c r="C83" s="210"/>
      <c r="D83" s="209"/>
    </row>
    <row r="84" spans="3:4" ht="15" customHeight="1">
      <c r="C84" s="210"/>
      <c r="D84" s="211"/>
    </row>
    <row r="85" spans="3:4" ht="12">
      <c r="C85" s="210"/>
      <c r="D85" s="212"/>
    </row>
    <row r="86" spans="3:4" ht="12">
      <c r="C86" s="210"/>
      <c r="D86" s="202"/>
    </row>
    <row r="87" spans="3:4" ht="12">
      <c r="C87" s="210"/>
      <c r="D87" s="202"/>
    </row>
    <row r="88" spans="3:4" ht="12">
      <c r="C88" s="210"/>
      <c r="D88" s="202"/>
    </row>
    <row r="89" spans="3:4" ht="12">
      <c r="C89" s="210"/>
      <c r="D89" s="202"/>
    </row>
    <row r="90" spans="3:4" ht="12">
      <c r="C90" s="210"/>
      <c r="D90" s="202"/>
    </row>
    <row r="91" spans="3:4" ht="12">
      <c r="C91" s="210"/>
      <c r="D91" s="202"/>
    </row>
    <row r="92" spans="3:4" ht="12">
      <c r="C92" s="210"/>
      <c r="D92" s="202"/>
    </row>
    <row r="93" spans="3:4" ht="12">
      <c r="C93" s="210"/>
      <c r="D93" s="202"/>
    </row>
    <row r="94" spans="3:4" ht="12">
      <c r="C94" s="210"/>
      <c r="D94" s="202"/>
    </row>
    <row r="95" spans="3:4" ht="12">
      <c r="C95" s="210"/>
      <c r="D95" s="202"/>
    </row>
    <row r="96" spans="3:4" ht="12">
      <c r="C96" s="210"/>
      <c r="D96" s="202"/>
    </row>
    <row r="97" spans="3:4" ht="12">
      <c r="C97" s="210"/>
      <c r="D97" s="202"/>
    </row>
    <row r="98" spans="3:4" ht="12">
      <c r="C98" s="210"/>
      <c r="D98" s="202"/>
    </row>
    <row r="99" spans="3:4" ht="12">
      <c r="C99" s="210"/>
      <c r="D99" s="202"/>
    </row>
    <row r="100" spans="3:4" ht="12">
      <c r="C100" s="210"/>
      <c r="D100" s="202"/>
    </row>
    <row r="101" spans="3:4" ht="12">
      <c r="C101" s="210"/>
      <c r="D101" s="202"/>
    </row>
    <row r="102" spans="3:4" ht="12">
      <c r="C102" s="210"/>
      <c r="D102" s="202"/>
    </row>
    <row r="103" spans="3:4" ht="12">
      <c r="C103" s="210"/>
      <c r="D103" s="202"/>
    </row>
    <row r="104" spans="3:4" ht="12">
      <c r="C104" s="210"/>
      <c r="D104" s="202"/>
    </row>
    <row r="105" spans="3:4" ht="12">
      <c r="C105" s="210"/>
      <c r="D105" s="202"/>
    </row>
    <row r="106" spans="3:4" ht="12">
      <c r="C106" s="210"/>
      <c r="D106" s="202"/>
    </row>
    <row r="107" spans="3:4" ht="12">
      <c r="C107" s="210"/>
      <c r="D107" s="202"/>
    </row>
    <row r="108" spans="3:4" ht="12">
      <c r="C108" s="210"/>
      <c r="D108" s="202"/>
    </row>
    <row r="109" spans="3:4" ht="12">
      <c r="C109" s="210"/>
      <c r="D109" s="202"/>
    </row>
    <row r="110" spans="3:4" ht="12">
      <c r="C110" s="210"/>
      <c r="D110" s="202"/>
    </row>
    <row r="111" spans="3:4" ht="12">
      <c r="C111" s="210"/>
      <c r="D111" s="202"/>
    </row>
    <row r="112" spans="3:4" ht="12">
      <c r="C112" s="210"/>
      <c r="D112" s="202"/>
    </row>
    <row r="113" spans="3:4" ht="12">
      <c r="C113" s="210"/>
      <c r="D113" s="202"/>
    </row>
    <row r="114" spans="3:4" ht="12">
      <c r="C114" s="210"/>
      <c r="D114" s="202"/>
    </row>
    <row r="115" spans="3:4" ht="12">
      <c r="C115" s="210"/>
      <c r="D115" s="202"/>
    </row>
    <row r="116" spans="3:4" ht="12">
      <c r="C116" s="210"/>
      <c r="D116" s="202"/>
    </row>
    <row r="117" spans="3:4" ht="12">
      <c r="C117" s="210"/>
      <c r="D117" s="202"/>
    </row>
    <row r="118" spans="3:4" ht="12">
      <c r="C118" s="210"/>
      <c r="D118" s="202"/>
    </row>
    <row r="119" spans="3:4" ht="12">
      <c r="C119" s="210"/>
      <c r="D119" s="202"/>
    </row>
    <row r="120" spans="3:4" ht="12">
      <c r="C120" s="210"/>
      <c r="D120" s="202"/>
    </row>
    <row r="121" spans="3:4" ht="12">
      <c r="C121" s="210"/>
      <c r="D121" s="202"/>
    </row>
    <row r="122" spans="3:4" ht="12">
      <c r="C122" s="210"/>
      <c r="D122" s="202"/>
    </row>
    <row r="123" spans="3:4" ht="12">
      <c r="C123" s="210"/>
      <c r="D123" s="202"/>
    </row>
    <row r="124" spans="3:4" ht="12">
      <c r="C124" s="210"/>
      <c r="D124" s="202"/>
    </row>
    <row r="125" spans="3:4" ht="12">
      <c r="C125" s="210"/>
      <c r="D125" s="202"/>
    </row>
    <row r="126" spans="3:4" ht="12">
      <c r="C126" s="210"/>
      <c r="D126" s="202"/>
    </row>
    <row r="127" ht="12">
      <c r="D127" s="202"/>
    </row>
    <row r="128" ht="12">
      <c r="D128" s="202"/>
    </row>
    <row r="129" ht="12">
      <c r="D129" s="202"/>
    </row>
    <row r="130" ht="12">
      <c r="D130" s="202"/>
    </row>
    <row r="131" ht="12">
      <c r="D131" s="202"/>
    </row>
    <row r="132" ht="12">
      <c r="D132" s="202"/>
    </row>
    <row r="133" ht="12">
      <c r="D133" s="202"/>
    </row>
    <row r="134" ht="12">
      <c r="D134" s="202"/>
    </row>
    <row r="135" ht="12">
      <c r="D135" s="202"/>
    </row>
    <row r="136" ht="12">
      <c r="D136" s="202"/>
    </row>
    <row r="137" ht="12">
      <c r="D137" s="202"/>
    </row>
    <row r="138" ht="12">
      <c r="D138" s="202"/>
    </row>
    <row r="139" ht="12">
      <c r="D139" s="202"/>
    </row>
    <row r="140" ht="12">
      <c r="D140" s="202"/>
    </row>
    <row r="141" ht="12">
      <c r="D141" s="202"/>
    </row>
    <row r="142" ht="12">
      <c r="D142" s="202"/>
    </row>
    <row r="143" ht="12">
      <c r="D143" s="202"/>
    </row>
    <row r="144" ht="12">
      <c r="D144" s="202"/>
    </row>
    <row r="145" ht="12">
      <c r="D145" s="202"/>
    </row>
    <row r="146" ht="12">
      <c r="D146" s="202"/>
    </row>
    <row r="147" ht="12">
      <c r="D147" s="202"/>
    </row>
    <row r="148" ht="12">
      <c r="D148" s="202"/>
    </row>
    <row r="149" ht="12">
      <c r="D149" s="202"/>
    </row>
    <row r="150" ht="12">
      <c r="D150" s="202"/>
    </row>
    <row r="151" ht="12">
      <c r="D151" s="202"/>
    </row>
    <row r="152" ht="12">
      <c r="D152" s="202"/>
    </row>
    <row r="153" ht="12">
      <c r="D153" s="202"/>
    </row>
    <row r="154" ht="12">
      <c r="D154" s="202"/>
    </row>
    <row r="155" ht="12">
      <c r="D155" s="202"/>
    </row>
    <row r="156" ht="12">
      <c r="D156" s="202"/>
    </row>
    <row r="157" ht="12">
      <c r="D157" s="202"/>
    </row>
    <row r="158" ht="12">
      <c r="D158" s="202"/>
    </row>
    <row r="159" ht="12">
      <c r="D159" s="202"/>
    </row>
    <row r="160" ht="12">
      <c r="D160" s="202"/>
    </row>
    <row r="161" ht="12">
      <c r="D161" s="202"/>
    </row>
    <row r="162" ht="12">
      <c r="D162" s="202"/>
    </row>
    <row r="163" ht="12">
      <c r="D163" s="202"/>
    </row>
    <row r="164" ht="12">
      <c r="D164" s="202"/>
    </row>
    <row r="165" ht="12">
      <c r="D165" s="202"/>
    </row>
    <row r="166" ht="12">
      <c r="D166" s="202"/>
    </row>
    <row r="167" ht="12">
      <c r="D167" s="202"/>
    </row>
    <row r="168" ht="12">
      <c r="D168" s="202"/>
    </row>
    <row r="169" ht="12">
      <c r="D169" s="202"/>
    </row>
    <row r="170" ht="12">
      <c r="D170" s="202"/>
    </row>
    <row r="171" ht="12">
      <c r="D171" s="202"/>
    </row>
    <row r="172" ht="12">
      <c r="D172" s="202"/>
    </row>
    <row r="173" ht="12">
      <c r="D173" s="202"/>
    </row>
    <row r="174" ht="12">
      <c r="D174" s="202"/>
    </row>
    <row r="175" ht="12">
      <c r="D175" s="202"/>
    </row>
    <row r="176" ht="12">
      <c r="D176" s="202"/>
    </row>
    <row r="177" ht="12">
      <c r="D177" s="202"/>
    </row>
    <row r="178" ht="12">
      <c r="D178" s="202"/>
    </row>
    <row r="179" ht="12">
      <c r="D179" s="202"/>
    </row>
    <row r="180" ht="12">
      <c r="D180" s="202"/>
    </row>
    <row r="181" ht="12">
      <c r="D181" s="202"/>
    </row>
    <row r="182" ht="12">
      <c r="D182" s="202"/>
    </row>
    <row r="183" ht="12">
      <c r="D183" s="202"/>
    </row>
    <row r="184" ht="12">
      <c r="D184" s="202"/>
    </row>
    <row r="185" ht="12">
      <c r="D185" s="202"/>
    </row>
    <row r="186" ht="12">
      <c r="D186" s="202"/>
    </row>
    <row r="187" ht="12">
      <c r="D187" s="202"/>
    </row>
    <row r="188" ht="12">
      <c r="D188" s="202"/>
    </row>
    <row r="189" ht="12">
      <c r="D189" s="202"/>
    </row>
    <row r="190" ht="12">
      <c r="D190" s="202"/>
    </row>
    <row r="191" ht="12">
      <c r="D191" s="202"/>
    </row>
    <row r="192" ht="12">
      <c r="D192" s="202"/>
    </row>
    <row r="193" ht="12">
      <c r="D193" s="202"/>
    </row>
    <row r="194" ht="12">
      <c r="D194" s="202"/>
    </row>
    <row r="195" ht="12">
      <c r="D195" s="202"/>
    </row>
    <row r="196" ht="12">
      <c r="D196" s="202"/>
    </row>
    <row r="197" ht="12">
      <c r="D197" s="202"/>
    </row>
    <row r="198" ht="12">
      <c r="D198" s="202"/>
    </row>
    <row r="199" ht="12">
      <c r="D199" s="202"/>
    </row>
    <row r="200" ht="12">
      <c r="D200" s="202"/>
    </row>
    <row r="201" ht="12">
      <c r="D201" s="202"/>
    </row>
    <row r="202" ht="12">
      <c r="D202" s="202"/>
    </row>
    <row r="203" ht="12">
      <c r="D203" s="202"/>
    </row>
    <row r="204" ht="12">
      <c r="D204" s="202"/>
    </row>
    <row r="205" ht="12">
      <c r="D205" s="202"/>
    </row>
    <row r="206" ht="12">
      <c r="D206" s="202"/>
    </row>
    <row r="207" ht="12">
      <c r="D207" s="202"/>
    </row>
    <row r="208" ht="12">
      <c r="D208" s="202"/>
    </row>
    <row r="209" ht="12">
      <c r="D209" s="202"/>
    </row>
    <row r="210" ht="12">
      <c r="D210" s="202"/>
    </row>
    <row r="211" ht="12">
      <c r="D211" s="202"/>
    </row>
    <row r="212" ht="12">
      <c r="D212" s="202"/>
    </row>
    <row r="213" ht="12">
      <c r="D213" s="202"/>
    </row>
    <row r="214" ht="12">
      <c r="D214" s="202"/>
    </row>
    <row r="215" ht="12">
      <c r="D215" s="202"/>
    </row>
    <row r="216" ht="12">
      <c r="D216" s="202"/>
    </row>
    <row r="217" ht="12">
      <c r="D217" s="202"/>
    </row>
    <row r="218" ht="12">
      <c r="D218" s="202"/>
    </row>
    <row r="219" ht="12">
      <c r="D219" s="202"/>
    </row>
  </sheetData>
  <mergeCells count="17">
    <mergeCell ref="L7:L8"/>
    <mergeCell ref="M7:M8"/>
    <mergeCell ref="B14:C14"/>
    <mergeCell ref="B10:C10"/>
    <mergeCell ref="B11:C11"/>
    <mergeCell ref="B12:C12"/>
    <mergeCell ref="B13:C13"/>
    <mergeCell ref="N6:N8"/>
    <mergeCell ref="B6:C8"/>
    <mergeCell ref="D6:D8"/>
    <mergeCell ref="E7:E8"/>
    <mergeCell ref="F7:F8"/>
    <mergeCell ref="G7:G8"/>
    <mergeCell ref="E6:F6"/>
    <mergeCell ref="G6:M6"/>
    <mergeCell ref="H7:H8"/>
    <mergeCell ref="I7:K7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218"/>
  <sheetViews>
    <sheetView workbookViewId="0" topLeftCell="A1">
      <selection activeCell="A1" sqref="A1"/>
    </sheetView>
  </sheetViews>
  <sheetFormatPr defaultColWidth="9.00390625" defaultRowHeight="13.5"/>
  <cols>
    <col min="1" max="1" width="2.625" style="213" customWidth="1"/>
    <col min="2" max="2" width="1.625" style="213" customWidth="1"/>
    <col min="3" max="3" width="10.625" style="215" customWidth="1"/>
    <col min="4" max="4" width="10.75390625" style="213" bestFit="1" customWidth="1"/>
    <col min="5" max="5" width="7.625" style="213" customWidth="1"/>
    <col min="6" max="6" width="10.75390625" style="213" bestFit="1" customWidth="1"/>
    <col min="7" max="7" width="11.625" style="213" bestFit="1" customWidth="1"/>
    <col min="8" max="9" width="10.75390625" style="213" bestFit="1" customWidth="1"/>
    <col min="10" max="10" width="7.625" style="213" customWidth="1"/>
    <col min="11" max="11" width="11.625" style="213" bestFit="1" customWidth="1"/>
    <col min="12" max="12" width="7.125" style="217" customWidth="1"/>
    <col min="13" max="23" width="9.00390625" style="217" customWidth="1"/>
    <col min="24" max="16384" width="9.00390625" style="213" customWidth="1"/>
  </cols>
  <sheetData>
    <row r="2" spans="2:12" ht="14.25">
      <c r="B2" s="214" t="s">
        <v>569</v>
      </c>
      <c r="L2" s="216"/>
    </row>
    <row r="3" ht="12.75" thickBot="1"/>
    <row r="4" spans="2:23" ht="12.75" thickTop="1">
      <c r="B4" s="973" t="s">
        <v>1294</v>
      </c>
      <c r="C4" s="973"/>
      <c r="D4" s="975" t="s">
        <v>530</v>
      </c>
      <c r="E4" s="975"/>
      <c r="F4" s="975"/>
      <c r="G4" s="975" t="s">
        <v>531</v>
      </c>
      <c r="H4" s="975"/>
      <c r="I4" s="976" t="s">
        <v>532</v>
      </c>
      <c r="J4" s="977"/>
      <c r="K4" s="978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2:23" ht="12">
      <c r="B5" s="974"/>
      <c r="C5" s="974"/>
      <c r="D5" s="218" t="s">
        <v>533</v>
      </c>
      <c r="E5" s="219" t="s">
        <v>534</v>
      </c>
      <c r="F5" s="219" t="s">
        <v>479</v>
      </c>
      <c r="G5" s="219" t="s">
        <v>533</v>
      </c>
      <c r="H5" s="219" t="s">
        <v>535</v>
      </c>
      <c r="I5" s="218" t="s">
        <v>533</v>
      </c>
      <c r="J5" s="219" t="s">
        <v>534</v>
      </c>
      <c r="K5" s="219" t="s">
        <v>479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</row>
    <row r="6" spans="2:23" s="220" customFormat="1" ht="10.5">
      <c r="B6" s="221"/>
      <c r="C6" s="222"/>
      <c r="D6" s="223" t="s">
        <v>536</v>
      </c>
      <c r="E6" s="224" t="s">
        <v>536</v>
      </c>
      <c r="F6" s="224" t="s">
        <v>536</v>
      </c>
      <c r="G6" s="224" t="s">
        <v>536</v>
      </c>
      <c r="H6" s="224" t="s">
        <v>536</v>
      </c>
      <c r="I6" s="224" t="s">
        <v>536</v>
      </c>
      <c r="J6" s="224" t="s">
        <v>536</v>
      </c>
      <c r="K6" s="225" t="s">
        <v>536</v>
      </c>
      <c r="L6" s="226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</row>
    <row r="7" spans="2:23" s="220" customFormat="1" ht="12">
      <c r="B7" s="979" t="s">
        <v>537</v>
      </c>
      <c r="C7" s="980"/>
      <c r="D7" s="140">
        <v>976500</v>
      </c>
      <c r="E7" s="141">
        <v>2700</v>
      </c>
      <c r="F7" s="141">
        <f>SUM(D7:E7)</f>
        <v>979200</v>
      </c>
      <c r="G7" s="228">
        <v>2.32</v>
      </c>
      <c r="H7" s="228">
        <v>0.912</v>
      </c>
      <c r="I7" s="141">
        <v>2264800</v>
      </c>
      <c r="J7" s="141">
        <v>2500</v>
      </c>
      <c r="K7" s="156">
        <v>2267300</v>
      </c>
      <c r="L7" s="226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</row>
    <row r="8" spans="2:23" s="220" customFormat="1" ht="12">
      <c r="B8" s="979" t="s">
        <v>538</v>
      </c>
      <c r="C8" s="980"/>
      <c r="D8" s="140">
        <v>977500</v>
      </c>
      <c r="E8" s="141">
        <v>2800</v>
      </c>
      <c r="F8" s="141">
        <f>SUM(D8:E8)</f>
        <v>980300</v>
      </c>
      <c r="G8" s="228">
        <v>2.726</v>
      </c>
      <c r="H8" s="228">
        <v>0.857</v>
      </c>
      <c r="I8" s="141">
        <v>2664800</v>
      </c>
      <c r="J8" s="141">
        <v>2400</v>
      </c>
      <c r="K8" s="156">
        <v>2667200</v>
      </c>
      <c r="L8" s="226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</row>
    <row r="9" spans="2:23" s="220" customFormat="1" ht="12" customHeight="1">
      <c r="B9" s="979" t="s">
        <v>528</v>
      </c>
      <c r="C9" s="980"/>
      <c r="D9" s="140">
        <v>982800</v>
      </c>
      <c r="E9" s="141">
        <v>4100</v>
      </c>
      <c r="F9" s="141">
        <f>SUM(D9:E9)</f>
        <v>986900</v>
      </c>
      <c r="G9" s="228">
        <v>3.048</v>
      </c>
      <c r="H9" s="228">
        <v>0.609</v>
      </c>
      <c r="I9" s="141">
        <v>2995500</v>
      </c>
      <c r="J9" s="141">
        <v>2500</v>
      </c>
      <c r="K9" s="156">
        <v>2998000</v>
      </c>
      <c r="L9" s="226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</row>
    <row r="10" spans="2:23" s="220" customFormat="1" ht="12" customHeight="1">
      <c r="B10" s="979" t="s">
        <v>529</v>
      </c>
      <c r="C10" s="980"/>
      <c r="D10" s="140">
        <v>981600</v>
      </c>
      <c r="E10" s="141">
        <v>4700</v>
      </c>
      <c r="F10" s="141">
        <f>SUM(D10:E10)</f>
        <v>986300</v>
      </c>
      <c r="G10" s="228">
        <v>2.877</v>
      </c>
      <c r="H10" s="228">
        <v>1.076</v>
      </c>
      <c r="I10" s="141">
        <v>2823900</v>
      </c>
      <c r="J10" s="141">
        <v>5100</v>
      </c>
      <c r="K10" s="156">
        <v>2829000</v>
      </c>
      <c r="L10" s="226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</row>
    <row r="11" spans="2:12" ht="12" customHeight="1">
      <c r="B11" s="987" t="s">
        <v>539</v>
      </c>
      <c r="C11" s="988"/>
      <c r="D11" s="229">
        <v>986720</v>
      </c>
      <c r="E11" s="230">
        <f>SUM(E14:E74)</f>
        <v>4900</v>
      </c>
      <c r="F11" s="230">
        <f>SUM(D11:E11)</f>
        <v>991620</v>
      </c>
      <c r="G11" s="231">
        <v>3.015</v>
      </c>
      <c r="H11" s="231">
        <v>1.338</v>
      </c>
      <c r="I11" s="230">
        <f>SUM(I14:I74)</f>
        <v>2975300</v>
      </c>
      <c r="J11" s="230">
        <f>SUM(J14:J74)</f>
        <v>6600</v>
      </c>
      <c r="K11" s="232">
        <f>SUM(I11:J11)</f>
        <v>2981900</v>
      </c>
      <c r="L11" s="233"/>
    </row>
    <row r="12" spans="2:12" ht="6.75" customHeight="1">
      <c r="B12" s="234"/>
      <c r="C12" s="235"/>
      <c r="D12" s="236"/>
      <c r="E12" s="237"/>
      <c r="F12" s="238"/>
      <c r="G12" s="239"/>
      <c r="H12" s="239"/>
      <c r="I12" s="238"/>
      <c r="J12" s="238"/>
      <c r="K12" s="240"/>
      <c r="L12" s="238"/>
    </row>
    <row r="13" spans="2:23" s="241" customFormat="1" ht="9" customHeight="1">
      <c r="B13" s="234"/>
      <c r="C13" s="242"/>
      <c r="D13" s="236"/>
      <c r="E13" s="243"/>
      <c r="F13" s="238"/>
      <c r="G13" s="244"/>
      <c r="H13" s="244"/>
      <c r="I13" s="243"/>
      <c r="J13" s="243"/>
      <c r="K13" s="245"/>
      <c r="L13" s="243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</row>
    <row r="14" spans="2:11" ht="12" customHeight="1">
      <c r="B14" s="234"/>
      <c r="C14" s="247" t="s">
        <v>1303</v>
      </c>
      <c r="D14" s="140">
        <v>61967</v>
      </c>
      <c r="E14" s="243">
        <v>19</v>
      </c>
      <c r="F14" s="238">
        <f aca="true" t="shared" si="0" ref="F14:F22">SUM(D14:E14)</f>
        <v>61986</v>
      </c>
      <c r="G14" s="244">
        <v>3.295</v>
      </c>
      <c r="H14" s="244">
        <v>1.316</v>
      </c>
      <c r="I14" s="243">
        <v>204182</v>
      </c>
      <c r="J14" s="243">
        <v>25</v>
      </c>
      <c r="K14" s="245">
        <f aca="true" t="shared" si="1" ref="K14:K22">SUM(I14:J14)</f>
        <v>204207</v>
      </c>
    </row>
    <row r="15" spans="2:12" ht="12" customHeight="1">
      <c r="B15" s="234"/>
      <c r="C15" s="247" t="s">
        <v>1304</v>
      </c>
      <c r="D15" s="140">
        <v>42770</v>
      </c>
      <c r="E15" s="243">
        <v>440</v>
      </c>
      <c r="F15" s="238">
        <f t="shared" si="0"/>
        <v>43210</v>
      </c>
      <c r="G15" s="244">
        <v>2.758</v>
      </c>
      <c r="H15" s="244">
        <v>1.018</v>
      </c>
      <c r="I15" s="243">
        <v>117956</v>
      </c>
      <c r="J15" s="243">
        <v>448</v>
      </c>
      <c r="K15" s="245">
        <f t="shared" si="1"/>
        <v>118404</v>
      </c>
      <c r="L15" s="248"/>
    </row>
    <row r="16" spans="2:12" ht="12.75" customHeight="1">
      <c r="B16" s="249"/>
      <c r="C16" s="247" t="s">
        <v>1305</v>
      </c>
      <c r="D16" s="140">
        <v>52614</v>
      </c>
      <c r="E16" s="141">
        <v>0</v>
      </c>
      <c r="F16" s="141">
        <f t="shared" si="0"/>
        <v>52614</v>
      </c>
      <c r="G16" s="228">
        <v>3.069</v>
      </c>
      <c r="H16" s="228">
        <v>0</v>
      </c>
      <c r="I16" s="141">
        <v>161460</v>
      </c>
      <c r="J16" s="141">
        <v>0</v>
      </c>
      <c r="K16" s="245">
        <f t="shared" si="1"/>
        <v>161460</v>
      </c>
      <c r="L16" s="248"/>
    </row>
    <row r="17" spans="2:12" ht="12" customHeight="1">
      <c r="B17" s="250"/>
      <c r="C17" s="247" t="s">
        <v>1306</v>
      </c>
      <c r="D17" s="140">
        <v>79080</v>
      </c>
      <c r="E17" s="243">
        <v>2</v>
      </c>
      <c r="F17" s="141">
        <f t="shared" si="0"/>
        <v>79082</v>
      </c>
      <c r="G17" s="244">
        <v>3.411</v>
      </c>
      <c r="H17" s="244">
        <v>1.322</v>
      </c>
      <c r="I17" s="243">
        <v>269773</v>
      </c>
      <c r="J17" s="251">
        <v>3</v>
      </c>
      <c r="K17" s="245">
        <f t="shared" si="1"/>
        <v>269776</v>
      </c>
      <c r="L17" s="248"/>
    </row>
    <row r="18" spans="2:23" s="241" customFormat="1" ht="12" customHeight="1">
      <c r="B18" s="250"/>
      <c r="C18" s="247" t="s">
        <v>540</v>
      </c>
      <c r="D18" s="140">
        <v>30409</v>
      </c>
      <c r="E18" s="243">
        <v>1043</v>
      </c>
      <c r="F18" s="238">
        <f t="shared" si="0"/>
        <v>31452</v>
      </c>
      <c r="G18" s="244">
        <v>2.521</v>
      </c>
      <c r="H18" s="244">
        <v>1.497</v>
      </c>
      <c r="I18" s="243">
        <v>76667</v>
      </c>
      <c r="J18" s="243">
        <v>1561</v>
      </c>
      <c r="K18" s="245">
        <f t="shared" si="1"/>
        <v>78228</v>
      </c>
      <c r="L18" s="243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</row>
    <row r="19" spans="2:12" ht="12" customHeight="1">
      <c r="B19" s="234"/>
      <c r="C19" s="247" t="s">
        <v>1308</v>
      </c>
      <c r="D19" s="140">
        <v>26526</v>
      </c>
      <c r="E19" s="243">
        <v>181</v>
      </c>
      <c r="F19" s="238">
        <f t="shared" si="0"/>
        <v>26707</v>
      </c>
      <c r="G19" s="244">
        <v>3.203</v>
      </c>
      <c r="H19" s="244">
        <v>1.204</v>
      </c>
      <c r="I19" s="243">
        <v>84973</v>
      </c>
      <c r="J19" s="243">
        <v>218</v>
      </c>
      <c r="K19" s="245">
        <f t="shared" si="1"/>
        <v>85191</v>
      </c>
      <c r="L19" s="248"/>
    </row>
    <row r="20" spans="2:12" ht="11.25" customHeight="1">
      <c r="B20" s="234"/>
      <c r="C20" s="247" t="s">
        <v>1400</v>
      </c>
      <c r="D20" s="140">
        <v>17503</v>
      </c>
      <c r="E20" s="243">
        <v>8</v>
      </c>
      <c r="F20" s="238">
        <f t="shared" si="0"/>
        <v>17511</v>
      </c>
      <c r="G20" s="244">
        <v>2.932</v>
      </c>
      <c r="H20" s="244">
        <v>1.25</v>
      </c>
      <c r="I20" s="243">
        <v>51322</v>
      </c>
      <c r="J20" s="243">
        <v>10</v>
      </c>
      <c r="K20" s="245">
        <f t="shared" si="1"/>
        <v>51332</v>
      </c>
      <c r="L20" s="248"/>
    </row>
    <row r="21" spans="2:12" ht="12" customHeight="1">
      <c r="B21" s="234"/>
      <c r="C21" s="247" t="s">
        <v>541</v>
      </c>
      <c r="D21" s="140">
        <v>29002</v>
      </c>
      <c r="E21" s="243">
        <v>473</v>
      </c>
      <c r="F21" s="238">
        <f t="shared" si="0"/>
        <v>29475</v>
      </c>
      <c r="G21" s="244">
        <v>3.189</v>
      </c>
      <c r="H21" s="244">
        <v>1.438</v>
      </c>
      <c r="I21" s="243">
        <v>92482</v>
      </c>
      <c r="J21" s="243">
        <v>680</v>
      </c>
      <c r="K21" s="245">
        <f t="shared" si="1"/>
        <v>93162</v>
      </c>
      <c r="L21" s="248"/>
    </row>
    <row r="22" spans="2:12" ht="12" customHeight="1">
      <c r="B22" s="234"/>
      <c r="C22" s="247" t="s">
        <v>1311</v>
      </c>
      <c r="D22" s="140">
        <v>27112</v>
      </c>
      <c r="E22" s="243">
        <v>87</v>
      </c>
      <c r="F22" s="238">
        <f t="shared" si="0"/>
        <v>27199</v>
      </c>
      <c r="G22" s="244">
        <v>2.857</v>
      </c>
      <c r="H22" s="244">
        <v>1.46</v>
      </c>
      <c r="I22" s="243">
        <v>77458</v>
      </c>
      <c r="J22" s="243">
        <v>127</v>
      </c>
      <c r="K22" s="245">
        <f t="shared" si="1"/>
        <v>77585</v>
      </c>
      <c r="L22" s="248"/>
    </row>
    <row r="23" spans="2:12" ht="12" customHeight="1">
      <c r="B23" s="234"/>
      <c r="C23" s="247"/>
      <c r="D23" s="140"/>
      <c r="E23" s="243"/>
      <c r="F23" s="238"/>
      <c r="G23" s="244"/>
      <c r="H23" s="244"/>
      <c r="I23" s="243"/>
      <c r="J23" s="243"/>
      <c r="K23" s="245"/>
      <c r="L23" s="248"/>
    </row>
    <row r="24" spans="2:12" ht="12" customHeight="1">
      <c r="B24" s="234"/>
      <c r="C24" s="247" t="s">
        <v>542</v>
      </c>
      <c r="D24" s="140">
        <v>16267</v>
      </c>
      <c r="E24" s="243">
        <v>13</v>
      </c>
      <c r="F24" s="238">
        <f>SUM(D24:E24)</f>
        <v>16280</v>
      </c>
      <c r="G24" s="244">
        <v>3.464</v>
      </c>
      <c r="H24" s="244">
        <v>1.615</v>
      </c>
      <c r="I24" s="243">
        <v>56345</v>
      </c>
      <c r="J24" s="243">
        <v>21</v>
      </c>
      <c r="K24" s="245">
        <f>SUM(I24:J24)</f>
        <v>56366</v>
      </c>
      <c r="L24" s="248"/>
    </row>
    <row r="25" spans="2:12" ht="12.75" customHeight="1">
      <c r="B25" s="234"/>
      <c r="C25" s="247" t="s">
        <v>1314</v>
      </c>
      <c r="D25" s="140">
        <v>6586</v>
      </c>
      <c r="E25" s="243">
        <v>3</v>
      </c>
      <c r="F25" s="238">
        <f>SUM(D25:E25)</f>
        <v>6589</v>
      </c>
      <c r="G25" s="244">
        <v>3.552</v>
      </c>
      <c r="H25" s="244">
        <v>1.667</v>
      </c>
      <c r="I25" s="243">
        <v>23394</v>
      </c>
      <c r="J25" s="251">
        <v>5</v>
      </c>
      <c r="K25" s="245">
        <f>SUM(I25:J25)</f>
        <v>23399</v>
      </c>
      <c r="L25" s="252"/>
    </row>
    <row r="26" spans="2:12" ht="12" customHeight="1">
      <c r="B26" s="234"/>
      <c r="C26" s="247" t="s">
        <v>543</v>
      </c>
      <c r="D26" s="140">
        <v>9152</v>
      </c>
      <c r="E26" s="243">
        <v>0</v>
      </c>
      <c r="F26" s="238">
        <f>SUM(D26:E26)</f>
        <v>9152</v>
      </c>
      <c r="G26" s="244">
        <v>3.513</v>
      </c>
      <c r="H26" s="244">
        <v>0</v>
      </c>
      <c r="I26" s="243">
        <v>32151</v>
      </c>
      <c r="J26" s="244">
        <v>0</v>
      </c>
      <c r="K26" s="245">
        <f>SUM(I26:J26)</f>
        <v>32151</v>
      </c>
      <c r="L26" s="248"/>
    </row>
    <row r="27" spans="2:12" ht="12" customHeight="1">
      <c r="B27" s="234"/>
      <c r="C27" s="247" t="s">
        <v>544</v>
      </c>
      <c r="D27" s="140">
        <v>8265</v>
      </c>
      <c r="E27" s="243">
        <v>12</v>
      </c>
      <c r="F27" s="238">
        <f>SUM(D27:E27)</f>
        <v>8277</v>
      </c>
      <c r="G27" s="244">
        <v>3.207</v>
      </c>
      <c r="H27" s="244">
        <v>1</v>
      </c>
      <c r="I27" s="243">
        <v>26508</v>
      </c>
      <c r="J27" s="243">
        <v>12</v>
      </c>
      <c r="K27" s="245">
        <f>SUM(I27:J27)</f>
        <v>26520</v>
      </c>
      <c r="L27" s="248"/>
    </row>
    <row r="28" spans="2:12" ht="12" customHeight="1">
      <c r="B28" s="234"/>
      <c r="C28" s="247"/>
      <c r="D28" s="140"/>
      <c r="E28" s="243"/>
      <c r="F28" s="238"/>
      <c r="G28" s="244"/>
      <c r="H28" s="244"/>
      <c r="I28" s="243"/>
      <c r="J28" s="243"/>
      <c r="K28" s="245"/>
      <c r="L28" s="248"/>
    </row>
    <row r="29" spans="2:12" ht="12" customHeight="1">
      <c r="B29" s="234"/>
      <c r="C29" s="247" t="s">
        <v>545</v>
      </c>
      <c r="D29" s="140">
        <v>2343</v>
      </c>
      <c r="E29" s="243">
        <v>4</v>
      </c>
      <c r="F29" s="238">
        <f>SUM(D29:E29)</f>
        <v>2347</v>
      </c>
      <c r="G29" s="244">
        <v>3.081</v>
      </c>
      <c r="H29" s="244">
        <v>1.29</v>
      </c>
      <c r="I29" s="243">
        <v>7218</v>
      </c>
      <c r="J29" s="243">
        <v>5</v>
      </c>
      <c r="K29" s="245">
        <f>SUM(I29:J29)</f>
        <v>7223</v>
      </c>
      <c r="L29" s="248"/>
    </row>
    <row r="30" spans="2:12" ht="12" customHeight="1">
      <c r="B30" s="234"/>
      <c r="C30" s="247" t="s">
        <v>546</v>
      </c>
      <c r="D30" s="140">
        <v>9267</v>
      </c>
      <c r="E30" s="243">
        <v>13</v>
      </c>
      <c r="F30" s="238">
        <f>SUM(D30:E30)</f>
        <v>9280</v>
      </c>
      <c r="G30" s="244">
        <v>2.905</v>
      </c>
      <c r="H30" s="244">
        <v>1</v>
      </c>
      <c r="I30" s="243">
        <v>26921</v>
      </c>
      <c r="J30" s="243">
        <v>13</v>
      </c>
      <c r="K30" s="245">
        <f>SUM(I30:J30)</f>
        <v>26934</v>
      </c>
      <c r="L30" s="248"/>
    </row>
    <row r="31" spans="2:12" ht="12" customHeight="1">
      <c r="B31" s="234"/>
      <c r="C31" s="247" t="s">
        <v>547</v>
      </c>
      <c r="D31" s="140">
        <v>6509</v>
      </c>
      <c r="E31" s="243">
        <v>7</v>
      </c>
      <c r="F31" s="238">
        <f>SUM(D31:E31)</f>
        <v>6516</v>
      </c>
      <c r="G31" s="244">
        <v>2.738</v>
      </c>
      <c r="H31" s="244">
        <v>1.143</v>
      </c>
      <c r="I31" s="243">
        <v>17821</v>
      </c>
      <c r="J31" s="243">
        <v>8</v>
      </c>
      <c r="K31" s="245">
        <f>SUM(I31:J31)</f>
        <v>17829</v>
      </c>
      <c r="L31" s="248"/>
    </row>
    <row r="32" spans="2:12" ht="12" customHeight="1">
      <c r="B32" s="234"/>
      <c r="C32" s="247" t="s">
        <v>1385</v>
      </c>
      <c r="D32" s="140">
        <v>7220</v>
      </c>
      <c r="E32" s="243">
        <v>9</v>
      </c>
      <c r="F32" s="238">
        <f>SUM(D32:E32)</f>
        <v>7229</v>
      </c>
      <c r="G32" s="244">
        <v>2.473</v>
      </c>
      <c r="H32" s="244">
        <v>1.222</v>
      </c>
      <c r="I32" s="243">
        <v>17852</v>
      </c>
      <c r="J32" s="243">
        <v>11</v>
      </c>
      <c r="K32" s="245">
        <f>SUM(I32:J32)</f>
        <v>17863</v>
      </c>
      <c r="L32" s="248"/>
    </row>
    <row r="33" spans="2:12" ht="12" customHeight="1">
      <c r="B33" s="234"/>
      <c r="C33" s="247" t="s">
        <v>1321</v>
      </c>
      <c r="D33" s="140">
        <v>18414</v>
      </c>
      <c r="E33" s="243">
        <v>0</v>
      </c>
      <c r="F33" s="238">
        <f>SUM(D33:E33)</f>
        <v>18414</v>
      </c>
      <c r="G33" s="244">
        <v>3.324</v>
      </c>
      <c r="H33" s="244">
        <v>0</v>
      </c>
      <c r="I33" s="243">
        <v>61200</v>
      </c>
      <c r="J33" s="243">
        <v>0</v>
      </c>
      <c r="K33" s="245">
        <f>SUM(I33:J33)</f>
        <v>61200</v>
      </c>
      <c r="L33" s="248"/>
    </row>
    <row r="34" spans="2:12" ht="12" customHeight="1">
      <c r="B34" s="234"/>
      <c r="C34" s="247"/>
      <c r="D34" s="140"/>
      <c r="E34" s="243"/>
      <c r="F34" s="238"/>
      <c r="G34" s="244"/>
      <c r="H34" s="244"/>
      <c r="I34" s="243"/>
      <c r="J34" s="243"/>
      <c r="K34" s="245"/>
      <c r="L34" s="248"/>
    </row>
    <row r="35" spans="2:12" ht="12.75" customHeight="1">
      <c r="B35" s="234"/>
      <c r="C35" s="247" t="s">
        <v>548</v>
      </c>
      <c r="D35" s="140">
        <v>16397</v>
      </c>
      <c r="E35" s="243">
        <v>58</v>
      </c>
      <c r="F35" s="238">
        <f>SUM(D35:E35)</f>
        <v>16455</v>
      </c>
      <c r="G35" s="244">
        <v>3.167</v>
      </c>
      <c r="H35" s="244">
        <v>1.706</v>
      </c>
      <c r="I35" s="243">
        <v>51923</v>
      </c>
      <c r="J35" s="243">
        <v>99</v>
      </c>
      <c r="K35" s="245">
        <f>SUM(I35:J35)</f>
        <v>52022</v>
      </c>
      <c r="L35" s="252"/>
    </row>
    <row r="36" spans="2:23" s="241" customFormat="1" ht="12" customHeight="1">
      <c r="B36" s="234"/>
      <c r="C36" s="247" t="s">
        <v>1410</v>
      </c>
      <c r="D36" s="140">
        <v>11539</v>
      </c>
      <c r="E36" s="243">
        <v>423</v>
      </c>
      <c r="F36" s="238">
        <f>SUM(D36:E36)</f>
        <v>11962</v>
      </c>
      <c r="G36" s="244">
        <v>2.707</v>
      </c>
      <c r="H36" s="244">
        <v>1.34</v>
      </c>
      <c r="I36" s="243">
        <v>31231</v>
      </c>
      <c r="J36" s="243">
        <v>567</v>
      </c>
      <c r="K36" s="253">
        <f>SUM(I36:J36)</f>
        <v>31798</v>
      </c>
      <c r="L36" s="243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</row>
    <row r="37" spans="2:23" s="241" customFormat="1" ht="12" customHeight="1">
      <c r="B37" s="234"/>
      <c r="C37" s="247" t="s">
        <v>549</v>
      </c>
      <c r="D37" s="140">
        <v>30232</v>
      </c>
      <c r="E37" s="243">
        <v>848</v>
      </c>
      <c r="F37" s="238">
        <f>SUM(D37:E37)</f>
        <v>31080</v>
      </c>
      <c r="G37" s="244">
        <v>2.729</v>
      </c>
      <c r="H37" s="244">
        <v>1.383</v>
      </c>
      <c r="I37" s="243">
        <v>82490</v>
      </c>
      <c r="J37" s="243">
        <v>1173</v>
      </c>
      <c r="K37" s="253">
        <f>SUM(I37:J37)</f>
        <v>83663</v>
      </c>
      <c r="L37" s="243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</row>
    <row r="38" spans="2:23" s="241" customFormat="1" ht="12" customHeight="1">
      <c r="B38" s="234"/>
      <c r="C38" s="247"/>
      <c r="D38" s="140"/>
      <c r="E38" s="243"/>
      <c r="F38" s="238"/>
      <c r="G38" s="244"/>
      <c r="H38" s="244"/>
      <c r="I38" s="243"/>
      <c r="J38" s="243"/>
      <c r="K38" s="253"/>
      <c r="L38" s="243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</row>
    <row r="39" spans="2:23" s="241" customFormat="1" ht="12" customHeight="1">
      <c r="B39" s="250"/>
      <c r="C39" s="247" t="s">
        <v>1325</v>
      </c>
      <c r="D39" s="140">
        <v>9398</v>
      </c>
      <c r="E39" s="243">
        <v>34</v>
      </c>
      <c r="F39" s="238">
        <f aca="true" t="shared" si="2" ref="F39:F45">SUM(D39:E39)</f>
        <v>9432</v>
      </c>
      <c r="G39" s="244">
        <v>2.48</v>
      </c>
      <c r="H39" s="244">
        <v>1.088</v>
      </c>
      <c r="I39" s="243">
        <v>23303</v>
      </c>
      <c r="J39" s="243">
        <v>37</v>
      </c>
      <c r="K39" s="253">
        <f aca="true" t="shared" si="3" ref="K39:K44">SUM(I39:J39)</f>
        <v>23340</v>
      </c>
      <c r="L39" s="243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</row>
    <row r="40" spans="2:23" s="241" customFormat="1" ht="12" customHeight="1">
      <c r="B40" s="250"/>
      <c r="C40" s="247" t="s">
        <v>550</v>
      </c>
      <c r="D40" s="140">
        <v>7310</v>
      </c>
      <c r="E40" s="243">
        <v>23</v>
      </c>
      <c r="F40" s="238">
        <f t="shared" si="2"/>
        <v>7333</v>
      </c>
      <c r="G40" s="244">
        <v>2.33</v>
      </c>
      <c r="H40" s="244">
        <v>1.051</v>
      </c>
      <c r="I40" s="243">
        <v>17030</v>
      </c>
      <c r="J40" s="243">
        <v>24</v>
      </c>
      <c r="K40" s="253">
        <f t="shared" si="3"/>
        <v>17054</v>
      </c>
      <c r="L40" s="243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</row>
    <row r="41" spans="2:23" s="241" customFormat="1" ht="12" customHeight="1">
      <c r="B41" s="234"/>
      <c r="C41" s="247" t="s">
        <v>1412</v>
      </c>
      <c r="D41" s="140">
        <v>11315</v>
      </c>
      <c r="E41" s="243">
        <v>17</v>
      </c>
      <c r="F41" s="238">
        <f t="shared" si="2"/>
        <v>11332</v>
      </c>
      <c r="G41" s="244">
        <v>2.269</v>
      </c>
      <c r="H41" s="244">
        <v>1</v>
      </c>
      <c r="I41" s="243">
        <v>25671</v>
      </c>
      <c r="J41" s="243">
        <v>17</v>
      </c>
      <c r="K41" s="253">
        <f t="shared" si="3"/>
        <v>25688</v>
      </c>
      <c r="L41" s="243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</row>
    <row r="42" spans="2:23" s="241" customFormat="1" ht="12" customHeight="1">
      <c r="B42" s="234"/>
      <c r="C42" s="247" t="s">
        <v>1413</v>
      </c>
      <c r="D42" s="140">
        <v>10276</v>
      </c>
      <c r="E42" s="243">
        <v>117</v>
      </c>
      <c r="F42" s="238">
        <f t="shared" si="2"/>
        <v>10393</v>
      </c>
      <c r="G42" s="244">
        <v>2.383</v>
      </c>
      <c r="H42" s="244">
        <v>1.137</v>
      </c>
      <c r="I42" s="243">
        <v>24483</v>
      </c>
      <c r="J42" s="243">
        <v>133</v>
      </c>
      <c r="K42" s="253">
        <f t="shared" si="3"/>
        <v>24616</v>
      </c>
      <c r="L42" s="243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</row>
    <row r="43" spans="2:23" s="254" customFormat="1" ht="12" customHeight="1">
      <c r="B43" s="234"/>
      <c r="C43" s="247" t="s">
        <v>551</v>
      </c>
      <c r="D43" s="140">
        <v>12274</v>
      </c>
      <c r="E43" s="243">
        <v>135</v>
      </c>
      <c r="F43" s="238">
        <f t="shared" si="2"/>
        <v>12409</v>
      </c>
      <c r="G43" s="244">
        <v>2.343</v>
      </c>
      <c r="H43" s="244">
        <v>1.141</v>
      </c>
      <c r="I43" s="243">
        <v>28758</v>
      </c>
      <c r="J43" s="243">
        <v>154</v>
      </c>
      <c r="K43" s="253">
        <f t="shared" si="3"/>
        <v>28912</v>
      </c>
      <c r="L43" s="243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</row>
    <row r="44" spans="2:23" s="254" customFormat="1" ht="12" customHeight="1">
      <c r="B44" s="234"/>
      <c r="C44" s="247" t="s">
        <v>552</v>
      </c>
      <c r="D44" s="140">
        <v>12040</v>
      </c>
      <c r="E44" s="243">
        <v>99</v>
      </c>
      <c r="F44" s="238">
        <f t="shared" si="2"/>
        <v>12139</v>
      </c>
      <c r="G44" s="244">
        <v>2.507</v>
      </c>
      <c r="H44" s="244">
        <v>1.202</v>
      </c>
      <c r="I44" s="243">
        <v>30186</v>
      </c>
      <c r="J44" s="243">
        <v>119</v>
      </c>
      <c r="K44" s="253">
        <f t="shared" si="3"/>
        <v>30305</v>
      </c>
      <c r="L44" s="243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</row>
    <row r="45" spans="2:23" s="254" customFormat="1" ht="12" customHeight="1">
      <c r="B45" s="234"/>
      <c r="C45" s="247" t="s">
        <v>1331</v>
      </c>
      <c r="D45" s="140">
        <v>13528</v>
      </c>
      <c r="E45" s="141">
        <v>115</v>
      </c>
      <c r="F45" s="238">
        <f t="shared" si="2"/>
        <v>13643</v>
      </c>
      <c r="G45" s="244">
        <v>2.253</v>
      </c>
      <c r="H45" s="244">
        <v>1.165</v>
      </c>
      <c r="I45" s="141">
        <v>30474</v>
      </c>
      <c r="J45" s="141">
        <v>134</v>
      </c>
      <c r="K45" s="253">
        <v>30208</v>
      </c>
      <c r="L45" s="256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</row>
    <row r="46" spans="2:23" s="254" customFormat="1" ht="12" customHeight="1">
      <c r="B46" s="234"/>
      <c r="C46" s="247"/>
      <c r="D46" s="140"/>
      <c r="E46" s="141"/>
      <c r="F46" s="238"/>
      <c r="G46" s="228"/>
      <c r="H46" s="244"/>
      <c r="I46" s="141"/>
      <c r="J46" s="141"/>
      <c r="K46" s="253"/>
      <c r="L46" s="256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</row>
    <row r="47" spans="2:23" s="254" customFormat="1" ht="12" customHeight="1">
      <c r="B47" s="234"/>
      <c r="C47" s="247" t="s">
        <v>1417</v>
      </c>
      <c r="D47" s="140">
        <v>3110</v>
      </c>
      <c r="E47" s="141">
        <v>0</v>
      </c>
      <c r="F47" s="238">
        <f>SUM(D47:E47)</f>
        <v>3110</v>
      </c>
      <c r="G47" s="228">
        <v>1.785</v>
      </c>
      <c r="H47" s="244">
        <v>0</v>
      </c>
      <c r="I47" s="141">
        <v>5550</v>
      </c>
      <c r="J47" s="141">
        <v>0</v>
      </c>
      <c r="K47" s="253">
        <v>5550</v>
      </c>
      <c r="L47" s="256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</row>
    <row r="48" spans="2:23" s="254" customFormat="1" ht="12" customHeight="1">
      <c r="B48" s="234"/>
      <c r="C48" s="247"/>
      <c r="D48" s="140"/>
      <c r="E48" s="141"/>
      <c r="F48" s="238"/>
      <c r="G48" s="228"/>
      <c r="H48" s="244"/>
      <c r="I48" s="141"/>
      <c r="J48" s="141"/>
      <c r="K48" s="253"/>
      <c r="L48" s="256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</row>
    <row r="49" spans="2:12" ht="12" customHeight="1">
      <c r="B49" s="234"/>
      <c r="C49" s="247" t="s">
        <v>553</v>
      </c>
      <c r="D49" s="140">
        <v>31294</v>
      </c>
      <c r="E49" s="243">
        <v>24</v>
      </c>
      <c r="F49" s="238">
        <f>SUM(D49:E49)</f>
        <v>31318</v>
      </c>
      <c r="G49" s="244">
        <v>3.156</v>
      </c>
      <c r="H49" s="244">
        <v>1.146</v>
      </c>
      <c r="I49" s="243">
        <v>98764</v>
      </c>
      <c r="J49" s="243">
        <v>28</v>
      </c>
      <c r="K49" s="245">
        <f>SUM(I49:J49)</f>
        <v>98792</v>
      </c>
      <c r="L49" s="248"/>
    </row>
    <row r="50" spans="2:12" ht="12" customHeight="1">
      <c r="B50" s="234"/>
      <c r="C50" s="247" t="s">
        <v>554</v>
      </c>
      <c r="D50" s="140">
        <v>7643</v>
      </c>
      <c r="E50" s="243">
        <v>0</v>
      </c>
      <c r="F50" s="238">
        <f>SUM(D50:E50)</f>
        <v>7643</v>
      </c>
      <c r="G50" s="244">
        <v>2.906</v>
      </c>
      <c r="H50" s="244">
        <v>0</v>
      </c>
      <c r="I50" s="243">
        <v>22214</v>
      </c>
      <c r="J50" s="243">
        <v>0</v>
      </c>
      <c r="K50" s="245">
        <f>SUM(I50:J50)</f>
        <v>22214</v>
      </c>
      <c r="L50" s="248"/>
    </row>
    <row r="51" spans="2:12" ht="12" customHeight="1">
      <c r="B51" s="234"/>
      <c r="C51" s="247" t="s">
        <v>555</v>
      </c>
      <c r="D51" s="140">
        <v>5593</v>
      </c>
      <c r="E51" s="243">
        <v>1</v>
      </c>
      <c r="F51" s="238">
        <f>SUM(D51:E51)</f>
        <v>5594</v>
      </c>
      <c r="G51" s="244">
        <v>3.931</v>
      </c>
      <c r="H51" s="244">
        <v>0.985</v>
      </c>
      <c r="I51" s="251">
        <v>16395</v>
      </c>
      <c r="J51" s="251">
        <v>1</v>
      </c>
      <c r="K51" s="245">
        <f>SUM(I51:J51)</f>
        <v>16396</v>
      </c>
      <c r="L51" s="248"/>
    </row>
    <row r="52" spans="2:12" ht="12" customHeight="1">
      <c r="B52" s="234"/>
      <c r="C52" s="247" t="s">
        <v>1335</v>
      </c>
      <c r="D52" s="140">
        <v>9181</v>
      </c>
      <c r="E52" s="243">
        <v>5</v>
      </c>
      <c r="F52" s="238">
        <f>SUM(D52:E52)</f>
        <v>9186</v>
      </c>
      <c r="G52" s="244">
        <v>3.39</v>
      </c>
      <c r="H52" s="244">
        <v>1.333</v>
      </c>
      <c r="I52" s="251">
        <v>31124</v>
      </c>
      <c r="J52" s="251">
        <v>7</v>
      </c>
      <c r="K52" s="245">
        <f>SUM(I52:J52)</f>
        <v>31131</v>
      </c>
      <c r="L52" s="248"/>
    </row>
    <row r="53" spans="2:12" ht="12" customHeight="1">
      <c r="B53" s="234"/>
      <c r="C53" s="247" t="s">
        <v>556</v>
      </c>
      <c r="D53" s="140">
        <v>41219</v>
      </c>
      <c r="E53" s="243">
        <v>14</v>
      </c>
      <c r="F53" s="238">
        <f>SUM(D53:E53)</f>
        <v>41233</v>
      </c>
      <c r="G53" s="244">
        <v>3.219</v>
      </c>
      <c r="H53" s="244">
        <v>1.114</v>
      </c>
      <c r="I53" s="243">
        <v>132678</v>
      </c>
      <c r="J53" s="243">
        <v>15</v>
      </c>
      <c r="K53" s="245">
        <f>SUM(I53:J53)</f>
        <v>132693</v>
      </c>
      <c r="L53" s="256"/>
    </row>
    <row r="54" spans="2:12" ht="12" customHeight="1">
      <c r="B54" s="234"/>
      <c r="C54" s="247"/>
      <c r="D54" s="140"/>
      <c r="E54" s="243"/>
      <c r="F54" s="238"/>
      <c r="G54" s="244"/>
      <c r="H54" s="244"/>
      <c r="I54" s="243"/>
      <c r="J54" s="243"/>
      <c r="K54" s="245"/>
      <c r="L54" s="256"/>
    </row>
    <row r="55" spans="2:12" s="217" customFormat="1" ht="12" customHeight="1">
      <c r="B55" s="234"/>
      <c r="C55" s="247" t="s">
        <v>1421</v>
      </c>
      <c r="D55" s="140">
        <v>13574</v>
      </c>
      <c r="E55" s="243">
        <v>124</v>
      </c>
      <c r="F55" s="238">
        <f>SUM(D55:E55)</f>
        <v>13698</v>
      </c>
      <c r="G55" s="244">
        <v>2.751</v>
      </c>
      <c r="H55" s="244">
        <v>1.435</v>
      </c>
      <c r="I55" s="243">
        <v>37336</v>
      </c>
      <c r="J55" s="243">
        <v>178</v>
      </c>
      <c r="K55" s="245">
        <f>SUM(I55:J55)</f>
        <v>37514</v>
      </c>
      <c r="L55" s="248"/>
    </row>
    <row r="56" spans="2:12" s="217" customFormat="1" ht="12" customHeight="1">
      <c r="B56" s="234"/>
      <c r="C56" s="247" t="s">
        <v>557</v>
      </c>
      <c r="D56" s="140">
        <v>17371</v>
      </c>
      <c r="E56" s="243">
        <v>6</v>
      </c>
      <c r="F56" s="238">
        <f>SUM(D56:E56)</f>
        <v>17377</v>
      </c>
      <c r="G56" s="244">
        <v>3.047</v>
      </c>
      <c r="H56" s="244">
        <v>1.35</v>
      </c>
      <c r="I56" s="243">
        <v>52923</v>
      </c>
      <c r="J56" s="243">
        <v>8</v>
      </c>
      <c r="K56" s="245">
        <f>SUM(I56:J56)</f>
        <v>52931</v>
      </c>
      <c r="L56" s="248"/>
    </row>
    <row r="57" spans="2:12" s="217" customFormat="1" ht="12" customHeight="1">
      <c r="B57" s="234"/>
      <c r="C57" s="247" t="s">
        <v>1422</v>
      </c>
      <c r="D57" s="140">
        <v>2650</v>
      </c>
      <c r="E57" s="243">
        <v>1</v>
      </c>
      <c r="F57" s="238">
        <f>SUM(D57:E57)</f>
        <v>2651</v>
      </c>
      <c r="G57" s="244">
        <v>1.767</v>
      </c>
      <c r="H57" s="244">
        <v>0.92</v>
      </c>
      <c r="I57" s="251">
        <v>4683</v>
      </c>
      <c r="J57" s="251">
        <v>1</v>
      </c>
      <c r="K57" s="245">
        <f>SUM(I57:J57)</f>
        <v>4684</v>
      </c>
      <c r="L57" s="248"/>
    </row>
    <row r="58" spans="2:12" s="217" customFormat="1" ht="12" customHeight="1">
      <c r="B58" s="234"/>
      <c r="C58" s="247" t="s">
        <v>558</v>
      </c>
      <c r="D58" s="140">
        <v>11053</v>
      </c>
      <c r="E58" s="243">
        <v>4</v>
      </c>
      <c r="F58" s="238">
        <f>SUM(D58:E58)</f>
        <v>11057</v>
      </c>
      <c r="G58" s="244">
        <v>1.814</v>
      </c>
      <c r="H58" s="244">
        <v>1.013</v>
      </c>
      <c r="I58" s="243">
        <v>20045</v>
      </c>
      <c r="J58" s="243">
        <v>4</v>
      </c>
      <c r="K58" s="245">
        <f>SUM(I58:J58)</f>
        <v>20049</v>
      </c>
      <c r="L58" s="248"/>
    </row>
    <row r="59" spans="2:12" s="217" customFormat="1" ht="12" customHeight="1">
      <c r="B59" s="234"/>
      <c r="C59" s="247"/>
      <c r="D59" s="140"/>
      <c r="E59" s="243"/>
      <c r="F59" s="238"/>
      <c r="G59" s="244"/>
      <c r="H59" s="244"/>
      <c r="I59" s="243"/>
      <c r="J59" s="243"/>
      <c r="K59" s="245"/>
      <c r="L59" s="248"/>
    </row>
    <row r="60" spans="2:12" ht="12" customHeight="1">
      <c r="B60" s="250"/>
      <c r="C60" s="247" t="s">
        <v>559</v>
      </c>
      <c r="D60" s="140">
        <v>9610</v>
      </c>
      <c r="E60" s="243">
        <v>2</v>
      </c>
      <c r="F60" s="141">
        <f aca="true" t="shared" si="4" ref="F60:F66">SUM(D60:E60)</f>
        <v>9612</v>
      </c>
      <c r="G60" s="244">
        <v>1.948</v>
      </c>
      <c r="H60" s="244">
        <v>1.5</v>
      </c>
      <c r="I60" s="243">
        <v>18720</v>
      </c>
      <c r="J60" s="243">
        <v>3</v>
      </c>
      <c r="K60" s="245">
        <f aca="true" t="shared" si="5" ref="K60:K66">SUM(I60:J60)</f>
        <v>18723</v>
      </c>
      <c r="L60" s="248"/>
    </row>
    <row r="61" spans="2:12" ht="12" customHeight="1">
      <c r="B61" s="250"/>
      <c r="C61" s="247" t="s">
        <v>560</v>
      </c>
      <c r="D61" s="140">
        <v>18490</v>
      </c>
      <c r="E61" s="243">
        <v>124</v>
      </c>
      <c r="F61" s="141">
        <f t="shared" si="4"/>
        <v>18614</v>
      </c>
      <c r="G61" s="244">
        <v>2.881</v>
      </c>
      <c r="H61" s="244">
        <v>1.685</v>
      </c>
      <c r="I61" s="243">
        <v>53262</v>
      </c>
      <c r="J61" s="243">
        <v>209</v>
      </c>
      <c r="K61" s="245">
        <f t="shared" si="5"/>
        <v>53471</v>
      </c>
      <c r="L61" s="248"/>
    </row>
    <row r="62" spans="2:12" ht="12" customHeight="1">
      <c r="B62" s="250"/>
      <c r="C62" s="247" t="s">
        <v>561</v>
      </c>
      <c r="D62" s="140">
        <v>24167</v>
      </c>
      <c r="E62" s="243">
        <v>224</v>
      </c>
      <c r="F62" s="141">
        <f t="shared" si="4"/>
        <v>24391</v>
      </c>
      <c r="G62" s="244">
        <v>2.785</v>
      </c>
      <c r="H62" s="244">
        <v>1.415</v>
      </c>
      <c r="I62" s="243">
        <v>67303</v>
      </c>
      <c r="J62" s="243">
        <v>317</v>
      </c>
      <c r="K62" s="245">
        <f t="shared" si="5"/>
        <v>67620</v>
      </c>
      <c r="L62" s="248"/>
    </row>
    <row r="63" spans="2:12" ht="12" customHeight="1">
      <c r="B63" s="250"/>
      <c r="C63" s="247" t="s">
        <v>1425</v>
      </c>
      <c r="D63" s="140">
        <v>21546</v>
      </c>
      <c r="E63" s="243">
        <v>0</v>
      </c>
      <c r="F63" s="141">
        <f t="shared" si="4"/>
        <v>21546</v>
      </c>
      <c r="G63" s="244">
        <v>3.364</v>
      </c>
      <c r="H63" s="244">
        <v>0</v>
      </c>
      <c r="I63" s="243">
        <v>72481</v>
      </c>
      <c r="J63" s="243">
        <v>0</v>
      </c>
      <c r="K63" s="245">
        <f t="shared" si="5"/>
        <v>72481</v>
      </c>
      <c r="L63" s="248"/>
    </row>
    <row r="64" spans="2:12" ht="12" customHeight="1">
      <c r="B64" s="249"/>
      <c r="C64" s="247" t="s">
        <v>1345</v>
      </c>
      <c r="D64" s="140">
        <v>36672</v>
      </c>
      <c r="E64" s="141">
        <v>40</v>
      </c>
      <c r="F64" s="141">
        <f t="shared" si="4"/>
        <v>36712</v>
      </c>
      <c r="G64" s="228">
        <v>3.298</v>
      </c>
      <c r="H64" s="228">
        <v>1.25</v>
      </c>
      <c r="I64" s="141">
        <v>120943</v>
      </c>
      <c r="J64" s="141">
        <v>50</v>
      </c>
      <c r="K64" s="156">
        <f t="shared" si="5"/>
        <v>120993</v>
      </c>
      <c r="L64" s="256"/>
    </row>
    <row r="65" spans="2:12" ht="12" customHeight="1">
      <c r="B65" s="250"/>
      <c r="C65" s="247" t="s">
        <v>1428</v>
      </c>
      <c r="D65" s="140">
        <v>16001</v>
      </c>
      <c r="E65" s="243">
        <v>0</v>
      </c>
      <c r="F65" s="141">
        <f t="shared" si="4"/>
        <v>16001</v>
      </c>
      <c r="G65" s="244">
        <v>3.047</v>
      </c>
      <c r="H65" s="244">
        <v>0</v>
      </c>
      <c r="I65" s="243">
        <v>48755</v>
      </c>
      <c r="J65" s="243">
        <v>0</v>
      </c>
      <c r="K65" s="245">
        <f t="shared" si="5"/>
        <v>48755</v>
      </c>
      <c r="L65" s="248"/>
    </row>
    <row r="66" spans="2:12" ht="12" customHeight="1">
      <c r="B66" s="250"/>
      <c r="C66" s="247" t="s">
        <v>562</v>
      </c>
      <c r="D66" s="140">
        <v>40741</v>
      </c>
      <c r="E66" s="243">
        <v>0</v>
      </c>
      <c r="F66" s="141">
        <f t="shared" si="4"/>
        <v>40741</v>
      </c>
      <c r="G66" s="244">
        <v>3.452</v>
      </c>
      <c r="H66" s="244">
        <v>0</v>
      </c>
      <c r="I66" s="243">
        <v>140638</v>
      </c>
      <c r="J66" s="243">
        <v>0</v>
      </c>
      <c r="K66" s="245">
        <f t="shared" si="5"/>
        <v>140638</v>
      </c>
      <c r="L66" s="248"/>
    </row>
    <row r="67" spans="2:12" ht="12" customHeight="1">
      <c r="B67" s="250"/>
      <c r="C67" s="247"/>
      <c r="D67" s="140"/>
      <c r="E67" s="243"/>
      <c r="F67" s="141"/>
      <c r="G67" s="244"/>
      <c r="H67" s="244"/>
      <c r="I67" s="243"/>
      <c r="J67" s="243"/>
      <c r="K67" s="245"/>
      <c r="L67" s="248"/>
    </row>
    <row r="68" spans="2:12" ht="12" customHeight="1">
      <c r="B68" s="250"/>
      <c r="C68" s="247" t="s">
        <v>563</v>
      </c>
      <c r="D68" s="140">
        <v>8722</v>
      </c>
      <c r="E68" s="243">
        <v>0</v>
      </c>
      <c r="F68" s="141">
        <v>0</v>
      </c>
      <c r="G68" s="244">
        <v>1.619</v>
      </c>
      <c r="H68" s="244">
        <v>0</v>
      </c>
      <c r="I68" s="243">
        <v>14121</v>
      </c>
      <c r="J68" s="243">
        <v>0</v>
      </c>
      <c r="K68" s="245">
        <f>SUM(I68:J68)</f>
        <v>14121</v>
      </c>
      <c r="L68" s="248"/>
    </row>
    <row r="69" spans="2:23" s="241" customFormat="1" ht="12" customHeight="1">
      <c r="B69" s="250"/>
      <c r="C69" s="247" t="s">
        <v>564</v>
      </c>
      <c r="D69" s="140">
        <v>16107</v>
      </c>
      <c r="E69" s="243">
        <v>0</v>
      </c>
      <c r="F69" s="141">
        <v>0</v>
      </c>
      <c r="G69" s="244">
        <v>3.099</v>
      </c>
      <c r="H69" s="244">
        <v>0</v>
      </c>
      <c r="I69" s="243">
        <v>49916</v>
      </c>
      <c r="J69" s="243">
        <v>0</v>
      </c>
      <c r="K69" s="245">
        <f>SUM(I69:J69)</f>
        <v>49916</v>
      </c>
      <c r="L69" s="243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</row>
    <row r="70" spans="2:23" s="241" customFormat="1" ht="12" customHeight="1">
      <c r="B70" s="250"/>
      <c r="C70" s="247"/>
      <c r="D70" s="140"/>
      <c r="E70" s="243"/>
      <c r="F70" s="141"/>
      <c r="G70" s="244"/>
      <c r="H70" s="244"/>
      <c r="I70" s="243"/>
      <c r="J70" s="243"/>
      <c r="K70" s="245"/>
      <c r="L70" s="243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</row>
    <row r="71" spans="2:12" ht="12" customHeight="1">
      <c r="B71" s="249"/>
      <c r="C71" s="247" t="s">
        <v>565</v>
      </c>
      <c r="D71" s="140">
        <v>9730</v>
      </c>
      <c r="E71" s="257">
        <v>0</v>
      </c>
      <c r="F71" s="141">
        <v>0</v>
      </c>
      <c r="G71" s="228">
        <v>3.296</v>
      </c>
      <c r="H71" s="228">
        <v>0</v>
      </c>
      <c r="I71" s="257">
        <v>32070</v>
      </c>
      <c r="J71" s="257">
        <v>0</v>
      </c>
      <c r="K71" s="258">
        <f>SUM(I71:J71)</f>
        <v>32070</v>
      </c>
      <c r="L71" s="256"/>
    </row>
    <row r="72" spans="2:23" s="241" customFormat="1" ht="12" customHeight="1">
      <c r="B72" s="250"/>
      <c r="C72" s="247" t="s">
        <v>566</v>
      </c>
      <c r="D72" s="140">
        <v>15760</v>
      </c>
      <c r="E72" s="243">
        <v>0</v>
      </c>
      <c r="F72" s="141">
        <v>0</v>
      </c>
      <c r="G72" s="244">
        <v>3.183</v>
      </c>
      <c r="H72" s="244">
        <v>0</v>
      </c>
      <c r="I72" s="243">
        <v>50164</v>
      </c>
      <c r="J72" s="257">
        <v>0</v>
      </c>
      <c r="K72" s="245">
        <f>SUM(I72:J72)</f>
        <v>50164</v>
      </c>
      <c r="L72" s="243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</row>
    <row r="73" spans="2:23" s="241" customFormat="1" ht="12" customHeight="1">
      <c r="B73" s="250"/>
      <c r="C73" s="247" t="s">
        <v>567</v>
      </c>
      <c r="D73" s="140">
        <v>12520</v>
      </c>
      <c r="E73" s="243">
        <v>0</v>
      </c>
      <c r="F73" s="141">
        <v>0</v>
      </c>
      <c r="G73" s="244">
        <v>3.146</v>
      </c>
      <c r="H73" s="244">
        <v>0</v>
      </c>
      <c r="I73" s="243">
        <v>39388</v>
      </c>
      <c r="J73" s="243">
        <v>0</v>
      </c>
      <c r="K73" s="245">
        <f>SUM(I73:J73)</f>
        <v>39388</v>
      </c>
      <c r="L73" s="243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</row>
    <row r="74" spans="2:23" s="241" customFormat="1" ht="12" customHeight="1">
      <c r="B74" s="250"/>
      <c r="C74" s="247" t="s">
        <v>1433</v>
      </c>
      <c r="D74" s="140">
        <v>28650</v>
      </c>
      <c r="E74" s="243">
        <v>148</v>
      </c>
      <c r="F74" s="141">
        <v>0</v>
      </c>
      <c r="G74" s="244">
        <v>3.302</v>
      </c>
      <c r="H74" s="244">
        <v>1.182</v>
      </c>
      <c r="I74" s="243">
        <v>94595</v>
      </c>
      <c r="J74" s="243">
        <v>175</v>
      </c>
      <c r="K74" s="245">
        <f>SUM(I74:J74)</f>
        <v>94770</v>
      </c>
      <c r="L74" s="243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</row>
    <row r="75" spans="2:12" ht="12" customHeight="1">
      <c r="B75" s="259"/>
      <c r="C75" s="162"/>
      <c r="D75" s="236"/>
      <c r="E75" s="243"/>
      <c r="F75" s="238"/>
      <c r="G75" s="244"/>
      <c r="H75" s="244"/>
      <c r="I75" s="243"/>
      <c r="J75" s="243"/>
      <c r="K75" s="245"/>
      <c r="L75" s="248"/>
    </row>
    <row r="76" spans="2:12" ht="12" customHeight="1">
      <c r="B76" s="260" t="s">
        <v>568</v>
      </c>
      <c r="C76" s="261"/>
      <c r="D76" s="262"/>
      <c r="E76" s="263"/>
      <c r="F76" s="264"/>
      <c r="G76" s="263"/>
      <c r="H76" s="263"/>
      <c r="I76" s="263"/>
      <c r="J76" s="263"/>
      <c r="K76" s="263"/>
      <c r="L76" s="248"/>
    </row>
    <row r="77" spans="3:12" ht="12" customHeight="1">
      <c r="C77" s="265"/>
      <c r="D77" s="237"/>
      <c r="E77" s="243"/>
      <c r="F77" s="238"/>
      <c r="G77" s="243"/>
      <c r="H77" s="243"/>
      <c r="I77" s="243"/>
      <c r="J77" s="243"/>
      <c r="K77" s="243"/>
      <c r="L77" s="248"/>
    </row>
    <row r="78" spans="3:12" ht="12" customHeight="1">
      <c r="C78" s="265"/>
      <c r="D78" s="237"/>
      <c r="E78" s="243"/>
      <c r="F78" s="238"/>
      <c r="G78" s="243"/>
      <c r="H78" s="243"/>
      <c r="I78" s="243"/>
      <c r="J78" s="243"/>
      <c r="K78" s="243"/>
      <c r="L78" s="248"/>
    </row>
    <row r="79" spans="3:12" ht="12" customHeight="1">
      <c r="C79" s="265"/>
      <c r="D79" s="237"/>
      <c r="E79" s="243"/>
      <c r="F79" s="238"/>
      <c r="G79" s="243"/>
      <c r="H79" s="243"/>
      <c r="I79" s="243"/>
      <c r="J79" s="243"/>
      <c r="K79" s="243"/>
      <c r="L79" s="248"/>
    </row>
    <row r="80" spans="3:12" ht="12" customHeight="1">
      <c r="C80" s="265"/>
      <c r="D80" s="237"/>
      <c r="E80" s="243"/>
      <c r="F80" s="238"/>
      <c r="G80" s="243"/>
      <c r="H80" s="243"/>
      <c r="I80" s="243"/>
      <c r="J80" s="243"/>
      <c r="K80" s="243"/>
      <c r="L80" s="248"/>
    </row>
    <row r="81" spans="3:12" ht="12" customHeight="1">
      <c r="C81" s="265"/>
      <c r="D81" s="237"/>
      <c r="E81" s="243"/>
      <c r="F81" s="238"/>
      <c r="G81" s="243"/>
      <c r="H81" s="243"/>
      <c r="I81" s="243"/>
      <c r="J81" s="243"/>
      <c r="K81" s="243"/>
      <c r="L81" s="248"/>
    </row>
    <row r="82" spans="3:12" ht="12" customHeight="1">
      <c r="C82" s="265"/>
      <c r="D82" s="237"/>
      <c r="E82" s="243"/>
      <c r="F82" s="238"/>
      <c r="G82" s="243"/>
      <c r="H82" s="243"/>
      <c r="I82" s="243"/>
      <c r="J82" s="243"/>
      <c r="K82" s="243"/>
      <c r="L82" s="248"/>
    </row>
    <row r="83" spans="3:11" ht="15" customHeight="1">
      <c r="C83" s="265"/>
      <c r="D83" s="266"/>
      <c r="E83" s="266"/>
      <c r="F83" s="266"/>
      <c r="G83" s="266"/>
      <c r="H83" s="266"/>
      <c r="I83" s="266"/>
      <c r="J83" s="266"/>
      <c r="K83" s="266"/>
    </row>
    <row r="84" spans="3:9" ht="12">
      <c r="C84" s="265"/>
      <c r="D84" s="217"/>
      <c r="E84" s="267"/>
      <c r="F84" s="267"/>
      <c r="G84" s="267"/>
      <c r="H84" s="267"/>
      <c r="I84" s="267"/>
    </row>
    <row r="85" spans="3:11" ht="12">
      <c r="C85" s="265"/>
      <c r="D85" s="217"/>
      <c r="E85" s="217"/>
      <c r="F85" s="217"/>
      <c r="G85" s="217"/>
      <c r="H85" s="217"/>
      <c r="I85" s="217"/>
      <c r="J85" s="217"/>
      <c r="K85" s="217"/>
    </row>
    <row r="86" spans="3:11" ht="12">
      <c r="C86" s="265"/>
      <c r="E86" s="217"/>
      <c r="F86" s="217"/>
      <c r="G86" s="217"/>
      <c r="H86" s="217"/>
      <c r="I86" s="217"/>
      <c r="J86" s="217"/>
      <c r="K86" s="217"/>
    </row>
    <row r="87" spans="3:11" ht="12">
      <c r="C87" s="265"/>
      <c r="D87" s="217"/>
      <c r="E87" s="217"/>
      <c r="F87" s="217"/>
      <c r="G87" s="217"/>
      <c r="H87" s="217"/>
      <c r="I87" s="217"/>
      <c r="J87" s="217"/>
      <c r="K87" s="217"/>
    </row>
    <row r="88" spans="3:11" ht="12">
      <c r="C88" s="265"/>
      <c r="D88" s="217"/>
      <c r="E88" s="217"/>
      <c r="F88" s="217"/>
      <c r="G88" s="217"/>
      <c r="H88" s="217"/>
      <c r="I88" s="217"/>
      <c r="J88" s="217"/>
      <c r="K88" s="217"/>
    </row>
    <row r="89" spans="3:11" ht="12">
      <c r="C89" s="265"/>
      <c r="D89" s="217"/>
      <c r="E89" s="217"/>
      <c r="F89" s="217"/>
      <c r="G89" s="217"/>
      <c r="H89" s="217"/>
      <c r="I89" s="217"/>
      <c r="J89" s="217"/>
      <c r="K89" s="217"/>
    </row>
    <row r="90" spans="3:11" ht="12">
      <c r="C90" s="265"/>
      <c r="D90" s="217"/>
      <c r="E90" s="217"/>
      <c r="F90" s="217"/>
      <c r="G90" s="217"/>
      <c r="H90" s="217"/>
      <c r="I90" s="217"/>
      <c r="J90" s="217"/>
      <c r="K90" s="217"/>
    </row>
    <row r="91" spans="3:11" ht="12">
      <c r="C91" s="265"/>
      <c r="D91" s="217"/>
      <c r="E91" s="217"/>
      <c r="F91" s="217"/>
      <c r="G91" s="217"/>
      <c r="H91" s="217"/>
      <c r="I91" s="217"/>
      <c r="J91" s="217"/>
      <c r="K91" s="217"/>
    </row>
    <row r="92" spans="3:11" ht="12">
      <c r="C92" s="265"/>
      <c r="D92" s="217"/>
      <c r="E92" s="217"/>
      <c r="F92" s="217"/>
      <c r="G92" s="217"/>
      <c r="H92" s="217"/>
      <c r="I92" s="217"/>
      <c r="J92" s="217"/>
      <c r="K92" s="217"/>
    </row>
    <row r="93" spans="3:11" ht="12">
      <c r="C93" s="265"/>
      <c r="D93" s="217"/>
      <c r="E93" s="217"/>
      <c r="F93" s="217"/>
      <c r="G93" s="217"/>
      <c r="H93" s="217"/>
      <c r="I93" s="217"/>
      <c r="J93" s="217"/>
      <c r="K93" s="217"/>
    </row>
    <row r="94" spans="3:11" ht="12">
      <c r="C94" s="265"/>
      <c r="D94" s="217"/>
      <c r="E94" s="217"/>
      <c r="F94" s="217"/>
      <c r="G94" s="217"/>
      <c r="H94" s="217"/>
      <c r="I94" s="217"/>
      <c r="J94" s="217"/>
      <c r="K94" s="217"/>
    </row>
    <row r="95" spans="3:11" ht="12">
      <c r="C95" s="265"/>
      <c r="D95" s="217"/>
      <c r="E95" s="217"/>
      <c r="F95" s="217"/>
      <c r="G95" s="217"/>
      <c r="H95" s="217"/>
      <c r="I95" s="217"/>
      <c r="J95" s="217"/>
      <c r="K95" s="217"/>
    </row>
    <row r="96" spans="3:11" ht="12">
      <c r="C96" s="265"/>
      <c r="D96" s="217"/>
      <c r="E96" s="217"/>
      <c r="F96" s="217"/>
      <c r="G96" s="217"/>
      <c r="H96" s="217"/>
      <c r="I96" s="217"/>
      <c r="J96" s="217"/>
      <c r="K96" s="217"/>
    </row>
    <row r="97" spans="3:11" ht="12">
      <c r="C97" s="265"/>
      <c r="D97" s="217"/>
      <c r="E97" s="217"/>
      <c r="F97" s="217"/>
      <c r="G97" s="217"/>
      <c r="H97" s="217"/>
      <c r="I97" s="217"/>
      <c r="J97" s="217"/>
      <c r="K97" s="217"/>
    </row>
    <row r="98" spans="3:11" ht="12">
      <c r="C98" s="265"/>
      <c r="D98" s="217"/>
      <c r="E98" s="217"/>
      <c r="F98" s="217"/>
      <c r="G98" s="217"/>
      <c r="H98" s="217"/>
      <c r="I98" s="217"/>
      <c r="J98" s="217"/>
      <c r="K98" s="217"/>
    </row>
    <row r="99" spans="3:11" ht="12">
      <c r="C99" s="265"/>
      <c r="D99" s="217"/>
      <c r="E99" s="217"/>
      <c r="F99" s="217"/>
      <c r="G99" s="217"/>
      <c r="H99" s="217"/>
      <c r="I99" s="217"/>
      <c r="J99" s="217"/>
      <c r="K99" s="217"/>
    </row>
    <row r="100" spans="3:11" ht="12">
      <c r="C100" s="265"/>
      <c r="D100" s="217"/>
      <c r="E100" s="217"/>
      <c r="F100" s="217"/>
      <c r="G100" s="217"/>
      <c r="H100" s="217"/>
      <c r="I100" s="217"/>
      <c r="J100" s="217"/>
      <c r="K100" s="217"/>
    </row>
    <row r="101" spans="3:11" ht="12">
      <c r="C101" s="265"/>
      <c r="D101" s="217"/>
      <c r="E101" s="217"/>
      <c r="F101" s="217"/>
      <c r="G101" s="217"/>
      <c r="H101" s="217"/>
      <c r="I101" s="217"/>
      <c r="J101" s="217"/>
      <c r="K101" s="217"/>
    </row>
    <row r="102" spans="3:11" ht="12">
      <c r="C102" s="265"/>
      <c r="D102" s="217"/>
      <c r="E102" s="217"/>
      <c r="F102" s="217"/>
      <c r="G102" s="217"/>
      <c r="H102" s="217"/>
      <c r="I102" s="217"/>
      <c r="J102" s="217"/>
      <c r="K102" s="217"/>
    </row>
    <row r="103" spans="3:11" ht="12">
      <c r="C103" s="265"/>
      <c r="D103" s="217"/>
      <c r="E103" s="217"/>
      <c r="F103" s="217"/>
      <c r="G103" s="217"/>
      <c r="H103" s="217"/>
      <c r="I103" s="217"/>
      <c r="J103" s="217"/>
      <c r="K103" s="217"/>
    </row>
    <row r="104" spans="3:11" ht="12">
      <c r="C104" s="265"/>
      <c r="D104" s="217"/>
      <c r="E104" s="217"/>
      <c r="F104" s="217"/>
      <c r="G104" s="217"/>
      <c r="H104" s="217"/>
      <c r="I104" s="217"/>
      <c r="J104" s="217"/>
      <c r="K104" s="217"/>
    </row>
    <row r="105" spans="3:11" ht="12">
      <c r="C105" s="265"/>
      <c r="D105" s="217"/>
      <c r="E105" s="217"/>
      <c r="F105" s="217"/>
      <c r="G105" s="217"/>
      <c r="H105" s="217"/>
      <c r="I105" s="217"/>
      <c r="J105" s="217"/>
      <c r="K105" s="217"/>
    </row>
    <row r="106" spans="3:11" ht="12">
      <c r="C106" s="265"/>
      <c r="D106" s="217"/>
      <c r="E106" s="217"/>
      <c r="F106" s="217"/>
      <c r="G106" s="217"/>
      <c r="H106" s="217"/>
      <c r="I106" s="217"/>
      <c r="J106" s="217"/>
      <c r="K106" s="217"/>
    </row>
    <row r="107" spans="3:11" ht="12">
      <c r="C107" s="265"/>
      <c r="D107" s="217"/>
      <c r="E107" s="217"/>
      <c r="F107" s="217"/>
      <c r="G107" s="217"/>
      <c r="H107" s="217"/>
      <c r="I107" s="217"/>
      <c r="J107" s="217"/>
      <c r="K107" s="217"/>
    </row>
    <row r="108" spans="3:11" ht="12">
      <c r="C108" s="265"/>
      <c r="D108" s="217"/>
      <c r="E108" s="217"/>
      <c r="F108" s="217"/>
      <c r="G108" s="217"/>
      <c r="H108" s="217"/>
      <c r="I108" s="217"/>
      <c r="J108" s="217"/>
      <c r="K108" s="217"/>
    </row>
    <row r="109" spans="3:11" ht="12">
      <c r="C109" s="265"/>
      <c r="D109" s="217"/>
      <c r="E109" s="217"/>
      <c r="F109" s="217"/>
      <c r="G109" s="217"/>
      <c r="H109" s="217"/>
      <c r="I109" s="217"/>
      <c r="J109" s="217"/>
      <c r="K109" s="217"/>
    </row>
    <row r="110" spans="3:11" ht="12">
      <c r="C110" s="265"/>
      <c r="D110" s="217"/>
      <c r="E110" s="217"/>
      <c r="F110" s="217"/>
      <c r="G110" s="217"/>
      <c r="H110" s="217"/>
      <c r="I110" s="217"/>
      <c r="J110" s="217"/>
      <c r="K110" s="217"/>
    </row>
    <row r="111" spans="3:11" ht="12">
      <c r="C111" s="265"/>
      <c r="D111" s="217"/>
      <c r="E111" s="217"/>
      <c r="F111" s="217"/>
      <c r="G111" s="217"/>
      <c r="H111" s="217"/>
      <c r="I111" s="217"/>
      <c r="J111" s="217"/>
      <c r="K111" s="217"/>
    </row>
    <row r="112" spans="3:11" ht="12">
      <c r="C112" s="265"/>
      <c r="D112" s="217"/>
      <c r="E112" s="217"/>
      <c r="F112" s="217"/>
      <c r="G112" s="217"/>
      <c r="H112" s="217"/>
      <c r="I112" s="217"/>
      <c r="J112" s="217"/>
      <c r="K112" s="217"/>
    </row>
    <row r="113" spans="3:11" ht="12">
      <c r="C113" s="265"/>
      <c r="D113" s="217"/>
      <c r="E113" s="217"/>
      <c r="F113" s="217"/>
      <c r="G113" s="217"/>
      <c r="H113" s="217"/>
      <c r="I113" s="217"/>
      <c r="J113" s="217"/>
      <c r="K113" s="217"/>
    </row>
    <row r="114" spans="3:11" ht="12">
      <c r="C114" s="265"/>
      <c r="D114" s="217"/>
      <c r="E114" s="217"/>
      <c r="F114" s="217"/>
      <c r="G114" s="217"/>
      <c r="H114" s="217"/>
      <c r="I114" s="217"/>
      <c r="J114" s="217"/>
      <c r="K114" s="217"/>
    </row>
    <row r="115" spans="3:11" ht="12">
      <c r="C115" s="265"/>
      <c r="D115" s="217"/>
      <c r="E115" s="217"/>
      <c r="F115" s="217"/>
      <c r="G115" s="217"/>
      <c r="H115" s="217"/>
      <c r="I115" s="217"/>
      <c r="J115" s="217"/>
      <c r="K115" s="217"/>
    </row>
    <row r="116" spans="3:11" ht="12">
      <c r="C116" s="265"/>
      <c r="D116" s="217"/>
      <c r="E116" s="217"/>
      <c r="F116" s="217"/>
      <c r="G116" s="217"/>
      <c r="H116" s="217"/>
      <c r="I116" s="217"/>
      <c r="J116" s="217"/>
      <c r="K116" s="217"/>
    </row>
    <row r="117" spans="3:11" ht="12">
      <c r="C117" s="265"/>
      <c r="D117" s="217"/>
      <c r="E117" s="217"/>
      <c r="F117" s="217"/>
      <c r="G117" s="217"/>
      <c r="H117" s="217"/>
      <c r="I117" s="217"/>
      <c r="J117" s="217"/>
      <c r="K117" s="217"/>
    </row>
    <row r="118" spans="3:11" ht="12">
      <c r="C118" s="265"/>
      <c r="D118" s="217"/>
      <c r="E118" s="217"/>
      <c r="F118" s="217"/>
      <c r="G118" s="217"/>
      <c r="H118" s="217"/>
      <c r="I118" s="217"/>
      <c r="J118" s="217"/>
      <c r="K118" s="217"/>
    </row>
    <row r="119" spans="3:11" ht="12">
      <c r="C119" s="265"/>
      <c r="D119" s="217"/>
      <c r="E119" s="217"/>
      <c r="F119" s="217"/>
      <c r="G119" s="217"/>
      <c r="H119" s="217"/>
      <c r="I119" s="217"/>
      <c r="J119" s="217"/>
      <c r="K119" s="217"/>
    </row>
    <row r="120" spans="3:11" ht="12">
      <c r="C120" s="265"/>
      <c r="D120" s="217"/>
      <c r="E120" s="217"/>
      <c r="F120" s="217"/>
      <c r="G120" s="217"/>
      <c r="H120" s="217"/>
      <c r="I120" s="217"/>
      <c r="J120" s="217"/>
      <c r="K120" s="217"/>
    </row>
    <row r="121" spans="3:11" ht="12">
      <c r="C121" s="265"/>
      <c r="D121" s="217"/>
      <c r="E121" s="217"/>
      <c r="F121" s="217"/>
      <c r="G121" s="217"/>
      <c r="H121" s="217"/>
      <c r="I121" s="217"/>
      <c r="J121" s="217"/>
      <c r="K121" s="217"/>
    </row>
    <row r="122" spans="3:11" ht="12">
      <c r="C122" s="265"/>
      <c r="D122" s="217"/>
      <c r="E122" s="217"/>
      <c r="F122" s="217"/>
      <c r="G122" s="217"/>
      <c r="H122" s="217"/>
      <c r="I122" s="217"/>
      <c r="J122" s="217"/>
      <c r="K122" s="217"/>
    </row>
    <row r="123" spans="3:11" ht="12">
      <c r="C123" s="265"/>
      <c r="D123" s="217"/>
      <c r="E123" s="217"/>
      <c r="F123" s="217"/>
      <c r="G123" s="217"/>
      <c r="H123" s="217"/>
      <c r="I123" s="217"/>
      <c r="J123" s="217"/>
      <c r="K123" s="217"/>
    </row>
    <row r="124" spans="3:11" ht="12">
      <c r="C124" s="265"/>
      <c r="D124" s="217"/>
      <c r="E124" s="217"/>
      <c r="F124" s="217"/>
      <c r="G124" s="217"/>
      <c r="H124" s="217"/>
      <c r="I124" s="217"/>
      <c r="J124" s="217"/>
      <c r="K124" s="217"/>
    </row>
    <row r="125" spans="3:11" ht="12">
      <c r="C125" s="265"/>
      <c r="D125" s="217"/>
      <c r="E125" s="217"/>
      <c r="F125" s="217"/>
      <c r="G125" s="217"/>
      <c r="H125" s="217"/>
      <c r="I125" s="217"/>
      <c r="J125" s="217"/>
      <c r="K125" s="217"/>
    </row>
    <row r="126" spans="4:11" ht="12">
      <c r="D126" s="217"/>
      <c r="E126" s="217"/>
      <c r="F126" s="217"/>
      <c r="G126" s="217"/>
      <c r="H126" s="217"/>
      <c r="I126" s="217"/>
      <c r="J126" s="217"/>
      <c r="K126" s="217"/>
    </row>
    <row r="127" spans="4:11" ht="12">
      <c r="D127" s="217"/>
      <c r="E127" s="217"/>
      <c r="F127" s="217"/>
      <c r="G127" s="217"/>
      <c r="H127" s="217"/>
      <c r="I127" s="217"/>
      <c r="J127" s="217"/>
      <c r="K127" s="217"/>
    </row>
    <row r="128" spans="4:11" ht="12">
      <c r="D128" s="217"/>
      <c r="E128" s="217"/>
      <c r="F128" s="217"/>
      <c r="G128" s="217"/>
      <c r="H128" s="217"/>
      <c r="I128" s="217"/>
      <c r="J128" s="217"/>
      <c r="K128" s="217"/>
    </row>
    <row r="129" spans="4:11" ht="12">
      <c r="D129" s="217"/>
      <c r="E129" s="217"/>
      <c r="F129" s="217"/>
      <c r="G129" s="217"/>
      <c r="H129" s="217"/>
      <c r="I129" s="217"/>
      <c r="J129" s="217"/>
      <c r="K129" s="217"/>
    </row>
    <row r="130" spans="4:11" ht="12">
      <c r="D130" s="217"/>
      <c r="E130" s="217"/>
      <c r="F130" s="217"/>
      <c r="G130" s="217"/>
      <c r="H130" s="217"/>
      <c r="I130" s="217"/>
      <c r="J130" s="217"/>
      <c r="K130" s="217"/>
    </row>
    <row r="131" spans="4:11" ht="12">
      <c r="D131" s="217"/>
      <c r="E131" s="217"/>
      <c r="F131" s="217"/>
      <c r="G131" s="217"/>
      <c r="H131" s="217"/>
      <c r="I131" s="217"/>
      <c r="J131" s="217"/>
      <c r="K131" s="217"/>
    </row>
    <row r="132" spans="4:11" ht="12">
      <c r="D132" s="217"/>
      <c r="E132" s="217"/>
      <c r="F132" s="217"/>
      <c r="G132" s="217"/>
      <c r="H132" s="217"/>
      <c r="I132" s="217"/>
      <c r="J132" s="217"/>
      <c r="K132" s="217"/>
    </row>
    <row r="133" spans="4:11" ht="12">
      <c r="D133" s="217"/>
      <c r="E133" s="217"/>
      <c r="F133" s="217"/>
      <c r="G133" s="217"/>
      <c r="H133" s="217"/>
      <c r="I133" s="217"/>
      <c r="J133" s="217"/>
      <c r="K133" s="217"/>
    </row>
    <row r="134" spans="4:11" ht="12">
      <c r="D134" s="217"/>
      <c r="E134" s="217"/>
      <c r="F134" s="217"/>
      <c r="G134" s="217"/>
      <c r="H134" s="217"/>
      <c r="I134" s="217"/>
      <c r="J134" s="217"/>
      <c r="K134" s="217"/>
    </row>
    <row r="135" spans="4:11" ht="12">
      <c r="D135" s="217"/>
      <c r="E135" s="217"/>
      <c r="F135" s="217"/>
      <c r="G135" s="217"/>
      <c r="H135" s="217"/>
      <c r="I135" s="217"/>
      <c r="J135" s="217"/>
      <c r="K135" s="217"/>
    </row>
    <row r="136" spans="4:11" ht="12">
      <c r="D136" s="217"/>
      <c r="E136" s="217"/>
      <c r="F136" s="217"/>
      <c r="G136" s="217"/>
      <c r="H136" s="217"/>
      <c r="I136" s="217"/>
      <c r="J136" s="217"/>
      <c r="K136" s="217"/>
    </row>
    <row r="137" spans="4:11" ht="12">
      <c r="D137" s="217"/>
      <c r="E137" s="217"/>
      <c r="F137" s="217"/>
      <c r="G137" s="217"/>
      <c r="H137" s="217"/>
      <c r="I137" s="217"/>
      <c r="J137" s="217"/>
      <c r="K137" s="217"/>
    </row>
    <row r="138" spans="4:11" ht="12">
      <c r="D138" s="217"/>
      <c r="E138" s="217"/>
      <c r="F138" s="217"/>
      <c r="G138" s="217"/>
      <c r="H138" s="217"/>
      <c r="I138" s="217"/>
      <c r="J138" s="217"/>
      <c r="K138" s="217"/>
    </row>
    <row r="139" spans="4:11" ht="12">
      <c r="D139" s="217"/>
      <c r="E139" s="217"/>
      <c r="F139" s="217"/>
      <c r="G139" s="217"/>
      <c r="H139" s="217"/>
      <c r="I139" s="217"/>
      <c r="J139" s="217"/>
      <c r="K139" s="217"/>
    </row>
    <row r="140" spans="4:11" ht="12">
      <c r="D140" s="217"/>
      <c r="E140" s="217"/>
      <c r="F140" s="217"/>
      <c r="G140" s="217"/>
      <c r="H140" s="217"/>
      <c r="I140" s="217"/>
      <c r="J140" s="217"/>
      <c r="K140" s="217"/>
    </row>
    <row r="141" spans="4:11" ht="12">
      <c r="D141" s="217"/>
      <c r="E141" s="217"/>
      <c r="F141" s="217"/>
      <c r="G141" s="217"/>
      <c r="H141" s="217"/>
      <c r="I141" s="217"/>
      <c r="J141" s="217"/>
      <c r="K141" s="217"/>
    </row>
    <row r="142" spans="4:11" ht="12">
      <c r="D142" s="217"/>
      <c r="E142" s="217"/>
      <c r="F142" s="217"/>
      <c r="G142" s="217"/>
      <c r="H142" s="217"/>
      <c r="I142" s="217"/>
      <c r="J142" s="217"/>
      <c r="K142" s="217"/>
    </row>
    <row r="143" spans="4:11" ht="12">
      <c r="D143" s="217"/>
      <c r="E143" s="217"/>
      <c r="F143" s="217"/>
      <c r="G143" s="217"/>
      <c r="H143" s="217"/>
      <c r="I143" s="217"/>
      <c r="J143" s="217"/>
      <c r="K143" s="217"/>
    </row>
    <row r="144" spans="4:11" ht="12">
      <c r="D144" s="217"/>
      <c r="E144" s="217"/>
      <c r="F144" s="217"/>
      <c r="G144" s="217"/>
      <c r="H144" s="217"/>
      <c r="I144" s="217"/>
      <c r="J144" s="217"/>
      <c r="K144" s="217"/>
    </row>
    <row r="145" spans="4:11" ht="12">
      <c r="D145" s="217"/>
      <c r="E145" s="217"/>
      <c r="F145" s="217"/>
      <c r="G145" s="217"/>
      <c r="H145" s="217"/>
      <c r="I145" s="217"/>
      <c r="J145" s="217"/>
      <c r="K145" s="217"/>
    </row>
    <row r="146" spans="4:11" ht="12">
      <c r="D146" s="217"/>
      <c r="E146" s="217"/>
      <c r="F146" s="217"/>
      <c r="G146" s="217"/>
      <c r="H146" s="217"/>
      <c r="I146" s="217"/>
      <c r="J146" s="217"/>
      <c r="K146" s="217"/>
    </row>
    <row r="147" spans="4:11" ht="12">
      <c r="D147" s="217"/>
      <c r="E147" s="217"/>
      <c r="F147" s="217"/>
      <c r="G147" s="217"/>
      <c r="H147" s="217"/>
      <c r="I147" s="217"/>
      <c r="J147" s="217"/>
      <c r="K147" s="217"/>
    </row>
    <row r="148" spans="4:11" ht="12">
      <c r="D148" s="217"/>
      <c r="E148" s="217"/>
      <c r="F148" s="217"/>
      <c r="G148" s="217"/>
      <c r="H148" s="217"/>
      <c r="I148" s="217"/>
      <c r="J148" s="217"/>
      <c r="K148" s="217"/>
    </row>
    <row r="149" spans="4:11" ht="12">
      <c r="D149" s="217"/>
      <c r="E149" s="217"/>
      <c r="F149" s="217"/>
      <c r="G149" s="217"/>
      <c r="H149" s="217"/>
      <c r="I149" s="217"/>
      <c r="J149" s="217"/>
      <c r="K149" s="217"/>
    </row>
    <row r="150" spans="4:11" ht="12">
      <c r="D150" s="217"/>
      <c r="E150" s="217"/>
      <c r="F150" s="217"/>
      <c r="G150" s="217"/>
      <c r="H150" s="217"/>
      <c r="I150" s="217"/>
      <c r="J150" s="217"/>
      <c r="K150" s="217"/>
    </row>
    <row r="151" spans="4:11" ht="12">
      <c r="D151" s="217"/>
      <c r="E151" s="217"/>
      <c r="F151" s="217"/>
      <c r="G151" s="217"/>
      <c r="H151" s="217"/>
      <c r="I151" s="217"/>
      <c r="J151" s="217"/>
      <c r="K151" s="217"/>
    </row>
    <row r="152" spans="4:11" ht="12">
      <c r="D152" s="217"/>
      <c r="E152" s="217"/>
      <c r="F152" s="217"/>
      <c r="G152" s="217"/>
      <c r="H152" s="217"/>
      <c r="I152" s="217"/>
      <c r="J152" s="217"/>
      <c r="K152" s="217"/>
    </row>
    <row r="153" spans="4:11" ht="12">
      <c r="D153" s="217"/>
      <c r="E153" s="217"/>
      <c r="F153" s="217"/>
      <c r="G153" s="217"/>
      <c r="H153" s="217"/>
      <c r="I153" s="217"/>
      <c r="J153" s="217"/>
      <c r="K153" s="217"/>
    </row>
    <row r="154" spans="4:11" ht="12">
      <c r="D154" s="217"/>
      <c r="E154" s="217"/>
      <c r="F154" s="217"/>
      <c r="G154" s="217"/>
      <c r="H154" s="217"/>
      <c r="I154" s="217"/>
      <c r="J154" s="217"/>
      <c r="K154" s="217"/>
    </row>
    <row r="155" spans="4:11" ht="12">
      <c r="D155" s="217"/>
      <c r="E155" s="217"/>
      <c r="F155" s="217"/>
      <c r="G155" s="217"/>
      <c r="H155" s="217"/>
      <c r="I155" s="217"/>
      <c r="J155" s="217"/>
      <c r="K155" s="217"/>
    </row>
    <row r="156" spans="4:11" ht="12">
      <c r="D156" s="217"/>
      <c r="E156" s="217"/>
      <c r="F156" s="217"/>
      <c r="G156" s="217"/>
      <c r="H156" s="217"/>
      <c r="I156" s="217"/>
      <c r="J156" s="217"/>
      <c r="K156" s="217"/>
    </row>
    <row r="157" spans="4:11" ht="12">
      <c r="D157" s="217"/>
      <c r="E157" s="217"/>
      <c r="F157" s="217"/>
      <c r="G157" s="217"/>
      <c r="H157" s="217"/>
      <c r="I157" s="217"/>
      <c r="J157" s="217"/>
      <c r="K157" s="217"/>
    </row>
    <row r="158" spans="4:11" ht="12">
      <c r="D158" s="217"/>
      <c r="E158" s="217"/>
      <c r="F158" s="217"/>
      <c r="G158" s="217"/>
      <c r="H158" s="217"/>
      <c r="I158" s="217"/>
      <c r="J158" s="217"/>
      <c r="K158" s="217"/>
    </row>
    <row r="159" spans="4:11" ht="12">
      <c r="D159" s="217"/>
      <c r="E159" s="217"/>
      <c r="F159" s="217"/>
      <c r="G159" s="217"/>
      <c r="H159" s="217"/>
      <c r="I159" s="217"/>
      <c r="J159" s="217"/>
      <c r="K159" s="217"/>
    </row>
    <row r="160" spans="4:11" ht="12">
      <c r="D160" s="217"/>
      <c r="E160" s="217"/>
      <c r="F160" s="217"/>
      <c r="G160" s="217"/>
      <c r="H160" s="217"/>
      <c r="I160" s="217"/>
      <c r="J160" s="217"/>
      <c r="K160" s="217"/>
    </row>
    <row r="161" spans="4:11" ht="12">
      <c r="D161" s="217"/>
      <c r="E161" s="217"/>
      <c r="F161" s="217"/>
      <c r="G161" s="217"/>
      <c r="H161" s="217"/>
      <c r="I161" s="217"/>
      <c r="J161" s="217"/>
      <c r="K161" s="217"/>
    </row>
    <row r="162" spans="4:11" ht="12">
      <c r="D162" s="217"/>
      <c r="E162" s="217"/>
      <c r="F162" s="217"/>
      <c r="G162" s="217"/>
      <c r="H162" s="217"/>
      <c r="I162" s="217"/>
      <c r="J162" s="217"/>
      <c r="K162" s="217"/>
    </row>
    <row r="163" spans="4:11" ht="12">
      <c r="D163" s="217"/>
      <c r="E163" s="217"/>
      <c r="F163" s="217"/>
      <c r="G163" s="217"/>
      <c r="H163" s="217"/>
      <c r="I163" s="217"/>
      <c r="J163" s="217"/>
      <c r="K163" s="217"/>
    </row>
    <row r="164" spans="4:11" ht="12">
      <c r="D164" s="217"/>
      <c r="E164" s="217"/>
      <c r="F164" s="217"/>
      <c r="G164" s="217"/>
      <c r="H164" s="217"/>
      <c r="I164" s="217"/>
      <c r="J164" s="217"/>
      <c r="K164" s="217"/>
    </row>
    <row r="165" spans="4:11" ht="12">
      <c r="D165" s="217"/>
      <c r="E165" s="217"/>
      <c r="F165" s="217"/>
      <c r="G165" s="217"/>
      <c r="H165" s="217"/>
      <c r="I165" s="217"/>
      <c r="J165" s="217"/>
      <c r="K165" s="217"/>
    </row>
    <row r="166" spans="4:11" ht="12">
      <c r="D166" s="217"/>
      <c r="E166" s="217"/>
      <c r="F166" s="217"/>
      <c r="G166" s="217"/>
      <c r="H166" s="217"/>
      <c r="I166" s="217"/>
      <c r="J166" s="217"/>
      <c r="K166" s="217"/>
    </row>
    <row r="167" spans="4:11" ht="12">
      <c r="D167" s="217"/>
      <c r="E167" s="217"/>
      <c r="F167" s="217"/>
      <c r="G167" s="217"/>
      <c r="H167" s="217"/>
      <c r="I167" s="217"/>
      <c r="J167" s="217"/>
      <c r="K167" s="217"/>
    </row>
    <row r="168" spans="4:11" ht="12">
      <c r="D168" s="217"/>
      <c r="E168" s="217"/>
      <c r="F168" s="217"/>
      <c r="G168" s="217"/>
      <c r="H168" s="217"/>
      <c r="I168" s="217"/>
      <c r="J168" s="217"/>
      <c r="K168" s="217"/>
    </row>
    <row r="169" spans="4:11" ht="12">
      <c r="D169" s="217"/>
      <c r="E169" s="217"/>
      <c r="F169" s="217"/>
      <c r="G169" s="217"/>
      <c r="H169" s="217"/>
      <c r="I169" s="217"/>
      <c r="J169" s="217"/>
      <c r="K169" s="217"/>
    </row>
    <row r="170" spans="4:11" ht="12">
      <c r="D170" s="217"/>
      <c r="E170" s="217"/>
      <c r="F170" s="217"/>
      <c r="G170" s="217"/>
      <c r="H170" s="217"/>
      <c r="I170" s="217"/>
      <c r="J170" s="217"/>
      <c r="K170" s="217"/>
    </row>
    <row r="171" spans="4:11" ht="12">
      <c r="D171" s="217"/>
      <c r="E171" s="217"/>
      <c r="F171" s="217"/>
      <c r="G171" s="217"/>
      <c r="H171" s="217"/>
      <c r="I171" s="217"/>
      <c r="J171" s="217"/>
      <c r="K171" s="217"/>
    </row>
    <row r="172" spans="4:11" ht="12">
      <c r="D172" s="217"/>
      <c r="E172" s="217"/>
      <c r="F172" s="217"/>
      <c r="G172" s="217"/>
      <c r="H172" s="217"/>
      <c r="I172" s="217"/>
      <c r="J172" s="217"/>
      <c r="K172" s="217"/>
    </row>
    <row r="173" spans="4:11" ht="12">
      <c r="D173" s="217"/>
      <c r="E173" s="217"/>
      <c r="F173" s="217"/>
      <c r="G173" s="217"/>
      <c r="H173" s="217"/>
      <c r="I173" s="217"/>
      <c r="J173" s="217"/>
      <c r="K173" s="217"/>
    </row>
    <row r="174" spans="4:11" ht="12">
      <c r="D174" s="217"/>
      <c r="E174" s="217"/>
      <c r="F174" s="217"/>
      <c r="G174" s="217"/>
      <c r="H174" s="217"/>
      <c r="I174" s="217"/>
      <c r="J174" s="217"/>
      <c r="K174" s="217"/>
    </row>
    <row r="175" spans="4:11" ht="12">
      <c r="D175" s="217"/>
      <c r="E175" s="217"/>
      <c r="F175" s="217"/>
      <c r="G175" s="217"/>
      <c r="H175" s="217"/>
      <c r="I175" s="217"/>
      <c r="J175" s="217"/>
      <c r="K175" s="217"/>
    </row>
    <row r="176" spans="4:11" ht="12">
      <c r="D176" s="217"/>
      <c r="E176" s="217"/>
      <c r="F176" s="217"/>
      <c r="G176" s="217"/>
      <c r="H176" s="217"/>
      <c r="I176" s="217"/>
      <c r="J176" s="217"/>
      <c r="K176" s="217"/>
    </row>
    <row r="177" spans="4:11" ht="12">
      <c r="D177" s="217"/>
      <c r="E177" s="217"/>
      <c r="F177" s="217"/>
      <c r="G177" s="217"/>
      <c r="H177" s="217"/>
      <c r="I177" s="217"/>
      <c r="J177" s="217"/>
      <c r="K177" s="217"/>
    </row>
    <row r="178" spans="4:11" ht="12">
      <c r="D178" s="217"/>
      <c r="E178" s="217"/>
      <c r="F178" s="217"/>
      <c r="G178" s="217"/>
      <c r="H178" s="217"/>
      <c r="I178" s="217"/>
      <c r="J178" s="217"/>
      <c r="K178" s="217"/>
    </row>
    <row r="179" spans="4:11" ht="12">
      <c r="D179" s="217"/>
      <c r="E179" s="217"/>
      <c r="F179" s="217"/>
      <c r="G179" s="217"/>
      <c r="H179" s="217"/>
      <c r="I179" s="217"/>
      <c r="J179" s="217"/>
      <c r="K179" s="217"/>
    </row>
    <row r="180" spans="4:11" ht="12">
      <c r="D180" s="217"/>
      <c r="E180" s="217"/>
      <c r="F180" s="217"/>
      <c r="G180" s="217"/>
      <c r="H180" s="217"/>
      <c r="I180" s="217"/>
      <c r="J180" s="217"/>
      <c r="K180" s="217"/>
    </row>
    <row r="181" spans="4:11" ht="12">
      <c r="D181" s="217"/>
      <c r="E181" s="217"/>
      <c r="F181" s="217"/>
      <c r="G181" s="217"/>
      <c r="H181" s="217"/>
      <c r="I181" s="217"/>
      <c r="J181" s="217"/>
      <c r="K181" s="217"/>
    </row>
    <row r="182" spans="4:11" ht="12">
      <c r="D182" s="217"/>
      <c r="E182" s="217"/>
      <c r="F182" s="217"/>
      <c r="G182" s="217"/>
      <c r="H182" s="217"/>
      <c r="I182" s="217"/>
      <c r="J182" s="217"/>
      <c r="K182" s="217"/>
    </row>
    <row r="183" spans="4:11" ht="12">
      <c r="D183" s="217"/>
      <c r="E183" s="217"/>
      <c r="F183" s="217"/>
      <c r="G183" s="217"/>
      <c r="H183" s="217"/>
      <c r="I183" s="217"/>
      <c r="J183" s="217"/>
      <c r="K183" s="217"/>
    </row>
    <row r="184" spans="4:11" ht="12">
      <c r="D184" s="217"/>
      <c r="E184" s="217"/>
      <c r="F184" s="217"/>
      <c r="G184" s="217"/>
      <c r="H184" s="217"/>
      <c r="I184" s="217"/>
      <c r="J184" s="217"/>
      <c r="K184" s="217"/>
    </row>
    <row r="185" spans="4:11" ht="12">
      <c r="D185" s="217"/>
      <c r="E185" s="217"/>
      <c r="F185" s="217"/>
      <c r="G185" s="217"/>
      <c r="H185" s="217"/>
      <c r="I185" s="217"/>
      <c r="J185" s="217"/>
      <c r="K185" s="217"/>
    </row>
    <row r="186" spans="4:11" ht="12">
      <c r="D186" s="217"/>
      <c r="E186" s="217"/>
      <c r="F186" s="217"/>
      <c r="G186" s="217"/>
      <c r="H186" s="217"/>
      <c r="I186" s="217"/>
      <c r="J186" s="217"/>
      <c r="K186" s="217"/>
    </row>
    <row r="187" spans="4:11" ht="12">
      <c r="D187" s="217"/>
      <c r="E187" s="217"/>
      <c r="F187" s="217"/>
      <c r="G187" s="217"/>
      <c r="H187" s="217"/>
      <c r="I187" s="217"/>
      <c r="J187" s="217"/>
      <c r="K187" s="217"/>
    </row>
    <row r="188" spans="4:11" ht="12">
      <c r="D188" s="217"/>
      <c r="E188" s="217"/>
      <c r="F188" s="217"/>
      <c r="G188" s="217"/>
      <c r="H188" s="217"/>
      <c r="I188" s="217"/>
      <c r="J188" s="217"/>
      <c r="K188" s="217"/>
    </row>
    <row r="189" spans="4:11" ht="12">
      <c r="D189" s="217"/>
      <c r="E189" s="217"/>
      <c r="F189" s="217"/>
      <c r="G189" s="217"/>
      <c r="H189" s="217"/>
      <c r="I189" s="217"/>
      <c r="J189" s="217"/>
      <c r="K189" s="217"/>
    </row>
    <row r="190" spans="4:11" ht="12">
      <c r="D190" s="217"/>
      <c r="E190" s="217"/>
      <c r="F190" s="217"/>
      <c r="G190" s="217"/>
      <c r="H190" s="217"/>
      <c r="I190" s="217"/>
      <c r="J190" s="217"/>
      <c r="K190" s="217"/>
    </row>
    <row r="191" spans="4:11" ht="12">
      <c r="D191" s="217"/>
      <c r="E191" s="217"/>
      <c r="F191" s="217"/>
      <c r="G191" s="217"/>
      <c r="H191" s="217"/>
      <c r="I191" s="217"/>
      <c r="J191" s="217"/>
      <c r="K191" s="217"/>
    </row>
    <row r="192" spans="4:11" ht="12">
      <c r="D192" s="217"/>
      <c r="E192" s="217"/>
      <c r="F192" s="217"/>
      <c r="G192" s="217"/>
      <c r="H192" s="217"/>
      <c r="I192" s="217"/>
      <c r="J192" s="217"/>
      <c r="K192" s="217"/>
    </row>
    <row r="193" spans="4:11" ht="12">
      <c r="D193" s="217"/>
      <c r="E193" s="217"/>
      <c r="F193" s="217"/>
      <c r="G193" s="217"/>
      <c r="H193" s="217"/>
      <c r="I193" s="217"/>
      <c r="J193" s="217"/>
      <c r="K193" s="217"/>
    </row>
    <row r="194" spans="4:11" ht="12">
      <c r="D194" s="217"/>
      <c r="E194" s="217"/>
      <c r="F194" s="217"/>
      <c r="G194" s="217"/>
      <c r="H194" s="217"/>
      <c r="I194" s="217"/>
      <c r="J194" s="217"/>
      <c r="K194" s="217"/>
    </row>
    <row r="195" spans="4:11" ht="12">
      <c r="D195" s="217"/>
      <c r="E195" s="217"/>
      <c r="F195" s="217"/>
      <c r="G195" s="217"/>
      <c r="H195" s="217"/>
      <c r="I195" s="217"/>
      <c r="J195" s="217"/>
      <c r="K195" s="217"/>
    </row>
    <row r="196" spans="4:11" ht="12">
      <c r="D196" s="217"/>
      <c r="E196" s="217"/>
      <c r="F196" s="217"/>
      <c r="G196" s="217"/>
      <c r="H196" s="217"/>
      <c r="I196" s="217"/>
      <c r="J196" s="217"/>
      <c r="K196" s="217"/>
    </row>
    <row r="197" spans="4:11" ht="12">
      <c r="D197" s="217"/>
      <c r="E197" s="217"/>
      <c r="F197" s="217"/>
      <c r="G197" s="217"/>
      <c r="H197" s="217"/>
      <c r="I197" s="217"/>
      <c r="J197" s="217"/>
      <c r="K197" s="217"/>
    </row>
    <row r="198" spans="4:11" ht="12">
      <c r="D198" s="217"/>
      <c r="E198" s="217"/>
      <c r="F198" s="217"/>
      <c r="G198" s="217"/>
      <c r="H198" s="217"/>
      <c r="I198" s="217"/>
      <c r="J198" s="217"/>
      <c r="K198" s="217"/>
    </row>
    <row r="199" spans="4:11" ht="12">
      <c r="D199" s="217"/>
      <c r="E199" s="217"/>
      <c r="F199" s="217"/>
      <c r="G199" s="217"/>
      <c r="H199" s="217"/>
      <c r="I199" s="217"/>
      <c r="J199" s="217"/>
      <c r="K199" s="217"/>
    </row>
    <row r="200" spans="4:11" ht="12">
      <c r="D200" s="217"/>
      <c r="E200" s="217"/>
      <c r="F200" s="217"/>
      <c r="G200" s="217"/>
      <c r="H200" s="217"/>
      <c r="I200" s="217"/>
      <c r="J200" s="217"/>
      <c r="K200" s="217"/>
    </row>
    <row r="201" spans="4:11" ht="12">
      <c r="D201" s="217"/>
      <c r="E201" s="217"/>
      <c r="F201" s="217"/>
      <c r="G201" s="217"/>
      <c r="H201" s="217"/>
      <c r="I201" s="217"/>
      <c r="J201" s="217"/>
      <c r="K201" s="217"/>
    </row>
    <row r="202" spans="4:11" ht="12">
      <c r="D202" s="217"/>
      <c r="E202" s="217"/>
      <c r="F202" s="217"/>
      <c r="G202" s="217"/>
      <c r="H202" s="217"/>
      <c r="I202" s="217"/>
      <c r="J202" s="217"/>
      <c r="K202" s="217"/>
    </row>
    <row r="203" spans="4:11" ht="12">
      <c r="D203" s="217"/>
      <c r="E203" s="217"/>
      <c r="F203" s="217"/>
      <c r="G203" s="217"/>
      <c r="H203" s="217"/>
      <c r="I203" s="217"/>
      <c r="J203" s="217"/>
      <c r="K203" s="217"/>
    </row>
    <row r="204" spans="4:11" ht="12">
      <c r="D204" s="217"/>
      <c r="E204" s="217"/>
      <c r="F204" s="217"/>
      <c r="G204" s="217"/>
      <c r="H204" s="217"/>
      <c r="I204" s="217"/>
      <c r="J204" s="217"/>
      <c r="K204" s="217"/>
    </row>
    <row r="205" spans="4:11" ht="12">
      <c r="D205" s="217"/>
      <c r="E205" s="217"/>
      <c r="F205" s="217"/>
      <c r="G205" s="217"/>
      <c r="H205" s="217"/>
      <c r="I205" s="217"/>
      <c r="J205" s="217"/>
      <c r="K205" s="217"/>
    </row>
    <row r="206" spans="4:11" ht="12">
      <c r="D206" s="217"/>
      <c r="E206" s="217"/>
      <c r="F206" s="217"/>
      <c r="G206" s="217"/>
      <c r="H206" s="217"/>
      <c r="I206" s="217"/>
      <c r="J206" s="217"/>
      <c r="K206" s="217"/>
    </row>
    <row r="207" spans="4:11" ht="12">
      <c r="D207" s="217"/>
      <c r="E207" s="217"/>
      <c r="F207" s="217"/>
      <c r="G207" s="217"/>
      <c r="H207" s="217"/>
      <c r="I207" s="217"/>
      <c r="J207" s="217"/>
      <c r="K207" s="217"/>
    </row>
    <row r="208" spans="4:11" ht="12">
      <c r="D208" s="217"/>
      <c r="E208" s="217"/>
      <c r="F208" s="217"/>
      <c r="G208" s="217"/>
      <c r="H208" s="217"/>
      <c r="I208" s="217"/>
      <c r="J208" s="217"/>
      <c r="K208" s="217"/>
    </row>
    <row r="209" spans="4:11" ht="12">
      <c r="D209" s="217"/>
      <c r="E209" s="217"/>
      <c r="F209" s="217"/>
      <c r="G209" s="217"/>
      <c r="H209" s="217"/>
      <c r="I209" s="217"/>
      <c r="J209" s="217"/>
      <c r="K209" s="217"/>
    </row>
    <row r="210" spans="4:11" ht="12">
      <c r="D210" s="217"/>
      <c r="E210" s="217"/>
      <c r="F210" s="217"/>
      <c r="G210" s="217"/>
      <c r="H210" s="217"/>
      <c r="I210" s="217"/>
      <c r="J210" s="217"/>
      <c r="K210" s="217"/>
    </row>
    <row r="211" spans="4:11" ht="12">
      <c r="D211" s="217"/>
      <c r="E211" s="217"/>
      <c r="F211" s="217"/>
      <c r="G211" s="217"/>
      <c r="H211" s="217"/>
      <c r="I211" s="217"/>
      <c r="J211" s="217"/>
      <c r="K211" s="217"/>
    </row>
    <row r="212" spans="4:11" ht="12">
      <c r="D212" s="217"/>
      <c r="E212" s="217"/>
      <c r="F212" s="217"/>
      <c r="G212" s="217"/>
      <c r="H212" s="217"/>
      <c r="I212" s="217"/>
      <c r="J212" s="217"/>
      <c r="K212" s="217"/>
    </row>
    <row r="213" spans="4:11" ht="12">
      <c r="D213" s="217"/>
      <c r="E213" s="217"/>
      <c r="F213" s="217"/>
      <c r="G213" s="217"/>
      <c r="H213" s="217"/>
      <c r="I213" s="217"/>
      <c r="J213" s="217"/>
      <c r="K213" s="217"/>
    </row>
    <row r="214" spans="4:11" ht="12">
      <c r="D214" s="217"/>
      <c r="E214" s="217"/>
      <c r="F214" s="217"/>
      <c r="G214" s="217"/>
      <c r="H214" s="217"/>
      <c r="I214" s="217"/>
      <c r="J214" s="217"/>
      <c r="K214" s="217"/>
    </row>
    <row r="215" spans="4:11" ht="12">
      <c r="D215" s="217"/>
      <c r="E215" s="217"/>
      <c r="F215" s="217"/>
      <c r="G215" s="217"/>
      <c r="H215" s="217"/>
      <c r="I215" s="217"/>
      <c r="J215" s="217"/>
      <c r="K215" s="217"/>
    </row>
    <row r="216" spans="4:11" ht="12">
      <c r="D216" s="217"/>
      <c r="E216" s="217"/>
      <c r="F216" s="217"/>
      <c r="G216" s="217"/>
      <c r="H216" s="217"/>
      <c r="I216" s="217"/>
      <c r="J216" s="217"/>
      <c r="K216" s="217"/>
    </row>
    <row r="217" spans="4:11" ht="12">
      <c r="D217" s="217"/>
      <c r="E217" s="217"/>
      <c r="F217" s="217"/>
      <c r="G217" s="217"/>
      <c r="H217" s="217"/>
      <c r="I217" s="217"/>
      <c r="J217" s="217"/>
      <c r="K217" s="217"/>
    </row>
    <row r="218" spans="4:11" ht="12">
      <c r="D218" s="217"/>
      <c r="E218" s="217"/>
      <c r="F218" s="217"/>
      <c r="G218" s="217"/>
      <c r="H218" s="217"/>
      <c r="I218" s="217"/>
      <c r="J218" s="217"/>
      <c r="K218" s="217"/>
    </row>
  </sheetData>
  <mergeCells count="9">
    <mergeCell ref="B11:C11"/>
    <mergeCell ref="B4:C5"/>
    <mergeCell ref="D4:F4"/>
    <mergeCell ref="I4:K4"/>
    <mergeCell ref="G4:H4"/>
    <mergeCell ref="B9:C9"/>
    <mergeCell ref="B10:C10"/>
    <mergeCell ref="B7:C7"/>
    <mergeCell ref="B8:C8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74"/>
  <sheetViews>
    <sheetView workbookViewId="0" topLeftCell="A1">
      <selection activeCell="A1" sqref="A1"/>
    </sheetView>
  </sheetViews>
  <sheetFormatPr defaultColWidth="9.00390625" defaultRowHeight="13.5"/>
  <cols>
    <col min="1" max="1" width="2.625" style="123" customWidth="1"/>
    <col min="2" max="2" width="11.625" style="123" customWidth="1"/>
    <col min="3" max="16384" width="9.00390625" style="123" customWidth="1"/>
  </cols>
  <sheetData>
    <row r="1" ht="15" customHeight="1"/>
    <row r="2" ht="15" customHeight="1">
      <c r="B2" s="268" t="s">
        <v>598</v>
      </c>
    </row>
    <row r="3" ht="15" customHeight="1">
      <c r="B3" s="268"/>
    </row>
    <row r="4" spans="2:14" ht="15" customHeight="1" thickBot="1">
      <c r="B4" s="123" t="s">
        <v>570</v>
      </c>
      <c r="N4" s="269" t="s">
        <v>571</v>
      </c>
    </row>
    <row r="5" spans="2:14" ht="18" customHeight="1" thickTop="1">
      <c r="B5" s="1050" t="s">
        <v>1294</v>
      </c>
      <c r="C5" s="1057" t="s">
        <v>572</v>
      </c>
      <c r="D5" s="1057"/>
      <c r="E5" s="1057"/>
      <c r="F5" s="1057"/>
      <c r="G5" s="1057"/>
      <c r="H5" s="1057"/>
      <c r="I5" s="1057"/>
      <c r="J5" s="1057"/>
      <c r="K5" s="1057"/>
      <c r="L5" s="1047" t="s">
        <v>573</v>
      </c>
      <c r="M5" s="1048"/>
      <c r="N5" s="1049"/>
    </row>
    <row r="6" spans="2:14" ht="18" customHeight="1">
      <c r="B6" s="1051"/>
      <c r="C6" s="1056" t="s">
        <v>574</v>
      </c>
      <c r="D6" s="1056"/>
      <c r="E6" s="1056"/>
      <c r="F6" s="1056"/>
      <c r="G6" s="1056"/>
      <c r="H6" s="1056"/>
      <c r="I6" s="1056"/>
      <c r="J6" s="1056" t="s">
        <v>575</v>
      </c>
      <c r="K6" s="1056" t="s">
        <v>576</v>
      </c>
      <c r="L6" s="272" t="s">
        <v>577</v>
      </c>
      <c r="M6" s="272" t="s">
        <v>578</v>
      </c>
      <c r="N6" s="272" t="s">
        <v>579</v>
      </c>
    </row>
    <row r="7" spans="2:14" ht="19.5" customHeight="1">
      <c r="B7" s="1051"/>
      <c r="C7" s="1056" t="s">
        <v>580</v>
      </c>
      <c r="D7" s="1056"/>
      <c r="E7" s="1056"/>
      <c r="F7" s="1056"/>
      <c r="G7" s="1053" t="s">
        <v>581</v>
      </c>
      <c r="H7" s="1054" t="s">
        <v>582</v>
      </c>
      <c r="I7" s="1053" t="s">
        <v>479</v>
      </c>
      <c r="J7" s="1056"/>
      <c r="K7" s="1056"/>
      <c r="L7" s="981" t="s">
        <v>583</v>
      </c>
      <c r="M7" s="981" t="s">
        <v>584</v>
      </c>
      <c r="N7" s="981" t="s">
        <v>585</v>
      </c>
    </row>
    <row r="8" spans="2:14" ht="30" customHeight="1">
      <c r="B8" s="1052"/>
      <c r="C8" s="273" t="s">
        <v>586</v>
      </c>
      <c r="D8" s="273" t="s">
        <v>587</v>
      </c>
      <c r="E8" s="274" t="s">
        <v>588</v>
      </c>
      <c r="F8" s="271" t="s">
        <v>589</v>
      </c>
      <c r="G8" s="1053"/>
      <c r="H8" s="1055"/>
      <c r="I8" s="1053"/>
      <c r="J8" s="1056"/>
      <c r="K8" s="1056"/>
      <c r="L8" s="770"/>
      <c r="M8" s="740"/>
      <c r="N8" s="740"/>
    </row>
    <row r="9" spans="2:14" ht="13.5" customHeight="1">
      <c r="B9" s="276"/>
      <c r="C9" s="277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278"/>
    </row>
    <row r="10" spans="2:14" s="279" customFormat="1" ht="11.25">
      <c r="B10" s="280" t="s">
        <v>1295</v>
      </c>
      <c r="C10" s="281">
        <v>114183</v>
      </c>
      <c r="D10" s="105">
        <f>SUM(D12:D72)</f>
        <v>504571</v>
      </c>
      <c r="E10" s="105">
        <f>SUM(E12:E72)</f>
        <v>11242</v>
      </c>
      <c r="F10" s="105">
        <v>629996</v>
      </c>
      <c r="G10" s="105">
        <f>SUM(G12:G72)</f>
        <v>93</v>
      </c>
      <c r="H10" s="105">
        <v>8148</v>
      </c>
      <c r="I10" s="105">
        <f>SUM(I12:I72)</f>
        <v>638237</v>
      </c>
      <c r="J10" s="105">
        <f>SUM(J12:J72)</f>
        <v>28443</v>
      </c>
      <c r="K10" s="105">
        <f>SUM(K12:K72)</f>
        <v>666680</v>
      </c>
      <c r="L10" s="105">
        <v>344925</v>
      </c>
      <c r="M10" s="105">
        <f>SUM(M12:M72)</f>
        <v>55063</v>
      </c>
      <c r="N10" s="106">
        <f>SUM(N12:N72)</f>
        <v>266692</v>
      </c>
    </row>
    <row r="11" spans="2:14" s="124" customFormat="1" ht="11.25">
      <c r="B11" s="280"/>
      <c r="C11" s="282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4"/>
    </row>
    <row r="12" spans="2:14" ht="12">
      <c r="B12" s="39" t="s">
        <v>419</v>
      </c>
      <c r="C12" s="285">
        <v>3838</v>
      </c>
      <c r="D12" s="43">
        <v>16846</v>
      </c>
      <c r="E12" s="43">
        <v>795</v>
      </c>
      <c r="F12" s="43">
        <f aca="true" t="shared" si="0" ref="F12:F20">SUM(C12:E12)</f>
        <v>21479</v>
      </c>
      <c r="G12" s="43">
        <v>0</v>
      </c>
      <c r="H12" s="43">
        <v>286</v>
      </c>
      <c r="I12" s="43">
        <f aca="true" t="shared" si="1" ref="I12:I20">SUM(F12:H12)</f>
        <v>21765</v>
      </c>
      <c r="J12" s="43">
        <v>368</v>
      </c>
      <c r="K12" s="43">
        <f aca="true" t="shared" si="2" ref="K12:K20">SUM(I12:J12)</f>
        <v>22133</v>
      </c>
      <c r="L12" s="43">
        <v>8557</v>
      </c>
      <c r="M12" s="43">
        <v>1064</v>
      </c>
      <c r="N12" s="66">
        <v>12512</v>
      </c>
    </row>
    <row r="13" spans="2:14" ht="12">
      <c r="B13" s="39" t="s">
        <v>420</v>
      </c>
      <c r="C13" s="285">
        <v>9460</v>
      </c>
      <c r="D13" s="43">
        <v>30708</v>
      </c>
      <c r="E13" s="43">
        <v>1742</v>
      </c>
      <c r="F13" s="43">
        <f t="shared" si="0"/>
        <v>41910</v>
      </c>
      <c r="G13" s="43">
        <v>0</v>
      </c>
      <c r="H13" s="43">
        <v>201</v>
      </c>
      <c r="I13" s="43">
        <f t="shared" si="1"/>
        <v>42111</v>
      </c>
      <c r="J13" s="43">
        <v>942</v>
      </c>
      <c r="K13" s="43">
        <f t="shared" si="2"/>
        <v>43053</v>
      </c>
      <c r="L13" s="43">
        <v>5576</v>
      </c>
      <c r="M13" s="43">
        <v>5333</v>
      </c>
      <c r="N13" s="66">
        <v>32144</v>
      </c>
    </row>
    <row r="14" spans="2:14" ht="12">
      <c r="B14" s="39" t="s">
        <v>421</v>
      </c>
      <c r="C14" s="285">
        <v>3939</v>
      </c>
      <c r="D14" s="43">
        <v>5308</v>
      </c>
      <c r="E14" s="43">
        <v>70</v>
      </c>
      <c r="F14" s="43">
        <f t="shared" si="0"/>
        <v>9317</v>
      </c>
      <c r="G14" s="43">
        <v>19</v>
      </c>
      <c r="H14" s="43">
        <v>98</v>
      </c>
      <c r="I14" s="43">
        <f t="shared" si="1"/>
        <v>9434</v>
      </c>
      <c r="J14" s="43">
        <v>1214</v>
      </c>
      <c r="K14" s="43">
        <f t="shared" si="2"/>
        <v>10648</v>
      </c>
      <c r="L14" s="43">
        <v>745</v>
      </c>
      <c r="M14" s="43">
        <v>1659</v>
      </c>
      <c r="N14" s="66">
        <v>8244</v>
      </c>
    </row>
    <row r="15" spans="2:14" ht="12">
      <c r="B15" s="39" t="s">
        <v>1306</v>
      </c>
      <c r="C15" s="285">
        <v>1750</v>
      </c>
      <c r="D15" s="43">
        <v>422</v>
      </c>
      <c r="E15" s="43">
        <v>1</v>
      </c>
      <c r="F15" s="43">
        <f t="shared" si="0"/>
        <v>2173</v>
      </c>
      <c r="G15" s="43">
        <v>3</v>
      </c>
      <c r="H15" s="43">
        <v>185</v>
      </c>
      <c r="I15" s="43">
        <f t="shared" si="1"/>
        <v>2361</v>
      </c>
      <c r="J15" s="43">
        <v>291</v>
      </c>
      <c r="K15" s="43">
        <f t="shared" si="2"/>
        <v>2652</v>
      </c>
      <c r="L15" s="43">
        <v>756</v>
      </c>
      <c r="M15" s="43">
        <v>270</v>
      </c>
      <c r="N15" s="66">
        <v>1626</v>
      </c>
    </row>
    <row r="16" spans="2:14" ht="12">
      <c r="B16" s="39" t="s">
        <v>423</v>
      </c>
      <c r="C16" s="285">
        <v>2845</v>
      </c>
      <c r="D16" s="43">
        <v>9023</v>
      </c>
      <c r="E16" s="43">
        <v>66</v>
      </c>
      <c r="F16" s="43">
        <f t="shared" si="0"/>
        <v>11934</v>
      </c>
      <c r="G16" s="43">
        <v>0</v>
      </c>
      <c r="H16" s="43">
        <v>296</v>
      </c>
      <c r="I16" s="43">
        <f t="shared" si="1"/>
        <v>12230</v>
      </c>
      <c r="J16" s="43">
        <v>165</v>
      </c>
      <c r="K16" s="43">
        <f t="shared" si="2"/>
        <v>12395</v>
      </c>
      <c r="L16" s="43">
        <v>8331</v>
      </c>
      <c r="M16" s="43">
        <v>32</v>
      </c>
      <c r="N16" s="66">
        <v>4032</v>
      </c>
    </row>
    <row r="17" spans="2:14" ht="12">
      <c r="B17" s="39" t="s">
        <v>424</v>
      </c>
      <c r="C17" s="285">
        <v>1496</v>
      </c>
      <c r="D17" s="43">
        <v>6413</v>
      </c>
      <c r="E17" s="43">
        <v>194</v>
      </c>
      <c r="F17" s="43">
        <f t="shared" si="0"/>
        <v>8103</v>
      </c>
      <c r="G17" s="43">
        <v>0</v>
      </c>
      <c r="H17" s="43">
        <v>174</v>
      </c>
      <c r="I17" s="43">
        <f t="shared" si="1"/>
        <v>8277</v>
      </c>
      <c r="J17" s="43">
        <v>189</v>
      </c>
      <c r="K17" s="43">
        <f t="shared" si="2"/>
        <v>8466</v>
      </c>
      <c r="L17" s="43">
        <v>3452</v>
      </c>
      <c r="M17" s="43">
        <v>2568</v>
      </c>
      <c r="N17" s="66">
        <v>2446</v>
      </c>
    </row>
    <row r="18" spans="2:14" ht="12">
      <c r="B18" s="39" t="s">
        <v>425</v>
      </c>
      <c r="C18" s="285">
        <v>3235</v>
      </c>
      <c r="D18" s="43">
        <v>11662</v>
      </c>
      <c r="E18" s="43">
        <v>577</v>
      </c>
      <c r="F18" s="43">
        <f t="shared" si="0"/>
        <v>15474</v>
      </c>
      <c r="G18" s="43">
        <v>0</v>
      </c>
      <c r="H18" s="43">
        <v>414</v>
      </c>
      <c r="I18" s="43">
        <f t="shared" si="1"/>
        <v>15888</v>
      </c>
      <c r="J18" s="43">
        <v>242</v>
      </c>
      <c r="K18" s="43">
        <f t="shared" si="2"/>
        <v>16130</v>
      </c>
      <c r="L18" s="43">
        <v>5115</v>
      </c>
      <c r="M18" s="43">
        <v>231</v>
      </c>
      <c r="N18" s="66">
        <v>10784</v>
      </c>
    </row>
    <row r="19" spans="2:14" ht="12">
      <c r="B19" s="39" t="s">
        <v>426</v>
      </c>
      <c r="C19" s="285">
        <v>2057</v>
      </c>
      <c r="D19" s="43">
        <v>8052</v>
      </c>
      <c r="E19" s="43">
        <v>34</v>
      </c>
      <c r="F19" s="43">
        <f t="shared" si="0"/>
        <v>10143</v>
      </c>
      <c r="G19" s="43">
        <v>0</v>
      </c>
      <c r="H19" s="43">
        <v>113</v>
      </c>
      <c r="I19" s="43">
        <f t="shared" si="1"/>
        <v>10256</v>
      </c>
      <c r="J19" s="43">
        <v>322</v>
      </c>
      <c r="K19" s="43">
        <f t="shared" si="2"/>
        <v>10578</v>
      </c>
      <c r="L19" s="43">
        <v>4809</v>
      </c>
      <c r="M19" s="43">
        <v>293</v>
      </c>
      <c r="N19" s="66">
        <v>5476</v>
      </c>
    </row>
    <row r="20" spans="2:14" ht="12">
      <c r="B20" s="39" t="s">
        <v>1311</v>
      </c>
      <c r="C20" s="285">
        <v>2774</v>
      </c>
      <c r="D20" s="43">
        <v>13497</v>
      </c>
      <c r="E20" s="43">
        <v>328</v>
      </c>
      <c r="F20" s="43">
        <f t="shared" si="0"/>
        <v>16599</v>
      </c>
      <c r="G20" s="43">
        <v>0</v>
      </c>
      <c r="H20" s="43">
        <v>77</v>
      </c>
      <c r="I20" s="43">
        <f t="shared" si="1"/>
        <v>16676</v>
      </c>
      <c r="J20" s="43">
        <v>125</v>
      </c>
      <c r="K20" s="43">
        <f t="shared" si="2"/>
        <v>16801</v>
      </c>
      <c r="L20" s="43">
        <v>2099</v>
      </c>
      <c r="M20" s="43">
        <v>6392</v>
      </c>
      <c r="N20" s="66">
        <v>8310</v>
      </c>
    </row>
    <row r="21" spans="2:14" ht="12">
      <c r="B21" s="39"/>
      <c r="C21" s="285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66"/>
    </row>
    <row r="22" spans="2:14" ht="12">
      <c r="B22" s="39" t="s">
        <v>497</v>
      </c>
      <c r="C22" s="285">
        <v>713</v>
      </c>
      <c r="D22" s="43">
        <v>2482</v>
      </c>
      <c r="E22" s="286">
        <v>0</v>
      </c>
      <c r="F22" s="43">
        <f>SUM(C22:E22)</f>
        <v>3195</v>
      </c>
      <c r="G22" s="43">
        <v>0</v>
      </c>
      <c r="H22" s="43">
        <v>1</v>
      </c>
      <c r="I22" s="43">
        <f>SUM(F22:H22)</f>
        <v>3196</v>
      </c>
      <c r="J22" s="43">
        <v>194</v>
      </c>
      <c r="K22" s="43">
        <f>SUM(I22:J22)</f>
        <v>3390</v>
      </c>
      <c r="L22" s="43">
        <v>146</v>
      </c>
      <c r="M22" s="43">
        <v>733</v>
      </c>
      <c r="N22" s="66">
        <v>2511</v>
      </c>
    </row>
    <row r="23" spans="2:14" ht="12">
      <c r="B23" s="39" t="s">
        <v>590</v>
      </c>
      <c r="C23" s="285">
        <v>189</v>
      </c>
      <c r="D23" s="43">
        <v>546</v>
      </c>
      <c r="E23" s="286">
        <v>0</v>
      </c>
      <c r="F23" s="43">
        <f>SUM(C23:E23)</f>
        <v>735</v>
      </c>
      <c r="G23" s="43">
        <v>0</v>
      </c>
      <c r="H23" s="43">
        <v>0</v>
      </c>
      <c r="I23" s="43">
        <f>SUM(F23:H23)</f>
        <v>735</v>
      </c>
      <c r="J23" s="43">
        <v>50</v>
      </c>
      <c r="K23" s="43">
        <f>SUM(I23:J23)</f>
        <v>785</v>
      </c>
      <c r="L23" s="286">
        <v>0</v>
      </c>
      <c r="M23" s="43">
        <v>137</v>
      </c>
      <c r="N23" s="66">
        <v>648</v>
      </c>
    </row>
    <row r="24" spans="2:14" ht="12">
      <c r="B24" s="39" t="s">
        <v>1315</v>
      </c>
      <c r="C24" s="285">
        <v>318</v>
      </c>
      <c r="D24" s="43">
        <v>394</v>
      </c>
      <c r="E24" s="43">
        <v>299</v>
      </c>
      <c r="F24" s="43">
        <f>SUM(C24:E24)</f>
        <v>1011</v>
      </c>
      <c r="G24" s="43">
        <v>0</v>
      </c>
      <c r="H24" s="43">
        <v>6</v>
      </c>
      <c r="I24" s="43">
        <f>SUM(F24:H24)</f>
        <v>1017</v>
      </c>
      <c r="J24" s="43">
        <v>27</v>
      </c>
      <c r="K24" s="43">
        <f>SUM(I24:J24)</f>
        <v>1044</v>
      </c>
      <c r="L24" s="43">
        <v>3</v>
      </c>
      <c r="M24" s="43">
        <v>1</v>
      </c>
      <c r="N24" s="66">
        <v>1040</v>
      </c>
    </row>
    <row r="25" spans="2:14" s="124" customFormat="1" ht="12">
      <c r="B25" s="39" t="s">
        <v>430</v>
      </c>
      <c r="C25" s="285">
        <v>1015</v>
      </c>
      <c r="D25" s="43">
        <v>1860</v>
      </c>
      <c r="E25" s="43">
        <v>193</v>
      </c>
      <c r="F25" s="43">
        <f>SUM(C25:E25)</f>
        <v>3068</v>
      </c>
      <c r="G25" s="43">
        <v>0</v>
      </c>
      <c r="H25" s="43">
        <v>43</v>
      </c>
      <c r="I25" s="43">
        <f>SUM(F25:H25)</f>
        <v>3111</v>
      </c>
      <c r="J25" s="43">
        <v>164</v>
      </c>
      <c r="K25" s="43">
        <f>SUM(I25:J25)</f>
        <v>3275</v>
      </c>
      <c r="L25" s="43">
        <v>296</v>
      </c>
      <c r="M25" s="43">
        <v>299</v>
      </c>
      <c r="N25" s="66">
        <v>2680</v>
      </c>
    </row>
    <row r="26" spans="2:14" ht="12">
      <c r="B26" s="39"/>
      <c r="C26" s="285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66"/>
    </row>
    <row r="27" spans="2:14" ht="12">
      <c r="B27" s="39" t="s">
        <v>498</v>
      </c>
      <c r="C27" s="285">
        <v>240</v>
      </c>
      <c r="D27" s="43">
        <v>446</v>
      </c>
      <c r="E27" s="43">
        <v>68</v>
      </c>
      <c r="F27" s="43">
        <f>SUM(C27:E27)</f>
        <v>754</v>
      </c>
      <c r="G27" s="43">
        <v>0</v>
      </c>
      <c r="H27" s="43">
        <v>0</v>
      </c>
      <c r="I27" s="43">
        <f>SUM(F27:H27)</f>
        <v>754</v>
      </c>
      <c r="J27" s="43">
        <v>59</v>
      </c>
      <c r="K27" s="43">
        <f>SUM(I27:J27)</f>
        <v>813</v>
      </c>
      <c r="L27" s="286">
        <v>0</v>
      </c>
      <c r="M27" s="43">
        <v>11</v>
      </c>
      <c r="N27" s="66">
        <v>802</v>
      </c>
    </row>
    <row r="28" spans="2:14" ht="12">
      <c r="B28" s="39" t="s">
        <v>431</v>
      </c>
      <c r="C28" s="285">
        <v>2214</v>
      </c>
      <c r="D28" s="43">
        <v>12864</v>
      </c>
      <c r="E28" s="43">
        <v>368</v>
      </c>
      <c r="F28" s="43">
        <f>SUM(C28:E28)</f>
        <v>15446</v>
      </c>
      <c r="G28" s="43">
        <v>0</v>
      </c>
      <c r="H28" s="43">
        <v>357</v>
      </c>
      <c r="I28" s="43">
        <f>SUM(F28:H28)</f>
        <v>15803</v>
      </c>
      <c r="J28" s="43">
        <v>293</v>
      </c>
      <c r="K28" s="43">
        <f>SUM(I28:J28)</f>
        <v>16096</v>
      </c>
      <c r="L28" s="43">
        <v>9446</v>
      </c>
      <c r="M28" s="43">
        <v>1398</v>
      </c>
      <c r="N28" s="66">
        <v>5232</v>
      </c>
    </row>
    <row r="29" spans="2:14" ht="12">
      <c r="B29" s="39" t="s">
        <v>1319</v>
      </c>
      <c r="C29" s="285">
        <v>2556</v>
      </c>
      <c r="D29" s="43">
        <v>7262</v>
      </c>
      <c r="E29" s="43">
        <v>31</v>
      </c>
      <c r="F29" s="43">
        <f>SUM(C29:E29)</f>
        <v>9849</v>
      </c>
      <c r="G29" s="43">
        <v>0</v>
      </c>
      <c r="H29" s="43">
        <v>259</v>
      </c>
      <c r="I29" s="43">
        <f>SUM(F29:H29)</f>
        <v>10108</v>
      </c>
      <c r="J29" s="43">
        <v>442</v>
      </c>
      <c r="K29" s="43">
        <f>SUM(I29:J29)</f>
        <v>10550</v>
      </c>
      <c r="L29" s="43">
        <v>4491</v>
      </c>
      <c r="M29" s="43">
        <v>556</v>
      </c>
      <c r="N29" s="66">
        <v>5503</v>
      </c>
    </row>
    <row r="30" spans="2:14" ht="12">
      <c r="B30" s="39" t="s">
        <v>591</v>
      </c>
      <c r="C30" s="285">
        <v>7245</v>
      </c>
      <c r="D30" s="43">
        <v>25690</v>
      </c>
      <c r="E30" s="43">
        <v>0</v>
      </c>
      <c r="F30" s="43">
        <f>SUM(C30:E30)</f>
        <v>32935</v>
      </c>
      <c r="G30" s="43">
        <v>0</v>
      </c>
      <c r="H30" s="43">
        <v>310</v>
      </c>
      <c r="I30" s="43">
        <f>SUM(F30:H30)</f>
        <v>33245</v>
      </c>
      <c r="J30" s="43">
        <v>155</v>
      </c>
      <c r="K30" s="43">
        <f>SUM(I30:J30)</f>
        <v>33400</v>
      </c>
      <c r="L30" s="43">
        <v>20224</v>
      </c>
      <c r="M30" s="43">
        <v>1018</v>
      </c>
      <c r="N30" s="66">
        <v>12158</v>
      </c>
    </row>
    <row r="31" spans="2:14" ht="12">
      <c r="B31" s="39" t="s">
        <v>592</v>
      </c>
      <c r="C31" s="285">
        <v>651</v>
      </c>
      <c r="D31" s="43">
        <v>622</v>
      </c>
      <c r="E31" s="43">
        <v>196</v>
      </c>
      <c r="F31" s="43">
        <f>SUM(C31:E31)</f>
        <v>1469</v>
      </c>
      <c r="G31" s="43">
        <v>0</v>
      </c>
      <c r="H31" s="43">
        <v>35</v>
      </c>
      <c r="I31" s="43">
        <f>SUM(F31:H31)</f>
        <v>1504</v>
      </c>
      <c r="J31" s="43">
        <v>1</v>
      </c>
      <c r="K31" s="43">
        <f>SUM(I31:J31)</f>
        <v>1505</v>
      </c>
      <c r="L31" s="43">
        <v>0</v>
      </c>
      <c r="M31" s="43">
        <v>157</v>
      </c>
      <c r="N31" s="66">
        <v>1348</v>
      </c>
    </row>
    <row r="32" spans="2:14" ht="12">
      <c r="B32" s="39"/>
      <c r="C32" s="285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66"/>
    </row>
    <row r="33" spans="2:14" ht="12">
      <c r="B33" s="39" t="s">
        <v>593</v>
      </c>
      <c r="C33" s="285">
        <v>1758</v>
      </c>
      <c r="D33" s="43">
        <v>10738</v>
      </c>
      <c r="E33" s="43">
        <v>48</v>
      </c>
      <c r="F33" s="43">
        <f>SUM(C33:E33)</f>
        <v>12544</v>
      </c>
      <c r="G33" s="43">
        <v>0</v>
      </c>
      <c r="H33" s="43">
        <v>58</v>
      </c>
      <c r="I33" s="43">
        <v>12629</v>
      </c>
      <c r="J33" s="43">
        <v>419</v>
      </c>
      <c r="K33" s="43">
        <f>SUM(I33:J33)</f>
        <v>13048</v>
      </c>
      <c r="L33" s="43">
        <v>2834</v>
      </c>
      <c r="M33" s="43">
        <v>2093</v>
      </c>
      <c r="N33" s="66">
        <v>8121</v>
      </c>
    </row>
    <row r="34" spans="2:14" ht="12">
      <c r="B34" s="39" t="s">
        <v>434</v>
      </c>
      <c r="C34" s="285">
        <v>782</v>
      </c>
      <c r="D34" s="43">
        <v>2333</v>
      </c>
      <c r="E34" s="43">
        <v>21</v>
      </c>
      <c r="F34" s="43">
        <f>SUM(C34:E34)</f>
        <v>3136</v>
      </c>
      <c r="G34" s="43">
        <v>0</v>
      </c>
      <c r="H34" s="43">
        <v>24</v>
      </c>
      <c r="I34" s="43">
        <f>SUM(F34:H34)</f>
        <v>3160</v>
      </c>
      <c r="J34" s="43">
        <v>30</v>
      </c>
      <c r="K34" s="43">
        <f>SUM(I34:J34)</f>
        <v>3190</v>
      </c>
      <c r="L34" s="43">
        <v>1329</v>
      </c>
      <c r="M34" s="43">
        <v>32</v>
      </c>
      <c r="N34" s="66">
        <v>1829</v>
      </c>
    </row>
    <row r="35" spans="2:14" ht="12">
      <c r="B35" s="39" t="s">
        <v>500</v>
      </c>
      <c r="C35" s="285">
        <v>4432</v>
      </c>
      <c r="D35" s="43">
        <v>21057</v>
      </c>
      <c r="E35" s="43">
        <v>8</v>
      </c>
      <c r="F35" s="43">
        <f>SUM(C35:E35)</f>
        <v>25497</v>
      </c>
      <c r="G35" s="43">
        <v>0</v>
      </c>
      <c r="H35" s="43">
        <v>191</v>
      </c>
      <c r="I35" s="43">
        <f>SUM(F35:H35)</f>
        <v>25688</v>
      </c>
      <c r="J35" s="43">
        <v>1312</v>
      </c>
      <c r="K35" s="43">
        <f>SUM(I35:J35)</f>
        <v>27000</v>
      </c>
      <c r="L35" s="43">
        <v>16294</v>
      </c>
      <c r="M35" s="43">
        <v>2566</v>
      </c>
      <c r="N35" s="66">
        <v>8140</v>
      </c>
    </row>
    <row r="36" spans="2:14" ht="12">
      <c r="B36" s="39"/>
      <c r="C36" s="28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66"/>
    </row>
    <row r="37" spans="2:14" ht="12">
      <c r="B37" s="39" t="s">
        <v>435</v>
      </c>
      <c r="C37" s="285">
        <v>1608</v>
      </c>
      <c r="D37" s="43">
        <v>5272</v>
      </c>
      <c r="E37" s="43">
        <v>424</v>
      </c>
      <c r="F37" s="43">
        <f aca="true" t="shared" si="3" ref="F37:F43">SUM(C37:E37)</f>
        <v>7304</v>
      </c>
      <c r="G37" s="43">
        <v>0</v>
      </c>
      <c r="H37" s="43">
        <v>157</v>
      </c>
      <c r="I37" s="43">
        <f aca="true" t="shared" si="4" ref="I37:I43">SUM(F37:H37)</f>
        <v>7461</v>
      </c>
      <c r="J37" s="43">
        <v>304</v>
      </c>
      <c r="K37" s="43">
        <f aca="true" t="shared" si="5" ref="K37:K43">SUM(I37:J37)</f>
        <v>7765</v>
      </c>
      <c r="L37" s="43">
        <v>5177</v>
      </c>
      <c r="M37" s="43">
        <v>95</v>
      </c>
      <c r="N37" s="66">
        <v>2493</v>
      </c>
    </row>
    <row r="38" spans="2:14" ht="12">
      <c r="B38" s="39" t="s">
        <v>436</v>
      </c>
      <c r="C38" s="285">
        <v>1197</v>
      </c>
      <c r="D38" s="43">
        <v>15503</v>
      </c>
      <c r="E38" s="43">
        <v>17</v>
      </c>
      <c r="F38" s="43">
        <f t="shared" si="3"/>
        <v>16717</v>
      </c>
      <c r="G38" s="43">
        <v>0</v>
      </c>
      <c r="H38" s="43">
        <v>230</v>
      </c>
      <c r="I38" s="43">
        <f t="shared" si="4"/>
        <v>16947</v>
      </c>
      <c r="J38" s="43">
        <v>468</v>
      </c>
      <c r="K38" s="43">
        <f t="shared" si="5"/>
        <v>17415</v>
      </c>
      <c r="L38" s="43">
        <v>15301</v>
      </c>
      <c r="M38" s="43">
        <v>12</v>
      </c>
      <c r="N38" s="66">
        <v>2102</v>
      </c>
    </row>
    <row r="39" spans="2:14" ht="12">
      <c r="B39" s="39" t="s">
        <v>437</v>
      </c>
      <c r="C39" s="285">
        <v>4171</v>
      </c>
      <c r="D39" s="43">
        <v>16253</v>
      </c>
      <c r="E39" s="43">
        <v>465</v>
      </c>
      <c r="F39" s="43">
        <f t="shared" si="3"/>
        <v>20889</v>
      </c>
      <c r="G39" s="43">
        <v>0</v>
      </c>
      <c r="H39" s="43">
        <v>147</v>
      </c>
      <c r="I39" s="43">
        <f t="shared" si="4"/>
        <v>21036</v>
      </c>
      <c r="J39" s="43">
        <v>573</v>
      </c>
      <c r="K39" s="43">
        <f t="shared" si="5"/>
        <v>21609</v>
      </c>
      <c r="L39" s="43">
        <v>18230</v>
      </c>
      <c r="M39" s="43">
        <v>325</v>
      </c>
      <c r="N39" s="66">
        <v>3054</v>
      </c>
    </row>
    <row r="40" spans="2:14" ht="12">
      <c r="B40" s="39" t="s">
        <v>438</v>
      </c>
      <c r="C40" s="285">
        <v>2775</v>
      </c>
      <c r="D40" s="43">
        <v>5037</v>
      </c>
      <c r="E40" s="43">
        <v>10</v>
      </c>
      <c r="F40" s="43">
        <f t="shared" si="3"/>
        <v>7822</v>
      </c>
      <c r="G40" s="43">
        <v>0</v>
      </c>
      <c r="H40" s="43">
        <v>135</v>
      </c>
      <c r="I40" s="43">
        <f t="shared" si="4"/>
        <v>7957</v>
      </c>
      <c r="J40" s="43">
        <v>515</v>
      </c>
      <c r="K40" s="43">
        <f t="shared" si="5"/>
        <v>8472</v>
      </c>
      <c r="L40" s="43">
        <v>5509</v>
      </c>
      <c r="M40" s="43">
        <v>33</v>
      </c>
      <c r="N40" s="66">
        <v>2930</v>
      </c>
    </row>
    <row r="41" spans="2:14" ht="12">
      <c r="B41" s="39" t="s">
        <v>439</v>
      </c>
      <c r="C41" s="285">
        <v>7248</v>
      </c>
      <c r="D41" s="43">
        <v>22582</v>
      </c>
      <c r="E41" s="43">
        <v>511</v>
      </c>
      <c r="F41" s="43">
        <f t="shared" si="3"/>
        <v>30341</v>
      </c>
      <c r="G41" s="43">
        <v>0</v>
      </c>
      <c r="H41" s="43">
        <v>526</v>
      </c>
      <c r="I41" s="43">
        <f t="shared" si="4"/>
        <v>30867</v>
      </c>
      <c r="J41" s="43">
        <v>1965</v>
      </c>
      <c r="K41" s="43">
        <f t="shared" si="5"/>
        <v>32832</v>
      </c>
      <c r="L41" s="43">
        <v>25956</v>
      </c>
      <c r="M41" s="43">
        <v>513</v>
      </c>
      <c r="N41" s="66">
        <v>6363</v>
      </c>
    </row>
    <row r="42" spans="2:14" ht="12">
      <c r="B42" s="39" t="s">
        <v>440</v>
      </c>
      <c r="C42" s="285">
        <v>2700</v>
      </c>
      <c r="D42" s="43">
        <v>8061</v>
      </c>
      <c r="E42" s="43">
        <v>316</v>
      </c>
      <c r="F42" s="43">
        <f t="shared" si="3"/>
        <v>11077</v>
      </c>
      <c r="G42" s="43">
        <v>0</v>
      </c>
      <c r="H42" s="43">
        <v>99</v>
      </c>
      <c r="I42" s="43">
        <f t="shared" si="4"/>
        <v>11176</v>
      </c>
      <c r="J42" s="43">
        <v>1148</v>
      </c>
      <c r="K42" s="43">
        <f t="shared" si="5"/>
        <v>12324</v>
      </c>
      <c r="L42" s="43">
        <v>6999</v>
      </c>
      <c r="M42" s="43">
        <v>0</v>
      </c>
      <c r="N42" s="66">
        <v>5325</v>
      </c>
    </row>
    <row r="43" spans="2:14" ht="12">
      <c r="B43" s="39" t="s">
        <v>441</v>
      </c>
      <c r="C43" s="285">
        <v>4505</v>
      </c>
      <c r="D43" s="43">
        <v>19229</v>
      </c>
      <c r="E43" s="43">
        <v>505</v>
      </c>
      <c r="F43" s="43">
        <f t="shared" si="3"/>
        <v>24239</v>
      </c>
      <c r="G43" s="43">
        <v>0</v>
      </c>
      <c r="H43" s="43">
        <v>438</v>
      </c>
      <c r="I43" s="43">
        <f t="shared" si="4"/>
        <v>24677</v>
      </c>
      <c r="J43" s="43">
        <v>2765</v>
      </c>
      <c r="K43" s="43">
        <f t="shared" si="5"/>
        <v>27442</v>
      </c>
      <c r="L43" s="43">
        <v>22289</v>
      </c>
      <c r="M43" s="43">
        <v>4</v>
      </c>
      <c r="N43" s="66">
        <v>5149</v>
      </c>
    </row>
    <row r="44" spans="2:14" ht="12">
      <c r="B44" s="39"/>
      <c r="C44" s="28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66"/>
    </row>
    <row r="45" spans="2:14" ht="12">
      <c r="B45" s="39" t="s">
        <v>1417</v>
      </c>
      <c r="C45" s="285">
        <v>894</v>
      </c>
      <c r="D45" s="43">
        <v>16685</v>
      </c>
      <c r="E45" s="43">
        <v>0</v>
      </c>
      <c r="F45" s="43">
        <v>17579</v>
      </c>
      <c r="G45" s="43">
        <v>0</v>
      </c>
      <c r="H45" s="43">
        <v>71</v>
      </c>
      <c r="I45" s="43">
        <v>17650</v>
      </c>
      <c r="J45" s="43">
        <v>904</v>
      </c>
      <c r="K45" s="43">
        <v>18554</v>
      </c>
      <c r="L45" s="43">
        <v>5978</v>
      </c>
      <c r="M45" s="43">
        <v>9116</v>
      </c>
      <c r="N45" s="66">
        <v>3460</v>
      </c>
    </row>
    <row r="46" spans="2:14" ht="12">
      <c r="B46" s="39"/>
      <c r="C46" s="285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66"/>
    </row>
    <row r="47" spans="2:14" ht="12">
      <c r="B47" s="39" t="s">
        <v>442</v>
      </c>
      <c r="C47" s="285">
        <v>2981</v>
      </c>
      <c r="D47" s="43">
        <v>6855</v>
      </c>
      <c r="E47" s="43">
        <v>146</v>
      </c>
      <c r="F47" s="43">
        <f>SUM(C47:E47)</f>
        <v>9982</v>
      </c>
      <c r="G47" s="43">
        <v>0</v>
      </c>
      <c r="H47" s="43">
        <v>93</v>
      </c>
      <c r="I47" s="43">
        <f>SUM(F47:H47)</f>
        <v>10075</v>
      </c>
      <c r="J47" s="43">
        <v>493</v>
      </c>
      <c r="K47" s="43">
        <f>SUM(I47:J47)</f>
        <v>10568</v>
      </c>
      <c r="L47" s="43">
        <v>893</v>
      </c>
      <c r="M47" s="43">
        <v>4285</v>
      </c>
      <c r="N47" s="66">
        <v>5390</v>
      </c>
    </row>
    <row r="48" spans="2:14" ht="12">
      <c r="B48" s="39" t="s">
        <v>1333</v>
      </c>
      <c r="C48" s="285">
        <v>856</v>
      </c>
      <c r="D48" s="43">
        <v>1331</v>
      </c>
      <c r="E48" s="43">
        <v>19</v>
      </c>
      <c r="F48" s="43">
        <f>SUM(C48:E48)</f>
        <v>2206</v>
      </c>
      <c r="G48" s="43">
        <v>0</v>
      </c>
      <c r="H48" s="43">
        <v>22</v>
      </c>
      <c r="I48" s="43">
        <f>SUM(F48:H48)</f>
        <v>2228</v>
      </c>
      <c r="J48" s="43">
        <v>19</v>
      </c>
      <c r="K48" s="43">
        <f>SUM(I48:J48)</f>
        <v>2247</v>
      </c>
      <c r="L48" s="43">
        <v>145</v>
      </c>
      <c r="M48" s="43">
        <v>535</v>
      </c>
      <c r="N48" s="66">
        <v>1567</v>
      </c>
    </row>
    <row r="49" spans="2:14" ht="12">
      <c r="B49" s="39" t="s">
        <v>1334</v>
      </c>
      <c r="C49" s="285">
        <v>1222</v>
      </c>
      <c r="D49" s="43">
        <v>5500</v>
      </c>
      <c r="E49" s="43">
        <v>27</v>
      </c>
      <c r="F49" s="43">
        <f>SUM(C49:E49)</f>
        <v>6749</v>
      </c>
      <c r="G49" s="43">
        <v>0</v>
      </c>
      <c r="H49" s="43">
        <v>63</v>
      </c>
      <c r="I49" s="43">
        <f>SUM(F49:H49)</f>
        <v>6812</v>
      </c>
      <c r="J49" s="43">
        <v>111</v>
      </c>
      <c r="K49" s="43">
        <f>SUM(I49:J49)</f>
        <v>6923</v>
      </c>
      <c r="L49" s="43">
        <v>268</v>
      </c>
      <c r="M49" s="43">
        <v>2057</v>
      </c>
      <c r="N49" s="66">
        <v>4598</v>
      </c>
    </row>
    <row r="50" spans="2:14" ht="12">
      <c r="B50" s="39" t="s">
        <v>1335</v>
      </c>
      <c r="C50" s="285">
        <v>101</v>
      </c>
      <c r="D50" s="43">
        <v>618</v>
      </c>
      <c r="E50" s="43">
        <v>11</v>
      </c>
      <c r="F50" s="43">
        <f>SUM(C50:E50)</f>
        <v>730</v>
      </c>
      <c r="G50" s="43">
        <v>0</v>
      </c>
      <c r="H50" s="43">
        <v>4</v>
      </c>
      <c r="I50" s="43">
        <f>SUM(F50:H50)</f>
        <v>734</v>
      </c>
      <c r="J50" s="43">
        <v>65</v>
      </c>
      <c r="K50" s="43">
        <f>SUM(I50:J50)</f>
        <v>799</v>
      </c>
      <c r="L50" s="43">
        <v>3</v>
      </c>
      <c r="M50" s="43">
        <v>0</v>
      </c>
      <c r="N50" s="66">
        <v>796</v>
      </c>
    </row>
    <row r="51" spans="2:14" ht="12">
      <c r="B51" s="39" t="s">
        <v>556</v>
      </c>
      <c r="C51" s="285">
        <v>2009</v>
      </c>
      <c r="D51" s="43">
        <v>6019</v>
      </c>
      <c r="E51" s="43">
        <v>103</v>
      </c>
      <c r="F51" s="43">
        <f>SUM(C51:E51)</f>
        <v>8131</v>
      </c>
      <c r="G51" s="43">
        <v>0</v>
      </c>
      <c r="H51" s="43">
        <v>25</v>
      </c>
      <c r="I51" s="43">
        <f>SUM(F51:H51)</f>
        <v>8156</v>
      </c>
      <c r="J51" s="43">
        <v>389</v>
      </c>
      <c r="K51" s="43">
        <f>SUM(I51:J51)</f>
        <v>8545</v>
      </c>
      <c r="L51" s="43">
        <v>336</v>
      </c>
      <c r="M51" s="43">
        <v>234</v>
      </c>
      <c r="N51" s="66">
        <v>7975</v>
      </c>
    </row>
    <row r="52" spans="2:14" ht="12">
      <c r="B52" s="39"/>
      <c r="C52" s="285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66"/>
    </row>
    <row r="53" spans="2:14" ht="12">
      <c r="B53" s="39" t="s">
        <v>1421</v>
      </c>
      <c r="C53" s="285">
        <v>2613</v>
      </c>
      <c r="D53" s="43">
        <v>7373</v>
      </c>
      <c r="E53" s="43">
        <v>22</v>
      </c>
      <c r="F53" s="43">
        <f>SUM(C53:E53)</f>
        <v>10008</v>
      </c>
      <c r="G53" s="43">
        <v>0</v>
      </c>
      <c r="H53" s="43">
        <v>105</v>
      </c>
      <c r="I53" s="43">
        <f>SUM(F53:H53)</f>
        <v>10113</v>
      </c>
      <c r="J53" s="43">
        <v>359</v>
      </c>
      <c r="K53" s="43">
        <f>SUM(I53:J53)</f>
        <v>10472</v>
      </c>
      <c r="L53" s="43">
        <v>249</v>
      </c>
      <c r="M53" s="43">
        <v>4440</v>
      </c>
      <c r="N53" s="66">
        <v>5783</v>
      </c>
    </row>
    <row r="54" spans="2:14" ht="12">
      <c r="B54" s="39" t="s">
        <v>557</v>
      </c>
      <c r="C54" s="285">
        <v>1699</v>
      </c>
      <c r="D54" s="43">
        <v>6068</v>
      </c>
      <c r="E54" s="43">
        <v>1189</v>
      </c>
      <c r="F54" s="43">
        <v>8956</v>
      </c>
      <c r="G54" s="43">
        <v>0</v>
      </c>
      <c r="H54" s="43">
        <v>190</v>
      </c>
      <c r="I54" s="43">
        <v>9146</v>
      </c>
      <c r="J54" s="43">
        <v>349</v>
      </c>
      <c r="K54" s="43">
        <v>9495</v>
      </c>
      <c r="L54" s="43">
        <v>324</v>
      </c>
      <c r="M54" s="43">
        <v>228</v>
      </c>
      <c r="N54" s="66">
        <v>8943</v>
      </c>
    </row>
    <row r="55" spans="2:14" ht="12">
      <c r="B55" s="39" t="s">
        <v>1339</v>
      </c>
      <c r="C55" s="285">
        <v>351</v>
      </c>
      <c r="D55" s="43">
        <v>15978</v>
      </c>
      <c r="E55" s="43">
        <v>659</v>
      </c>
      <c r="F55" s="43">
        <f>SUM(C55:E55)</f>
        <v>16988</v>
      </c>
      <c r="G55" s="43">
        <v>0</v>
      </c>
      <c r="H55" s="43">
        <v>180</v>
      </c>
      <c r="I55" s="43">
        <f>SUM(F55:H55)</f>
        <v>17168</v>
      </c>
      <c r="J55" s="43">
        <v>551</v>
      </c>
      <c r="K55" s="43">
        <f>SUM(I55:J55)</f>
        <v>17719</v>
      </c>
      <c r="L55" s="43">
        <v>11388</v>
      </c>
      <c r="M55" s="43">
        <v>1476</v>
      </c>
      <c r="N55" s="66">
        <v>4855</v>
      </c>
    </row>
    <row r="56" spans="2:14" ht="12">
      <c r="B56" s="39" t="s">
        <v>594</v>
      </c>
      <c r="C56" s="285">
        <v>795</v>
      </c>
      <c r="D56" s="43">
        <v>47284</v>
      </c>
      <c r="E56" s="43">
        <v>1219</v>
      </c>
      <c r="F56" s="43">
        <f>SUM(C56:E56)</f>
        <v>49298</v>
      </c>
      <c r="G56" s="43">
        <v>0</v>
      </c>
      <c r="H56" s="43">
        <v>336</v>
      </c>
      <c r="I56" s="43">
        <f>SUM(F56:H56)</f>
        <v>49634</v>
      </c>
      <c r="J56" s="43">
        <v>871</v>
      </c>
      <c r="K56" s="43">
        <f>SUM(I56:J56)</f>
        <v>50505</v>
      </c>
      <c r="L56" s="43">
        <v>38143</v>
      </c>
      <c r="M56" s="43">
        <v>788</v>
      </c>
      <c r="N56" s="66">
        <v>11574</v>
      </c>
    </row>
    <row r="57" spans="2:14" ht="12">
      <c r="B57" s="39"/>
      <c r="C57" s="285"/>
      <c r="D57" s="43"/>
      <c r="E57" s="43"/>
      <c r="F57" s="43"/>
      <c r="G57" s="43">
        <v>0</v>
      </c>
      <c r="H57" s="43"/>
      <c r="I57" s="43"/>
      <c r="J57" s="43"/>
      <c r="K57" s="43"/>
      <c r="L57" s="43"/>
      <c r="M57" s="43"/>
      <c r="N57" s="66"/>
    </row>
    <row r="58" spans="2:14" ht="12">
      <c r="B58" s="39" t="s">
        <v>1341</v>
      </c>
      <c r="C58" s="285">
        <v>3860</v>
      </c>
      <c r="D58" s="43">
        <v>50538</v>
      </c>
      <c r="E58" s="43">
        <v>18</v>
      </c>
      <c r="F58" s="43">
        <f>SUM(C58:E58)</f>
        <v>54416</v>
      </c>
      <c r="G58" s="43">
        <v>0</v>
      </c>
      <c r="H58" s="43">
        <v>382</v>
      </c>
      <c r="I58" s="43">
        <f>SUM(F58:H58)</f>
        <v>54798</v>
      </c>
      <c r="J58" s="43">
        <v>285</v>
      </c>
      <c r="K58" s="43">
        <f aca="true" t="shared" si="6" ref="K58:K64">SUM(I58:J58)</f>
        <v>55083</v>
      </c>
      <c r="L58" s="43">
        <v>42450</v>
      </c>
      <c r="M58" s="43">
        <v>2256</v>
      </c>
      <c r="N58" s="66">
        <v>10377</v>
      </c>
    </row>
    <row r="59" spans="2:14" ht="12">
      <c r="B59" s="39" t="s">
        <v>595</v>
      </c>
      <c r="C59" s="285">
        <v>939</v>
      </c>
      <c r="D59" s="43">
        <v>2602</v>
      </c>
      <c r="E59" s="43">
        <v>131</v>
      </c>
      <c r="F59" s="43">
        <f>SUM(C59:E59)</f>
        <v>3672</v>
      </c>
      <c r="G59" s="43">
        <v>2</v>
      </c>
      <c r="H59" s="43">
        <v>129</v>
      </c>
      <c r="I59" s="43">
        <f>SUM(F59:H59)</f>
        <v>3803</v>
      </c>
      <c r="J59" s="43">
        <v>359</v>
      </c>
      <c r="K59" s="43">
        <f t="shared" si="6"/>
        <v>4162</v>
      </c>
      <c r="L59" s="43">
        <v>1664</v>
      </c>
      <c r="M59" s="43">
        <v>339</v>
      </c>
      <c r="N59" s="66">
        <v>2159</v>
      </c>
    </row>
    <row r="60" spans="2:14" ht="12">
      <c r="B60" s="39" t="s">
        <v>1424</v>
      </c>
      <c r="C60" s="285">
        <v>1254</v>
      </c>
      <c r="D60" s="43">
        <v>2966</v>
      </c>
      <c r="E60" s="43">
        <v>98</v>
      </c>
      <c r="F60" s="43">
        <f>SUM(C60:E60)</f>
        <v>4318</v>
      </c>
      <c r="G60" s="43">
        <v>0</v>
      </c>
      <c r="H60" s="43">
        <v>8</v>
      </c>
      <c r="I60" s="43">
        <f>SUM(F60:H60)</f>
        <v>4326</v>
      </c>
      <c r="J60" s="43">
        <v>50</v>
      </c>
      <c r="K60" s="43">
        <f t="shared" si="6"/>
        <v>4376</v>
      </c>
      <c r="L60" s="43">
        <v>2780</v>
      </c>
      <c r="M60" s="43">
        <v>270</v>
      </c>
      <c r="N60" s="66">
        <v>1326</v>
      </c>
    </row>
    <row r="61" spans="2:14" ht="12">
      <c r="B61" s="39" t="s">
        <v>1344</v>
      </c>
      <c r="C61" s="285">
        <v>0</v>
      </c>
      <c r="D61" s="43">
        <v>0</v>
      </c>
      <c r="E61" s="43">
        <v>0</v>
      </c>
      <c r="F61" s="43">
        <f>SUM(C61:E61)</f>
        <v>0</v>
      </c>
      <c r="G61" s="43">
        <v>0</v>
      </c>
      <c r="H61" s="43">
        <v>0</v>
      </c>
      <c r="I61" s="43">
        <f>SUM(F61:H61)</f>
        <v>0</v>
      </c>
      <c r="J61" s="43">
        <v>65</v>
      </c>
      <c r="K61" s="43">
        <f t="shared" si="6"/>
        <v>65</v>
      </c>
      <c r="L61" s="286">
        <v>0</v>
      </c>
      <c r="M61" s="43">
        <v>0</v>
      </c>
      <c r="N61" s="66">
        <v>65</v>
      </c>
    </row>
    <row r="62" spans="2:14" ht="12">
      <c r="B62" s="39" t="s">
        <v>1426</v>
      </c>
      <c r="C62" s="285">
        <v>300</v>
      </c>
      <c r="D62" s="43">
        <v>559</v>
      </c>
      <c r="E62" s="43">
        <v>18</v>
      </c>
      <c r="F62" s="43">
        <f>SUM(C62:E62)</f>
        <v>877</v>
      </c>
      <c r="G62" s="43">
        <v>0</v>
      </c>
      <c r="H62" s="43">
        <v>51</v>
      </c>
      <c r="I62" s="43">
        <f>SUM(F62:H62)</f>
        <v>928</v>
      </c>
      <c r="J62" s="43">
        <v>147</v>
      </c>
      <c r="K62" s="43">
        <f t="shared" si="6"/>
        <v>1075</v>
      </c>
      <c r="L62" s="43">
        <v>394</v>
      </c>
      <c r="M62" s="43">
        <v>12</v>
      </c>
      <c r="N62" s="66">
        <v>669</v>
      </c>
    </row>
    <row r="63" spans="2:14" ht="12">
      <c r="B63" s="39" t="s">
        <v>1346</v>
      </c>
      <c r="C63" s="285">
        <v>2442</v>
      </c>
      <c r="D63" s="43">
        <v>11137</v>
      </c>
      <c r="E63" s="43">
        <v>108</v>
      </c>
      <c r="F63" s="43">
        <v>13579</v>
      </c>
      <c r="G63" s="43">
        <v>0</v>
      </c>
      <c r="H63" s="43">
        <v>145</v>
      </c>
      <c r="I63" s="43">
        <v>13834</v>
      </c>
      <c r="J63" s="43">
        <v>736</v>
      </c>
      <c r="K63" s="43">
        <f t="shared" si="6"/>
        <v>14570</v>
      </c>
      <c r="L63" s="43">
        <v>11047</v>
      </c>
      <c r="M63" s="43">
        <v>525</v>
      </c>
      <c r="N63" s="66">
        <v>2998</v>
      </c>
    </row>
    <row r="64" spans="2:14" s="124" customFormat="1" ht="12">
      <c r="B64" s="39" t="s">
        <v>1347</v>
      </c>
      <c r="C64" s="285">
        <v>0</v>
      </c>
      <c r="D64" s="43">
        <v>0</v>
      </c>
      <c r="E64" s="43">
        <v>0</v>
      </c>
      <c r="F64" s="43">
        <f>SUM(C64:E64)</f>
        <v>0</v>
      </c>
      <c r="G64" s="43">
        <v>0</v>
      </c>
      <c r="H64" s="43">
        <v>0</v>
      </c>
      <c r="I64" s="43">
        <f>SUM(F64:H64)</f>
        <v>0</v>
      </c>
      <c r="J64" s="43">
        <v>67</v>
      </c>
      <c r="K64" s="43">
        <f t="shared" si="6"/>
        <v>67</v>
      </c>
      <c r="L64" s="286">
        <v>0</v>
      </c>
      <c r="M64" s="43">
        <v>0</v>
      </c>
      <c r="N64" s="66">
        <v>67</v>
      </c>
    </row>
    <row r="65" spans="2:14" ht="12">
      <c r="B65" s="62"/>
      <c r="C65" s="285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66"/>
    </row>
    <row r="66" spans="2:14" ht="12">
      <c r="B66" s="39" t="s">
        <v>457</v>
      </c>
      <c r="C66" s="285">
        <v>4279</v>
      </c>
      <c r="D66" s="43">
        <v>14971</v>
      </c>
      <c r="E66" s="43">
        <v>125</v>
      </c>
      <c r="F66" s="43">
        <f>SUM(C66:E66)</f>
        <v>19375</v>
      </c>
      <c r="G66" s="43">
        <v>17</v>
      </c>
      <c r="H66" s="43">
        <v>102</v>
      </c>
      <c r="I66" s="43">
        <f>SUM(F66:H66)</f>
        <v>19494</v>
      </c>
      <c r="J66" s="43">
        <v>2486</v>
      </c>
      <c r="K66" s="43">
        <f>SUM(I66:J66)</f>
        <v>21980</v>
      </c>
      <c r="L66" s="43">
        <v>6763</v>
      </c>
      <c r="M66" s="43">
        <v>106</v>
      </c>
      <c r="N66" s="66">
        <v>15111</v>
      </c>
    </row>
    <row r="67" spans="2:14" ht="12">
      <c r="B67" s="39" t="s">
        <v>1430</v>
      </c>
      <c r="C67" s="285">
        <v>380</v>
      </c>
      <c r="D67" s="43">
        <v>171</v>
      </c>
      <c r="E67" s="43">
        <v>0</v>
      </c>
      <c r="F67" s="43">
        <f>SUM(C67:E67)</f>
        <v>551</v>
      </c>
      <c r="G67" s="43">
        <v>1</v>
      </c>
      <c r="H67" s="43">
        <v>3</v>
      </c>
      <c r="I67" s="43">
        <f>SUM(F67:H67)</f>
        <v>555</v>
      </c>
      <c r="J67" s="43">
        <v>22</v>
      </c>
      <c r="K67" s="43">
        <f>SUM(I67:J67)</f>
        <v>577</v>
      </c>
      <c r="L67" s="43">
        <v>203</v>
      </c>
      <c r="M67" s="43">
        <v>27</v>
      </c>
      <c r="N67" s="66">
        <v>347</v>
      </c>
    </row>
    <row r="68" spans="2:14" ht="12">
      <c r="B68" s="62"/>
      <c r="C68" s="285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66"/>
    </row>
    <row r="69" spans="2:14" ht="12">
      <c r="B69" s="39" t="s">
        <v>565</v>
      </c>
      <c r="C69" s="285">
        <v>1090</v>
      </c>
      <c r="D69" s="43">
        <v>631</v>
      </c>
      <c r="E69" s="43">
        <v>0</v>
      </c>
      <c r="F69" s="43">
        <f>SUM(C69:E69)</f>
        <v>1721</v>
      </c>
      <c r="G69" s="43">
        <v>0</v>
      </c>
      <c r="H69" s="43">
        <v>65</v>
      </c>
      <c r="I69" s="43">
        <f>SUM(F69:H69)</f>
        <v>1786</v>
      </c>
      <c r="J69" s="43">
        <v>278</v>
      </c>
      <c r="K69" s="43">
        <f>SUM(I69:J69)</f>
        <v>2064</v>
      </c>
      <c r="L69" s="43">
        <v>234</v>
      </c>
      <c r="M69" s="43">
        <v>172</v>
      </c>
      <c r="N69" s="66">
        <v>1658</v>
      </c>
    </row>
    <row r="70" spans="2:14" ht="12">
      <c r="B70" s="39" t="s">
        <v>596</v>
      </c>
      <c r="C70" s="285">
        <v>2584</v>
      </c>
      <c r="D70" s="43">
        <v>9779</v>
      </c>
      <c r="E70" s="43">
        <v>24</v>
      </c>
      <c r="F70" s="43">
        <f>SUM(C70:E70)</f>
        <v>12387</v>
      </c>
      <c r="G70" s="43">
        <v>6</v>
      </c>
      <c r="H70" s="43">
        <v>286</v>
      </c>
      <c r="I70" s="43">
        <f>SUM(F70:H70)</f>
        <v>12679</v>
      </c>
      <c r="J70" s="43">
        <v>2216</v>
      </c>
      <c r="K70" s="43">
        <f>SUM(I70:J70)</f>
        <v>14895</v>
      </c>
      <c r="L70" s="43">
        <v>9876</v>
      </c>
      <c r="M70" s="43">
        <v>8</v>
      </c>
      <c r="N70" s="66">
        <v>5011</v>
      </c>
    </row>
    <row r="71" spans="2:14" ht="12">
      <c r="B71" s="39" t="s">
        <v>1352</v>
      </c>
      <c r="C71" s="285">
        <v>2709</v>
      </c>
      <c r="D71" s="43">
        <v>11810</v>
      </c>
      <c r="E71" s="43">
        <v>28</v>
      </c>
      <c r="F71" s="43">
        <f>SUM(C71:E71)</f>
        <v>14547</v>
      </c>
      <c r="G71" s="43">
        <v>23</v>
      </c>
      <c r="H71" s="43">
        <v>634</v>
      </c>
      <c r="I71" s="43">
        <f>SUM(F71:H71)</f>
        <v>15204</v>
      </c>
      <c r="J71" s="43">
        <v>1643</v>
      </c>
      <c r="K71" s="43">
        <f>SUM(I71:J71)</f>
        <v>16847</v>
      </c>
      <c r="L71" s="43">
        <v>12334</v>
      </c>
      <c r="M71" s="43">
        <v>128</v>
      </c>
      <c r="N71" s="66">
        <v>4385</v>
      </c>
    </row>
    <row r="72" spans="2:14" ht="12">
      <c r="B72" s="39" t="s">
        <v>1433</v>
      </c>
      <c r="C72" s="43">
        <v>3112</v>
      </c>
      <c r="D72" s="43">
        <v>5534</v>
      </c>
      <c r="E72" s="43">
        <v>10</v>
      </c>
      <c r="F72" s="43">
        <f>SUM(C72:E72)</f>
        <v>8656</v>
      </c>
      <c r="G72" s="43">
        <v>22</v>
      </c>
      <c r="H72" s="43">
        <v>367</v>
      </c>
      <c r="I72" s="43">
        <f>SUM(F72:H72)</f>
        <v>9045</v>
      </c>
      <c r="J72" s="43">
        <v>1236</v>
      </c>
      <c r="K72" s="43">
        <f>SUM(I72:J72)</f>
        <v>10281</v>
      </c>
      <c r="L72" s="43">
        <v>5469</v>
      </c>
      <c r="M72" s="43">
        <v>236</v>
      </c>
      <c r="N72" s="66">
        <v>4576</v>
      </c>
    </row>
    <row r="73" spans="2:14" ht="12">
      <c r="B73" s="275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8"/>
    </row>
    <row r="74" ht="12">
      <c r="B74" s="123" t="s">
        <v>597</v>
      </c>
    </row>
  </sheetData>
  <mergeCells count="13">
    <mergeCell ref="B5:B8"/>
    <mergeCell ref="G7:G8"/>
    <mergeCell ref="H7:H8"/>
    <mergeCell ref="I7:I8"/>
    <mergeCell ref="C6:I6"/>
    <mergeCell ref="C7:F7"/>
    <mergeCell ref="C5:K5"/>
    <mergeCell ref="J6:J8"/>
    <mergeCell ref="K6:K8"/>
    <mergeCell ref="L7:L8"/>
    <mergeCell ref="M7:M8"/>
    <mergeCell ref="N7:N8"/>
    <mergeCell ref="L5:N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昭和32年　山形県統計年鑑</dc:title>
  <dc:subject/>
  <dc:creator>山形県</dc:creator>
  <cp:keywords/>
  <dc:description/>
  <cp:lastModifiedBy>工藤　裕子</cp:lastModifiedBy>
  <cp:lastPrinted>2005-05-24T06:19:40Z</cp:lastPrinted>
  <dcterms:created xsi:type="dcterms:W3CDTF">2005-04-02T01:55:19Z</dcterms:created>
  <dcterms:modified xsi:type="dcterms:W3CDTF">2008-10-29T05:10:33Z</dcterms:modified>
  <cp:category/>
  <cp:version/>
  <cp:contentType/>
  <cp:contentStatus/>
</cp:coreProperties>
</file>