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R3.11月報（R2国調確定値ベースへ・遡及含）\2.再推計一年分公表（HP）\"/>
    </mc:Choice>
  </mc:AlternateContent>
  <bookViews>
    <workbookView xWindow="0" yWindow="0" windowWidth="23040" windowHeight="8376" tabRatio="760"/>
  </bookViews>
  <sheets>
    <sheet name="表紙" sheetId="7" r:id="rId1"/>
    <sheet name="R2.10" sheetId="8" r:id="rId2"/>
    <sheet name="2.11" sheetId="9" r:id="rId3"/>
    <sheet name="2.12" sheetId="10" r:id="rId4"/>
    <sheet name="R3.1" sheetId="11" r:id="rId5"/>
    <sheet name="3.2" sheetId="12" r:id="rId6"/>
    <sheet name="3.3" sheetId="13" r:id="rId7"/>
    <sheet name="3.4" sheetId="14" r:id="rId8"/>
    <sheet name="3.5" sheetId="15" r:id="rId9"/>
    <sheet name="3.6" sheetId="16" r:id="rId10"/>
    <sheet name="3.7" sheetId="17" r:id="rId11"/>
    <sheet name="3.8" sheetId="18" r:id="rId12"/>
    <sheet name="3.9" sheetId="19" r:id="rId13"/>
    <sheet name="3.10" sheetId="20" r:id="rId14"/>
    <sheet name="3.11" sheetId="21" r:id="rId15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'2.11'!$A$1:$AB$75</definedName>
    <definedName name="_xlnm.Print_Area" localSheetId="3">'2.12'!$A$1:$AB$75</definedName>
    <definedName name="_xlnm.Print_Area" localSheetId="13">'3.10'!$A$1:$O$75</definedName>
    <definedName name="_xlnm.Print_Area" localSheetId="14">'3.11'!$A$1:$O$75</definedName>
    <definedName name="_xlnm.Print_Area" localSheetId="5">'3.2'!$A$1:$O$75</definedName>
    <definedName name="_xlnm.Print_Area" localSheetId="6">'3.3'!$A$1:$O$75</definedName>
    <definedName name="_xlnm.Print_Area" localSheetId="7">'3.4'!$A$1:$O$75</definedName>
    <definedName name="_xlnm.Print_Area" localSheetId="8">'3.5'!$A$1:$O$75</definedName>
    <definedName name="_xlnm.Print_Area" localSheetId="9">'3.6'!$A$1:$O$75</definedName>
    <definedName name="_xlnm.Print_Area" localSheetId="10">'3.7'!$A$1:$O$75</definedName>
    <definedName name="_xlnm.Print_Area" localSheetId="11">'3.8'!$A$1:$O$75</definedName>
    <definedName name="_xlnm.Print_Area" localSheetId="12">'3.9'!$A$1:$O$75</definedName>
    <definedName name="_xlnm.Print_Area" localSheetId="1">'R2.10'!$A$1:$AB$75</definedName>
    <definedName name="_xlnm.Print_Area" localSheetId="4">'R3.1'!$A$1:$O$75</definedName>
    <definedName name="_xlnm.Print_Area" localSheetId="0">表紙!$A$1:$J$77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calcChain.xml><?xml version="1.0" encoding="utf-8"?>
<calcChain xmlns="http://schemas.openxmlformats.org/spreadsheetml/2006/main">
  <c r="Z56" i="21" l="1"/>
  <c r="Y56" i="21"/>
  <c r="X56" i="21"/>
  <c r="V56" i="21"/>
  <c r="U56" i="21"/>
  <c r="T56" i="21"/>
  <c r="S56" i="21"/>
  <c r="R56" i="21"/>
  <c r="Z55" i="21"/>
  <c r="Y55" i="21"/>
  <c r="X55" i="21"/>
  <c r="V55" i="21"/>
  <c r="U55" i="21"/>
  <c r="T55" i="21"/>
  <c r="S55" i="21"/>
  <c r="R55" i="21"/>
  <c r="Q55" i="21"/>
  <c r="Z54" i="21"/>
  <c r="Y54" i="21"/>
  <c r="X54" i="21"/>
  <c r="V54" i="21"/>
  <c r="U54" i="21"/>
  <c r="T54" i="21"/>
  <c r="S54" i="21"/>
  <c r="R54" i="21"/>
  <c r="Q54" i="21"/>
  <c r="V53" i="21"/>
  <c r="T53" i="21"/>
  <c r="S53" i="21"/>
  <c r="Q53" i="21"/>
  <c r="Z52" i="21"/>
  <c r="Y52" i="21"/>
  <c r="X52" i="21"/>
  <c r="V52" i="21"/>
  <c r="U52" i="21"/>
  <c r="T52" i="21"/>
  <c r="S52" i="21"/>
  <c r="R52" i="21"/>
  <c r="Q52" i="21"/>
  <c r="Z51" i="21"/>
  <c r="Y51" i="21"/>
  <c r="X51" i="21"/>
  <c r="V51" i="21"/>
  <c r="U51" i="21"/>
  <c r="T51" i="21"/>
  <c r="S51" i="21"/>
  <c r="R51" i="21"/>
  <c r="Q51" i="21"/>
  <c r="Z50" i="21"/>
  <c r="Y50" i="21"/>
  <c r="X50" i="21"/>
  <c r="V50" i="21"/>
  <c r="U50" i="21"/>
  <c r="T50" i="21"/>
  <c r="S50" i="21"/>
  <c r="R50" i="21"/>
  <c r="Q50" i="21"/>
  <c r="Z49" i="21"/>
  <c r="Y49" i="21"/>
  <c r="X49" i="21"/>
  <c r="V49" i="21"/>
  <c r="U49" i="21"/>
  <c r="T49" i="21"/>
  <c r="S49" i="21"/>
  <c r="R49" i="21"/>
  <c r="Q49" i="21"/>
  <c r="Z48" i="21"/>
  <c r="Y48" i="21"/>
  <c r="X48" i="21"/>
  <c r="V48" i="21"/>
  <c r="U48" i="21"/>
  <c r="T48" i="21"/>
  <c r="S48" i="21"/>
  <c r="R48" i="21"/>
  <c r="Q48" i="21"/>
  <c r="V47" i="21"/>
  <c r="T47" i="21"/>
  <c r="S47" i="21"/>
  <c r="Q47" i="21"/>
  <c r="Z46" i="21"/>
  <c r="Y46" i="21"/>
  <c r="X46" i="21"/>
  <c r="V46" i="21"/>
  <c r="U46" i="21"/>
  <c r="T46" i="21"/>
  <c r="S46" i="21"/>
  <c r="R46" i="21"/>
  <c r="Q46" i="21"/>
  <c r="Z45" i="21"/>
  <c r="Y45" i="21"/>
  <c r="X45" i="21"/>
  <c r="V45" i="21"/>
  <c r="U45" i="21"/>
  <c r="T45" i="21"/>
  <c r="S45" i="21"/>
  <c r="R45" i="21"/>
  <c r="Q45" i="21"/>
  <c r="Z44" i="21"/>
  <c r="Y44" i="21"/>
  <c r="X44" i="21"/>
  <c r="V44" i="21"/>
  <c r="U44" i="21"/>
  <c r="T44" i="21"/>
  <c r="S44" i="21"/>
  <c r="R44" i="21"/>
  <c r="Q44" i="21"/>
  <c r="Z43" i="21"/>
  <c r="Y43" i="21"/>
  <c r="X43" i="21"/>
  <c r="V43" i="21"/>
  <c r="U43" i="21"/>
  <c r="T43" i="21"/>
  <c r="S43" i="21"/>
  <c r="R43" i="21"/>
  <c r="Q43" i="21"/>
  <c r="Z42" i="21"/>
  <c r="Y42" i="21"/>
  <c r="X42" i="21"/>
  <c r="V42" i="21"/>
  <c r="U42" i="21"/>
  <c r="T42" i="21"/>
  <c r="S42" i="21"/>
  <c r="R42" i="21"/>
  <c r="Q42" i="21"/>
  <c r="Z41" i="21"/>
  <c r="Y41" i="21"/>
  <c r="X41" i="21"/>
  <c r="V41" i="21"/>
  <c r="U41" i="21"/>
  <c r="T41" i="21"/>
  <c r="S41" i="21"/>
  <c r="R41" i="21"/>
  <c r="Q41" i="21"/>
  <c r="Z40" i="21"/>
  <c r="Y40" i="21"/>
  <c r="X40" i="21"/>
  <c r="V40" i="21"/>
  <c r="U40" i="21"/>
  <c r="T40" i="21"/>
  <c r="S40" i="21"/>
  <c r="R40" i="21"/>
  <c r="Q40" i="21"/>
  <c r="V39" i="21"/>
  <c r="T39" i="21"/>
  <c r="S39" i="21"/>
  <c r="Q39" i="21"/>
  <c r="Z38" i="21"/>
  <c r="Y38" i="21"/>
  <c r="X38" i="21"/>
  <c r="V38" i="21"/>
  <c r="U38" i="21"/>
  <c r="T38" i="21"/>
  <c r="S38" i="21"/>
  <c r="R38" i="21"/>
  <c r="Q38" i="21"/>
  <c r="Z37" i="21"/>
  <c r="Y37" i="21"/>
  <c r="X37" i="21"/>
  <c r="V37" i="21"/>
  <c r="U37" i="21"/>
  <c r="T37" i="21"/>
  <c r="S37" i="21"/>
  <c r="R37" i="21"/>
  <c r="Q37" i="21"/>
  <c r="Z36" i="21"/>
  <c r="Y36" i="21"/>
  <c r="X36" i="21"/>
  <c r="V36" i="21"/>
  <c r="U36" i="21"/>
  <c r="T36" i="21"/>
  <c r="S36" i="21"/>
  <c r="R36" i="21"/>
  <c r="Q36" i="21"/>
  <c r="Z35" i="21"/>
  <c r="Y35" i="21"/>
  <c r="X35" i="21"/>
  <c r="V35" i="21"/>
  <c r="U35" i="21"/>
  <c r="T35" i="21"/>
  <c r="S35" i="21"/>
  <c r="R35" i="21"/>
  <c r="Q35" i="21"/>
  <c r="Z34" i="21"/>
  <c r="Y34" i="21"/>
  <c r="X34" i="21"/>
  <c r="V34" i="21"/>
  <c r="U34" i="21"/>
  <c r="T34" i="21"/>
  <c r="S34" i="21"/>
  <c r="R34" i="21"/>
  <c r="Q34" i="21"/>
  <c r="Z33" i="21"/>
  <c r="Y33" i="21"/>
  <c r="X33" i="21"/>
  <c r="V33" i="21"/>
  <c r="U33" i="21"/>
  <c r="T33" i="21"/>
  <c r="S33" i="21"/>
  <c r="R33" i="21"/>
  <c r="Q33" i="21"/>
  <c r="Z32" i="21"/>
  <c r="Y32" i="21"/>
  <c r="X32" i="21"/>
  <c r="V32" i="21"/>
  <c r="V58" i="21" s="1"/>
  <c r="U32" i="21"/>
  <c r="U58" i="21" s="1"/>
  <c r="T32" i="21"/>
  <c r="T58" i="21" s="1"/>
  <c r="S32" i="21"/>
  <c r="S58" i="21" s="1"/>
  <c r="R32" i="21"/>
  <c r="R58" i="21" s="1"/>
  <c r="Q32" i="21"/>
  <c r="Q58" i="21" s="1"/>
  <c r="Z30" i="21"/>
  <c r="Y30" i="21"/>
  <c r="X30" i="21"/>
  <c r="V30" i="21"/>
  <c r="U30" i="21"/>
  <c r="T30" i="21"/>
  <c r="S30" i="21"/>
  <c r="R30" i="21"/>
  <c r="Q30" i="21"/>
  <c r="Z29" i="21"/>
  <c r="Y29" i="21"/>
  <c r="X29" i="21"/>
  <c r="V29" i="21"/>
  <c r="U29" i="21"/>
  <c r="T29" i="21"/>
  <c r="S29" i="21"/>
  <c r="R29" i="21"/>
  <c r="Q29" i="21"/>
  <c r="Z28" i="21"/>
  <c r="Y28" i="21"/>
  <c r="X28" i="21"/>
  <c r="V28" i="21"/>
  <c r="U28" i="21"/>
  <c r="T28" i="21"/>
  <c r="S28" i="21"/>
  <c r="R28" i="21"/>
  <c r="Q28" i="21"/>
  <c r="Z27" i="21"/>
  <c r="Y27" i="21"/>
  <c r="X27" i="21"/>
  <c r="V27" i="21"/>
  <c r="U27" i="21"/>
  <c r="T27" i="21"/>
  <c r="S27" i="21"/>
  <c r="R27" i="21"/>
  <c r="Q27" i="21"/>
  <c r="Z26" i="21"/>
  <c r="Y26" i="21"/>
  <c r="X26" i="21"/>
  <c r="V26" i="21"/>
  <c r="U26" i="21"/>
  <c r="T26" i="21"/>
  <c r="S26" i="21"/>
  <c r="R26" i="21"/>
  <c r="Q26" i="21"/>
  <c r="Z25" i="21"/>
  <c r="Y25" i="21"/>
  <c r="X25" i="21"/>
  <c r="V25" i="21"/>
  <c r="U25" i="21"/>
  <c r="T25" i="21"/>
  <c r="S25" i="21"/>
  <c r="R25" i="21"/>
  <c r="Q25" i="21"/>
  <c r="Z24" i="21"/>
  <c r="Y24" i="21"/>
  <c r="X24" i="21"/>
  <c r="V24" i="21"/>
  <c r="U24" i="21"/>
  <c r="T24" i="21"/>
  <c r="S24" i="21"/>
  <c r="R24" i="21"/>
  <c r="Q24" i="21"/>
  <c r="Z23" i="21"/>
  <c r="Y23" i="21"/>
  <c r="X23" i="21"/>
  <c r="V23" i="21"/>
  <c r="U23" i="21"/>
  <c r="T23" i="21"/>
  <c r="S23" i="21"/>
  <c r="R23" i="21"/>
  <c r="Q23" i="21"/>
  <c r="Z22" i="21"/>
  <c r="Y22" i="21"/>
  <c r="X22" i="21"/>
  <c r="V22" i="21"/>
  <c r="U22" i="21"/>
  <c r="T22" i="21"/>
  <c r="S22" i="21"/>
  <c r="R22" i="21"/>
  <c r="Q22" i="21"/>
  <c r="Z21" i="21"/>
  <c r="Y21" i="21"/>
  <c r="X21" i="21"/>
  <c r="V21" i="21"/>
  <c r="U21" i="21"/>
  <c r="T21" i="21"/>
  <c r="S21" i="21"/>
  <c r="R21" i="21"/>
  <c r="Q21" i="21"/>
  <c r="Z20" i="21"/>
  <c r="Y20" i="21"/>
  <c r="X20" i="21"/>
  <c r="V20" i="21"/>
  <c r="U20" i="21"/>
  <c r="T20" i="21"/>
  <c r="S20" i="21"/>
  <c r="R20" i="21"/>
  <c r="Q20" i="21"/>
  <c r="Z19" i="21"/>
  <c r="Y19" i="21"/>
  <c r="X19" i="21"/>
  <c r="V19" i="21"/>
  <c r="U19" i="21"/>
  <c r="T19" i="21"/>
  <c r="S19" i="21"/>
  <c r="R19" i="21"/>
  <c r="Q19" i="21"/>
  <c r="Z18" i="21"/>
  <c r="Y18" i="21"/>
  <c r="X18" i="21"/>
  <c r="V18" i="21"/>
  <c r="U18" i="21"/>
  <c r="T18" i="21"/>
  <c r="S18" i="21"/>
  <c r="R18" i="21"/>
  <c r="Q18" i="21"/>
  <c r="Z56" i="20"/>
  <c r="Y56" i="20"/>
  <c r="X56" i="20"/>
  <c r="V56" i="20"/>
  <c r="U56" i="20"/>
  <c r="T56" i="20"/>
  <c r="S56" i="20"/>
  <c r="R56" i="20"/>
  <c r="Z55" i="20"/>
  <c r="Y55" i="20"/>
  <c r="X55" i="20"/>
  <c r="V55" i="20"/>
  <c r="U55" i="20"/>
  <c r="T55" i="20"/>
  <c r="S55" i="20"/>
  <c r="R55" i="20"/>
  <c r="Q55" i="20"/>
  <c r="Z54" i="20"/>
  <c r="Y54" i="20"/>
  <c r="X54" i="20"/>
  <c r="V54" i="20"/>
  <c r="U54" i="20"/>
  <c r="T54" i="20"/>
  <c r="S54" i="20"/>
  <c r="R54" i="20"/>
  <c r="Q54" i="20"/>
  <c r="V53" i="20"/>
  <c r="T53" i="20"/>
  <c r="S53" i="20"/>
  <c r="Q53" i="20"/>
  <c r="Z52" i="20"/>
  <c r="Y52" i="20"/>
  <c r="X52" i="20"/>
  <c r="V52" i="20"/>
  <c r="U52" i="20"/>
  <c r="T52" i="20"/>
  <c r="S52" i="20"/>
  <c r="R52" i="20"/>
  <c r="Q52" i="20"/>
  <c r="Z51" i="20"/>
  <c r="Y51" i="20"/>
  <c r="X51" i="20"/>
  <c r="V51" i="20"/>
  <c r="U51" i="20"/>
  <c r="T51" i="20"/>
  <c r="S51" i="20"/>
  <c r="R51" i="20"/>
  <c r="Q51" i="20"/>
  <c r="Z50" i="20"/>
  <c r="Y50" i="20"/>
  <c r="X50" i="20"/>
  <c r="V50" i="20"/>
  <c r="U50" i="20"/>
  <c r="T50" i="20"/>
  <c r="S50" i="20"/>
  <c r="R50" i="20"/>
  <c r="Q50" i="20"/>
  <c r="Z49" i="20"/>
  <c r="Y49" i="20"/>
  <c r="X49" i="20"/>
  <c r="V49" i="20"/>
  <c r="U49" i="20"/>
  <c r="T49" i="20"/>
  <c r="S49" i="20"/>
  <c r="R49" i="20"/>
  <c r="Q49" i="20"/>
  <c r="Z48" i="20"/>
  <c r="Y48" i="20"/>
  <c r="X48" i="20"/>
  <c r="V48" i="20"/>
  <c r="U48" i="20"/>
  <c r="T48" i="20"/>
  <c r="S48" i="20"/>
  <c r="R48" i="20"/>
  <c r="Q48" i="20"/>
  <c r="V47" i="20"/>
  <c r="T47" i="20"/>
  <c r="S47" i="20"/>
  <c r="Q47" i="20"/>
  <c r="Z46" i="20"/>
  <c r="Y46" i="20"/>
  <c r="X46" i="20"/>
  <c r="V46" i="20"/>
  <c r="U46" i="20"/>
  <c r="T46" i="20"/>
  <c r="S46" i="20"/>
  <c r="R46" i="20"/>
  <c r="Q46" i="20"/>
  <c r="Z45" i="20"/>
  <c r="Y45" i="20"/>
  <c r="X45" i="20"/>
  <c r="V45" i="20"/>
  <c r="U45" i="20"/>
  <c r="T45" i="20"/>
  <c r="S45" i="20"/>
  <c r="R45" i="20"/>
  <c r="Q45" i="20"/>
  <c r="Z44" i="20"/>
  <c r="Y44" i="20"/>
  <c r="X44" i="20"/>
  <c r="V44" i="20"/>
  <c r="U44" i="20"/>
  <c r="T44" i="20"/>
  <c r="S44" i="20"/>
  <c r="R44" i="20"/>
  <c r="Q44" i="20"/>
  <c r="Z43" i="20"/>
  <c r="Y43" i="20"/>
  <c r="X43" i="20"/>
  <c r="V43" i="20"/>
  <c r="U43" i="20"/>
  <c r="T43" i="20"/>
  <c r="S43" i="20"/>
  <c r="R43" i="20"/>
  <c r="Q43" i="20"/>
  <c r="Z42" i="20"/>
  <c r="Y42" i="20"/>
  <c r="X42" i="20"/>
  <c r="V42" i="20"/>
  <c r="U42" i="20"/>
  <c r="T42" i="20"/>
  <c r="S42" i="20"/>
  <c r="R42" i="20"/>
  <c r="Q42" i="20"/>
  <c r="Z41" i="20"/>
  <c r="Y41" i="20"/>
  <c r="X41" i="20"/>
  <c r="V41" i="20"/>
  <c r="U41" i="20"/>
  <c r="T41" i="20"/>
  <c r="S41" i="20"/>
  <c r="R41" i="20"/>
  <c r="Q41" i="20"/>
  <c r="Z40" i="20"/>
  <c r="Y40" i="20"/>
  <c r="X40" i="20"/>
  <c r="V40" i="20"/>
  <c r="U40" i="20"/>
  <c r="T40" i="20"/>
  <c r="S40" i="20"/>
  <c r="R40" i="20"/>
  <c r="Q40" i="20"/>
  <c r="V39" i="20"/>
  <c r="T39" i="20"/>
  <c r="S39" i="20"/>
  <c r="Q39" i="20"/>
  <c r="Z38" i="20"/>
  <c r="Y38" i="20"/>
  <c r="X38" i="20"/>
  <c r="V38" i="20"/>
  <c r="U38" i="20"/>
  <c r="T38" i="20"/>
  <c r="S38" i="20"/>
  <c r="R38" i="20"/>
  <c r="Q38" i="20"/>
  <c r="Z37" i="20"/>
  <c r="Y37" i="20"/>
  <c r="X37" i="20"/>
  <c r="V37" i="20"/>
  <c r="U37" i="20"/>
  <c r="T37" i="20"/>
  <c r="S37" i="20"/>
  <c r="R37" i="20"/>
  <c r="Q37" i="20"/>
  <c r="Z36" i="20"/>
  <c r="Y36" i="20"/>
  <c r="X36" i="20"/>
  <c r="V36" i="20"/>
  <c r="U36" i="20"/>
  <c r="T36" i="20"/>
  <c r="S36" i="20"/>
  <c r="R36" i="20"/>
  <c r="Q36" i="20"/>
  <c r="Z35" i="20"/>
  <c r="Y35" i="20"/>
  <c r="X35" i="20"/>
  <c r="V35" i="20"/>
  <c r="U35" i="20"/>
  <c r="T35" i="20"/>
  <c r="S35" i="20"/>
  <c r="R35" i="20"/>
  <c r="Q35" i="20"/>
  <c r="Z34" i="20"/>
  <c r="Y34" i="20"/>
  <c r="X34" i="20"/>
  <c r="V34" i="20"/>
  <c r="U34" i="20"/>
  <c r="T34" i="20"/>
  <c r="S34" i="20"/>
  <c r="R34" i="20"/>
  <c r="Q34" i="20"/>
  <c r="Z33" i="20"/>
  <c r="Y33" i="20"/>
  <c r="X33" i="20"/>
  <c r="V33" i="20"/>
  <c r="U33" i="20"/>
  <c r="T33" i="20"/>
  <c r="S33" i="20"/>
  <c r="S58" i="20" s="1"/>
  <c r="R33" i="20"/>
  <c r="Q33" i="20"/>
  <c r="Z32" i="20"/>
  <c r="Y32" i="20"/>
  <c r="X32" i="20"/>
  <c r="V32" i="20"/>
  <c r="U32" i="20"/>
  <c r="T32" i="20"/>
  <c r="T58" i="20" s="1"/>
  <c r="S32" i="20"/>
  <c r="R32" i="20"/>
  <c r="Q32" i="20"/>
  <c r="Z30" i="20"/>
  <c r="Y30" i="20"/>
  <c r="X30" i="20"/>
  <c r="V30" i="20"/>
  <c r="U30" i="20"/>
  <c r="T30" i="20"/>
  <c r="S30" i="20"/>
  <c r="R30" i="20"/>
  <c r="Q30" i="20"/>
  <c r="Z29" i="20"/>
  <c r="Y29" i="20"/>
  <c r="X29" i="20"/>
  <c r="V29" i="20"/>
  <c r="U29" i="20"/>
  <c r="T29" i="20"/>
  <c r="S29" i="20"/>
  <c r="R29" i="20"/>
  <c r="Q29" i="20"/>
  <c r="Z28" i="20"/>
  <c r="Y28" i="20"/>
  <c r="X28" i="20"/>
  <c r="V28" i="20"/>
  <c r="U28" i="20"/>
  <c r="T28" i="20"/>
  <c r="S28" i="20"/>
  <c r="R28" i="20"/>
  <c r="Q28" i="20"/>
  <c r="Z27" i="20"/>
  <c r="Y27" i="20"/>
  <c r="X27" i="20"/>
  <c r="V27" i="20"/>
  <c r="U27" i="20"/>
  <c r="T27" i="20"/>
  <c r="S27" i="20"/>
  <c r="R27" i="20"/>
  <c r="Q27" i="20"/>
  <c r="Z26" i="20"/>
  <c r="Y26" i="20"/>
  <c r="X26" i="20"/>
  <c r="V26" i="20"/>
  <c r="U26" i="20"/>
  <c r="T26" i="20"/>
  <c r="S26" i="20"/>
  <c r="R26" i="20"/>
  <c r="Q26" i="20"/>
  <c r="Z25" i="20"/>
  <c r="Y25" i="20"/>
  <c r="X25" i="20"/>
  <c r="V25" i="20"/>
  <c r="U25" i="20"/>
  <c r="T25" i="20"/>
  <c r="S25" i="20"/>
  <c r="R25" i="20"/>
  <c r="Q25" i="20"/>
  <c r="Z24" i="20"/>
  <c r="Y24" i="20"/>
  <c r="X24" i="20"/>
  <c r="V24" i="20"/>
  <c r="U24" i="20"/>
  <c r="T24" i="20"/>
  <c r="S24" i="20"/>
  <c r="R24" i="20"/>
  <c r="Q24" i="20"/>
  <c r="Z23" i="20"/>
  <c r="Y23" i="20"/>
  <c r="X23" i="20"/>
  <c r="V23" i="20"/>
  <c r="U23" i="20"/>
  <c r="T23" i="20"/>
  <c r="S23" i="20"/>
  <c r="R23" i="20"/>
  <c r="Q23" i="20"/>
  <c r="Z22" i="20"/>
  <c r="Y22" i="20"/>
  <c r="X22" i="20"/>
  <c r="V22" i="20"/>
  <c r="U22" i="20"/>
  <c r="T22" i="20"/>
  <c r="S22" i="20"/>
  <c r="R22" i="20"/>
  <c r="Q22" i="20"/>
  <c r="Z21" i="20"/>
  <c r="Y21" i="20"/>
  <c r="X21" i="20"/>
  <c r="V21" i="20"/>
  <c r="U21" i="20"/>
  <c r="T21" i="20"/>
  <c r="S21" i="20"/>
  <c r="R21" i="20"/>
  <c r="Q21" i="20"/>
  <c r="Z20" i="20"/>
  <c r="Y20" i="20"/>
  <c r="X20" i="20"/>
  <c r="V20" i="20"/>
  <c r="U20" i="20"/>
  <c r="T20" i="20"/>
  <c r="S20" i="20"/>
  <c r="R20" i="20"/>
  <c r="Q20" i="20"/>
  <c r="Z19" i="20"/>
  <c r="Y19" i="20"/>
  <c r="X19" i="20"/>
  <c r="V19" i="20"/>
  <c r="U19" i="20"/>
  <c r="T19" i="20"/>
  <c r="S19" i="20"/>
  <c r="R19" i="20"/>
  <c r="Q19" i="20"/>
  <c r="Z18" i="20"/>
  <c r="Y18" i="20"/>
  <c r="X18" i="20"/>
  <c r="V18" i="20"/>
  <c r="U18" i="20"/>
  <c r="T18" i="20"/>
  <c r="S18" i="20"/>
  <c r="R18" i="20"/>
  <c r="Q18" i="20"/>
  <c r="Z56" i="19"/>
  <c r="Y56" i="19"/>
  <c r="X56" i="19"/>
  <c r="V56" i="19"/>
  <c r="U56" i="19"/>
  <c r="T56" i="19"/>
  <c r="S56" i="19"/>
  <c r="R56" i="19"/>
  <c r="Z55" i="19"/>
  <c r="Y55" i="19"/>
  <c r="X55" i="19"/>
  <c r="V55" i="19"/>
  <c r="U55" i="19"/>
  <c r="T55" i="19"/>
  <c r="S55" i="19"/>
  <c r="R55" i="19"/>
  <c r="Q55" i="19"/>
  <c r="Z54" i="19"/>
  <c r="Y54" i="19"/>
  <c r="X54" i="19"/>
  <c r="V54" i="19"/>
  <c r="U54" i="19"/>
  <c r="T54" i="19"/>
  <c r="S54" i="19"/>
  <c r="R54" i="19"/>
  <c r="Q54" i="19"/>
  <c r="V53" i="19"/>
  <c r="T53" i="19"/>
  <c r="S53" i="19"/>
  <c r="Q53" i="19"/>
  <c r="Z52" i="19"/>
  <c r="Y52" i="19"/>
  <c r="X52" i="19"/>
  <c r="V52" i="19"/>
  <c r="U52" i="19"/>
  <c r="T52" i="19"/>
  <c r="S52" i="19"/>
  <c r="R52" i="19"/>
  <c r="Q52" i="19"/>
  <c r="Z51" i="19"/>
  <c r="Y51" i="19"/>
  <c r="X51" i="19"/>
  <c r="V51" i="19"/>
  <c r="U51" i="19"/>
  <c r="T51" i="19"/>
  <c r="S51" i="19"/>
  <c r="R51" i="19"/>
  <c r="Q51" i="19"/>
  <c r="Z50" i="19"/>
  <c r="Y50" i="19"/>
  <c r="X50" i="19"/>
  <c r="V50" i="19"/>
  <c r="U50" i="19"/>
  <c r="T50" i="19"/>
  <c r="S50" i="19"/>
  <c r="R50" i="19"/>
  <c r="Q50" i="19"/>
  <c r="Z49" i="19"/>
  <c r="Y49" i="19"/>
  <c r="X49" i="19"/>
  <c r="V49" i="19"/>
  <c r="U49" i="19"/>
  <c r="T49" i="19"/>
  <c r="S49" i="19"/>
  <c r="R49" i="19"/>
  <c r="Q49" i="19"/>
  <c r="Z48" i="19"/>
  <c r="Y48" i="19"/>
  <c r="X48" i="19"/>
  <c r="V48" i="19"/>
  <c r="U48" i="19"/>
  <c r="T48" i="19"/>
  <c r="S48" i="19"/>
  <c r="R48" i="19"/>
  <c r="Q48" i="19"/>
  <c r="V47" i="19"/>
  <c r="T47" i="19"/>
  <c r="S47" i="19"/>
  <c r="Q47" i="19"/>
  <c r="Z46" i="19"/>
  <c r="Y46" i="19"/>
  <c r="X46" i="19"/>
  <c r="V46" i="19"/>
  <c r="U46" i="19"/>
  <c r="T46" i="19"/>
  <c r="S46" i="19"/>
  <c r="R46" i="19"/>
  <c r="Q46" i="19"/>
  <c r="Z45" i="19"/>
  <c r="Y45" i="19"/>
  <c r="X45" i="19"/>
  <c r="V45" i="19"/>
  <c r="U45" i="19"/>
  <c r="T45" i="19"/>
  <c r="S45" i="19"/>
  <c r="R45" i="19"/>
  <c r="Q45" i="19"/>
  <c r="Z44" i="19"/>
  <c r="Y44" i="19"/>
  <c r="X44" i="19"/>
  <c r="V44" i="19"/>
  <c r="U44" i="19"/>
  <c r="T44" i="19"/>
  <c r="S44" i="19"/>
  <c r="R44" i="19"/>
  <c r="Q44" i="19"/>
  <c r="Z43" i="19"/>
  <c r="Y43" i="19"/>
  <c r="X43" i="19"/>
  <c r="V43" i="19"/>
  <c r="U43" i="19"/>
  <c r="T43" i="19"/>
  <c r="S43" i="19"/>
  <c r="R43" i="19"/>
  <c r="Q43" i="19"/>
  <c r="Z42" i="19"/>
  <c r="Y42" i="19"/>
  <c r="X42" i="19"/>
  <c r="V42" i="19"/>
  <c r="U42" i="19"/>
  <c r="T42" i="19"/>
  <c r="S42" i="19"/>
  <c r="R42" i="19"/>
  <c r="Q42" i="19"/>
  <c r="Z41" i="19"/>
  <c r="Y41" i="19"/>
  <c r="X41" i="19"/>
  <c r="V41" i="19"/>
  <c r="U41" i="19"/>
  <c r="T41" i="19"/>
  <c r="S41" i="19"/>
  <c r="R41" i="19"/>
  <c r="Q41" i="19"/>
  <c r="Z40" i="19"/>
  <c r="Y40" i="19"/>
  <c r="X40" i="19"/>
  <c r="V40" i="19"/>
  <c r="U40" i="19"/>
  <c r="T40" i="19"/>
  <c r="S40" i="19"/>
  <c r="R40" i="19"/>
  <c r="Q40" i="19"/>
  <c r="V39" i="19"/>
  <c r="T39" i="19"/>
  <c r="S39" i="19"/>
  <c r="Q39" i="19"/>
  <c r="Z38" i="19"/>
  <c r="Y38" i="19"/>
  <c r="X38" i="19"/>
  <c r="V38" i="19"/>
  <c r="U38" i="19"/>
  <c r="T38" i="19"/>
  <c r="S38" i="19"/>
  <c r="R38" i="19"/>
  <c r="Q38" i="19"/>
  <c r="Z37" i="19"/>
  <c r="Y37" i="19"/>
  <c r="X37" i="19"/>
  <c r="V37" i="19"/>
  <c r="U37" i="19"/>
  <c r="T37" i="19"/>
  <c r="S37" i="19"/>
  <c r="R37" i="19"/>
  <c r="Q37" i="19"/>
  <c r="Z36" i="19"/>
  <c r="Y36" i="19"/>
  <c r="X36" i="19"/>
  <c r="V36" i="19"/>
  <c r="U36" i="19"/>
  <c r="T36" i="19"/>
  <c r="S36" i="19"/>
  <c r="R36" i="19"/>
  <c r="Q36" i="19"/>
  <c r="Z35" i="19"/>
  <c r="Y35" i="19"/>
  <c r="X35" i="19"/>
  <c r="V35" i="19"/>
  <c r="U35" i="19"/>
  <c r="T35" i="19"/>
  <c r="S35" i="19"/>
  <c r="R35" i="19"/>
  <c r="Q35" i="19"/>
  <c r="Z34" i="19"/>
  <c r="Y34" i="19"/>
  <c r="X34" i="19"/>
  <c r="V34" i="19"/>
  <c r="U34" i="19"/>
  <c r="T34" i="19"/>
  <c r="S34" i="19"/>
  <c r="R34" i="19"/>
  <c r="Q34" i="19"/>
  <c r="Z33" i="19"/>
  <c r="Y33" i="19"/>
  <c r="X33" i="19"/>
  <c r="V33" i="19"/>
  <c r="U33" i="19"/>
  <c r="T33" i="19"/>
  <c r="S33" i="19"/>
  <c r="R33" i="19"/>
  <c r="Q33" i="19"/>
  <c r="Z32" i="19"/>
  <c r="Y32" i="19"/>
  <c r="X32" i="19"/>
  <c r="V32" i="19"/>
  <c r="U32" i="19"/>
  <c r="T32" i="19"/>
  <c r="S32" i="19"/>
  <c r="R32" i="19"/>
  <c r="Q32" i="19"/>
  <c r="Z30" i="19"/>
  <c r="Y30" i="19"/>
  <c r="X30" i="19"/>
  <c r="V30" i="19"/>
  <c r="U30" i="19"/>
  <c r="T30" i="19"/>
  <c r="S30" i="19"/>
  <c r="R30" i="19"/>
  <c r="Q30" i="19"/>
  <c r="Z29" i="19"/>
  <c r="Y29" i="19"/>
  <c r="X29" i="19"/>
  <c r="V29" i="19"/>
  <c r="U29" i="19"/>
  <c r="T29" i="19"/>
  <c r="S29" i="19"/>
  <c r="R29" i="19"/>
  <c r="Q29" i="19"/>
  <c r="Z28" i="19"/>
  <c r="Y28" i="19"/>
  <c r="X28" i="19"/>
  <c r="V28" i="19"/>
  <c r="U28" i="19"/>
  <c r="T28" i="19"/>
  <c r="S28" i="19"/>
  <c r="R28" i="19"/>
  <c r="Q28" i="19"/>
  <c r="Z27" i="19"/>
  <c r="Y27" i="19"/>
  <c r="X27" i="19"/>
  <c r="V27" i="19"/>
  <c r="U27" i="19"/>
  <c r="T27" i="19"/>
  <c r="S27" i="19"/>
  <c r="R27" i="19"/>
  <c r="Q27" i="19"/>
  <c r="Z26" i="19"/>
  <c r="Y26" i="19"/>
  <c r="X26" i="19"/>
  <c r="V26" i="19"/>
  <c r="U26" i="19"/>
  <c r="T26" i="19"/>
  <c r="S26" i="19"/>
  <c r="R26" i="19"/>
  <c r="Q26" i="19"/>
  <c r="Z25" i="19"/>
  <c r="Y25" i="19"/>
  <c r="X25" i="19"/>
  <c r="V25" i="19"/>
  <c r="U25" i="19"/>
  <c r="T25" i="19"/>
  <c r="S25" i="19"/>
  <c r="R25" i="19"/>
  <c r="Q25" i="19"/>
  <c r="Z24" i="19"/>
  <c r="Y24" i="19"/>
  <c r="X24" i="19"/>
  <c r="V24" i="19"/>
  <c r="U24" i="19"/>
  <c r="T24" i="19"/>
  <c r="S24" i="19"/>
  <c r="R24" i="19"/>
  <c r="Q24" i="19"/>
  <c r="Z23" i="19"/>
  <c r="Y23" i="19"/>
  <c r="X23" i="19"/>
  <c r="V23" i="19"/>
  <c r="U23" i="19"/>
  <c r="T23" i="19"/>
  <c r="S23" i="19"/>
  <c r="R23" i="19"/>
  <c r="Q23" i="19"/>
  <c r="Z22" i="19"/>
  <c r="Y22" i="19"/>
  <c r="X22" i="19"/>
  <c r="V22" i="19"/>
  <c r="U22" i="19"/>
  <c r="T22" i="19"/>
  <c r="S22" i="19"/>
  <c r="R22" i="19"/>
  <c r="Q22" i="19"/>
  <c r="Z21" i="19"/>
  <c r="Y21" i="19"/>
  <c r="X21" i="19"/>
  <c r="V21" i="19"/>
  <c r="U21" i="19"/>
  <c r="T21" i="19"/>
  <c r="S21" i="19"/>
  <c r="R21" i="19"/>
  <c r="Q21" i="19"/>
  <c r="Z20" i="19"/>
  <c r="Y20" i="19"/>
  <c r="X20" i="19"/>
  <c r="V20" i="19"/>
  <c r="U20" i="19"/>
  <c r="T20" i="19"/>
  <c r="S20" i="19"/>
  <c r="R20" i="19"/>
  <c r="Q20" i="19"/>
  <c r="Z19" i="19"/>
  <c r="Y19" i="19"/>
  <c r="X19" i="19"/>
  <c r="V19" i="19"/>
  <c r="U19" i="19"/>
  <c r="T19" i="19"/>
  <c r="S19" i="19"/>
  <c r="R19" i="19"/>
  <c r="Q19" i="19"/>
  <c r="Z18" i="19"/>
  <c r="Y18" i="19"/>
  <c r="X18" i="19"/>
  <c r="V18" i="19"/>
  <c r="U18" i="19"/>
  <c r="T18" i="19"/>
  <c r="S18" i="19"/>
  <c r="R18" i="19"/>
  <c r="Q18" i="19"/>
  <c r="Z56" i="18"/>
  <c r="Y56" i="18"/>
  <c r="X56" i="18"/>
  <c r="V56" i="18"/>
  <c r="U56" i="18"/>
  <c r="T56" i="18"/>
  <c r="S56" i="18"/>
  <c r="R56" i="18"/>
  <c r="Z55" i="18"/>
  <c r="Y55" i="18"/>
  <c r="X55" i="18"/>
  <c r="V55" i="18"/>
  <c r="U55" i="18"/>
  <c r="T55" i="18"/>
  <c r="S55" i="18"/>
  <c r="R55" i="18"/>
  <c r="Q55" i="18"/>
  <c r="Z54" i="18"/>
  <c r="Y54" i="18"/>
  <c r="X54" i="18"/>
  <c r="V54" i="18"/>
  <c r="U54" i="18"/>
  <c r="T54" i="18"/>
  <c r="S54" i="18"/>
  <c r="R54" i="18"/>
  <c r="Q54" i="18"/>
  <c r="V53" i="18"/>
  <c r="T53" i="18"/>
  <c r="S53" i="18"/>
  <c r="Q53" i="18"/>
  <c r="Z52" i="18"/>
  <c r="Y52" i="18"/>
  <c r="X52" i="18"/>
  <c r="V52" i="18"/>
  <c r="U52" i="18"/>
  <c r="T52" i="18"/>
  <c r="S52" i="18"/>
  <c r="R52" i="18"/>
  <c r="Q52" i="18"/>
  <c r="Z51" i="18"/>
  <c r="Y51" i="18"/>
  <c r="X51" i="18"/>
  <c r="V51" i="18"/>
  <c r="U51" i="18"/>
  <c r="T51" i="18"/>
  <c r="S51" i="18"/>
  <c r="R51" i="18"/>
  <c r="Q51" i="18"/>
  <c r="Z50" i="18"/>
  <c r="Y50" i="18"/>
  <c r="X50" i="18"/>
  <c r="V50" i="18"/>
  <c r="U50" i="18"/>
  <c r="T50" i="18"/>
  <c r="S50" i="18"/>
  <c r="R50" i="18"/>
  <c r="Q50" i="18"/>
  <c r="Z49" i="18"/>
  <c r="Y49" i="18"/>
  <c r="X49" i="18"/>
  <c r="V49" i="18"/>
  <c r="U49" i="18"/>
  <c r="T49" i="18"/>
  <c r="S49" i="18"/>
  <c r="R49" i="18"/>
  <c r="Q49" i="18"/>
  <c r="Z48" i="18"/>
  <c r="Y48" i="18"/>
  <c r="X48" i="18"/>
  <c r="V48" i="18"/>
  <c r="U48" i="18"/>
  <c r="T48" i="18"/>
  <c r="S48" i="18"/>
  <c r="R48" i="18"/>
  <c r="Q48" i="18"/>
  <c r="V47" i="18"/>
  <c r="T47" i="18"/>
  <c r="S47" i="18"/>
  <c r="Q47" i="18"/>
  <c r="Z46" i="18"/>
  <c r="Y46" i="18"/>
  <c r="X46" i="18"/>
  <c r="V46" i="18"/>
  <c r="U46" i="18"/>
  <c r="T46" i="18"/>
  <c r="S46" i="18"/>
  <c r="R46" i="18"/>
  <c r="Q46" i="18"/>
  <c r="Z45" i="18"/>
  <c r="Y45" i="18"/>
  <c r="X45" i="18"/>
  <c r="V45" i="18"/>
  <c r="U45" i="18"/>
  <c r="T45" i="18"/>
  <c r="S45" i="18"/>
  <c r="R45" i="18"/>
  <c r="Q45" i="18"/>
  <c r="Z44" i="18"/>
  <c r="Y44" i="18"/>
  <c r="X44" i="18"/>
  <c r="V44" i="18"/>
  <c r="U44" i="18"/>
  <c r="T44" i="18"/>
  <c r="S44" i="18"/>
  <c r="R44" i="18"/>
  <c r="Q44" i="18"/>
  <c r="Z43" i="18"/>
  <c r="Y43" i="18"/>
  <c r="X43" i="18"/>
  <c r="V43" i="18"/>
  <c r="U43" i="18"/>
  <c r="T43" i="18"/>
  <c r="S43" i="18"/>
  <c r="R43" i="18"/>
  <c r="Q43" i="18"/>
  <c r="Z42" i="18"/>
  <c r="Y42" i="18"/>
  <c r="X42" i="18"/>
  <c r="V42" i="18"/>
  <c r="U42" i="18"/>
  <c r="T42" i="18"/>
  <c r="S42" i="18"/>
  <c r="R42" i="18"/>
  <c r="Q42" i="18"/>
  <c r="Z41" i="18"/>
  <c r="Y41" i="18"/>
  <c r="X41" i="18"/>
  <c r="V41" i="18"/>
  <c r="U41" i="18"/>
  <c r="T41" i="18"/>
  <c r="S41" i="18"/>
  <c r="R41" i="18"/>
  <c r="Q41" i="18"/>
  <c r="Z40" i="18"/>
  <c r="Y40" i="18"/>
  <c r="X40" i="18"/>
  <c r="V40" i="18"/>
  <c r="U40" i="18"/>
  <c r="T40" i="18"/>
  <c r="S40" i="18"/>
  <c r="R40" i="18"/>
  <c r="Q40" i="18"/>
  <c r="V39" i="18"/>
  <c r="T39" i="18"/>
  <c r="S39" i="18"/>
  <c r="Q39" i="18"/>
  <c r="Z38" i="18"/>
  <c r="Y38" i="18"/>
  <c r="X38" i="18"/>
  <c r="V38" i="18"/>
  <c r="U38" i="18"/>
  <c r="T38" i="18"/>
  <c r="S38" i="18"/>
  <c r="R38" i="18"/>
  <c r="Q38" i="18"/>
  <c r="Z37" i="18"/>
  <c r="Y37" i="18"/>
  <c r="X37" i="18"/>
  <c r="V37" i="18"/>
  <c r="U37" i="18"/>
  <c r="T37" i="18"/>
  <c r="S37" i="18"/>
  <c r="R37" i="18"/>
  <c r="Q37" i="18"/>
  <c r="Z36" i="18"/>
  <c r="Y36" i="18"/>
  <c r="X36" i="18"/>
  <c r="V36" i="18"/>
  <c r="U36" i="18"/>
  <c r="T36" i="18"/>
  <c r="S36" i="18"/>
  <c r="R36" i="18"/>
  <c r="Q36" i="18"/>
  <c r="Z35" i="18"/>
  <c r="Y35" i="18"/>
  <c r="X35" i="18"/>
  <c r="V35" i="18"/>
  <c r="U35" i="18"/>
  <c r="T35" i="18"/>
  <c r="S35" i="18"/>
  <c r="R35" i="18"/>
  <c r="Q35" i="18"/>
  <c r="Z34" i="18"/>
  <c r="Y34" i="18"/>
  <c r="X34" i="18"/>
  <c r="V34" i="18"/>
  <c r="U34" i="18"/>
  <c r="T34" i="18"/>
  <c r="S34" i="18"/>
  <c r="R34" i="18"/>
  <c r="Q34" i="18"/>
  <c r="Z33" i="18"/>
  <c r="Y33" i="18"/>
  <c r="X33" i="18"/>
  <c r="V33" i="18"/>
  <c r="U33" i="18"/>
  <c r="T33" i="18"/>
  <c r="S33" i="18"/>
  <c r="R33" i="18"/>
  <c r="Q33" i="18"/>
  <c r="Z32" i="18"/>
  <c r="Y32" i="18"/>
  <c r="X32" i="18"/>
  <c r="V32" i="18"/>
  <c r="U32" i="18"/>
  <c r="T32" i="18"/>
  <c r="S32" i="18"/>
  <c r="R32" i="18"/>
  <c r="R58" i="18" s="1"/>
  <c r="Q32" i="18"/>
  <c r="Z30" i="18"/>
  <c r="Y30" i="18"/>
  <c r="X30" i="18"/>
  <c r="V30" i="18"/>
  <c r="U30" i="18"/>
  <c r="T30" i="18"/>
  <c r="S30" i="18"/>
  <c r="R30" i="18"/>
  <c r="Q30" i="18"/>
  <c r="Z29" i="18"/>
  <c r="Y29" i="18"/>
  <c r="X29" i="18"/>
  <c r="V29" i="18"/>
  <c r="U29" i="18"/>
  <c r="T29" i="18"/>
  <c r="S29" i="18"/>
  <c r="R29" i="18"/>
  <c r="Q29" i="18"/>
  <c r="Z28" i="18"/>
  <c r="Y28" i="18"/>
  <c r="X28" i="18"/>
  <c r="V28" i="18"/>
  <c r="U28" i="18"/>
  <c r="T28" i="18"/>
  <c r="S28" i="18"/>
  <c r="R28" i="18"/>
  <c r="Q28" i="18"/>
  <c r="Z27" i="18"/>
  <c r="Y27" i="18"/>
  <c r="X27" i="18"/>
  <c r="V27" i="18"/>
  <c r="U27" i="18"/>
  <c r="T27" i="18"/>
  <c r="S27" i="18"/>
  <c r="R27" i="18"/>
  <c r="Q27" i="18"/>
  <c r="Z26" i="18"/>
  <c r="Y26" i="18"/>
  <c r="X26" i="18"/>
  <c r="V26" i="18"/>
  <c r="U26" i="18"/>
  <c r="T26" i="18"/>
  <c r="S26" i="18"/>
  <c r="R26" i="18"/>
  <c r="Q26" i="18"/>
  <c r="Z25" i="18"/>
  <c r="Y25" i="18"/>
  <c r="X25" i="18"/>
  <c r="V25" i="18"/>
  <c r="U25" i="18"/>
  <c r="T25" i="18"/>
  <c r="S25" i="18"/>
  <c r="R25" i="18"/>
  <c r="Q25" i="18"/>
  <c r="Z24" i="18"/>
  <c r="Y24" i="18"/>
  <c r="X24" i="18"/>
  <c r="V24" i="18"/>
  <c r="U24" i="18"/>
  <c r="T24" i="18"/>
  <c r="S24" i="18"/>
  <c r="R24" i="18"/>
  <c r="Q24" i="18"/>
  <c r="Z23" i="18"/>
  <c r="Y23" i="18"/>
  <c r="X23" i="18"/>
  <c r="V23" i="18"/>
  <c r="U23" i="18"/>
  <c r="T23" i="18"/>
  <c r="S23" i="18"/>
  <c r="R23" i="18"/>
  <c r="Q23" i="18"/>
  <c r="Z22" i="18"/>
  <c r="Y22" i="18"/>
  <c r="X22" i="18"/>
  <c r="V22" i="18"/>
  <c r="U22" i="18"/>
  <c r="T22" i="18"/>
  <c r="S22" i="18"/>
  <c r="R22" i="18"/>
  <c r="Q22" i="18"/>
  <c r="Z21" i="18"/>
  <c r="Y21" i="18"/>
  <c r="X21" i="18"/>
  <c r="V21" i="18"/>
  <c r="U21" i="18"/>
  <c r="T21" i="18"/>
  <c r="S21" i="18"/>
  <c r="R21" i="18"/>
  <c r="Q21" i="18"/>
  <c r="Z20" i="18"/>
  <c r="Y20" i="18"/>
  <c r="X20" i="18"/>
  <c r="V20" i="18"/>
  <c r="U20" i="18"/>
  <c r="T20" i="18"/>
  <c r="S20" i="18"/>
  <c r="R20" i="18"/>
  <c r="Q20" i="18"/>
  <c r="Z19" i="18"/>
  <c r="Y19" i="18"/>
  <c r="X19" i="18"/>
  <c r="V19" i="18"/>
  <c r="U19" i="18"/>
  <c r="U31" i="18" s="1"/>
  <c r="T19" i="18"/>
  <c r="S19" i="18"/>
  <c r="R19" i="18"/>
  <c r="Q19" i="18"/>
  <c r="Z18" i="18"/>
  <c r="Y18" i="18"/>
  <c r="X18" i="18"/>
  <c r="V18" i="18"/>
  <c r="U18" i="18"/>
  <c r="T18" i="18"/>
  <c r="S18" i="18"/>
  <c r="R18" i="18"/>
  <c r="Q18" i="18"/>
  <c r="Z56" i="17"/>
  <c r="Y56" i="17"/>
  <c r="X56" i="17"/>
  <c r="V56" i="17"/>
  <c r="U56" i="17"/>
  <c r="T56" i="17"/>
  <c r="S56" i="17"/>
  <c r="R56" i="17"/>
  <c r="Z55" i="17"/>
  <c r="Y55" i="17"/>
  <c r="X55" i="17"/>
  <c r="V55" i="17"/>
  <c r="U55" i="17"/>
  <c r="T55" i="17"/>
  <c r="S55" i="17"/>
  <c r="R55" i="17"/>
  <c r="Q55" i="17"/>
  <c r="Z54" i="17"/>
  <c r="Y54" i="17"/>
  <c r="X54" i="17"/>
  <c r="V54" i="17"/>
  <c r="U54" i="17"/>
  <c r="T54" i="17"/>
  <c r="S54" i="17"/>
  <c r="R54" i="17"/>
  <c r="Q54" i="17"/>
  <c r="V53" i="17"/>
  <c r="T53" i="17"/>
  <c r="S53" i="17"/>
  <c r="Q53" i="17"/>
  <c r="Z52" i="17"/>
  <c r="Y52" i="17"/>
  <c r="X52" i="17"/>
  <c r="V52" i="17"/>
  <c r="U52" i="17"/>
  <c r="T52" i="17"/>
  <c r="S52" i="17"/>
  <c r="R52" i="17"/>
  <c r="Q52" i="17"/>
  <c r="Z51" i="17"/>
  <c r="Y51" i="17"/>
  <c r="X51" i="17"/>
  <c r="V51" i="17"/>
  <c r="U51" i="17"/>
  <c r="T51" i="17"/>
  <c r="S51" i="17"/>
  <c r="R51" i="17"/>
  <c r="Q51" i="17"/>
  <c r="Z50" i="17"/>
  <c r="Y50" i="17"/>
  <c r="X50" i="17"/>
  <c r="V50" i="17"/>
  <c r="U50" i="17"/>
  <c r="T50" i="17"/>
  <c r="S50" i="17"/>
  <c r="R50" i="17"/>
  <c r="Q50" i="17"/>
  <c r="Z49" i="17"/>
  <c r="Y49" i="17"/>
  <c r="X49" i="17"/>
  <c r="V49" i="17"/>
  <c r="U49" i="17"/>
  <c r="T49" i="17"/>
  <c r="S49" i="17"/>
  <c r="R49" i="17"/>
  <c r="Q49" i="17"/>
  <c r="Z48" i="17"/>
  <c r="Y48" i="17"/>
  <c r="X48" i="17"/>
  <c r="V48" i="17"/>
  <c r="U48" i="17"/>
  <c r="T48" i="17"/>
  <c r="S48" i="17"/>
  <c r="R48" i="17"/>
  <c r="Q48" i="17"/>
  <c r="V47" i="17"/>
  <c r="T47" i="17"/>
  <c r="S47" i="17"/>
  <c r="Q47" i="17"/>
  <c r="Z46" i="17"/>
  <c r="Y46" i="17"/>
  <c r="X46" i="17"/>
  <c r="V46" i="17"/>
  <c r="U46" i="17"/>
  <c r="T46" i="17"/>
  <c r="S46" i="17"/>
  <c r="R46" i="17"/>
  <c r="Q46" i="17"/>
  <c r="Z45" i="17"/>
  <c r="Y45" i="17"/>
  <c r="X45" i="17"/>
  <c r="V45" i="17"/>
  <c r="U45" i="17"/>
  <c r="T45" i="17"/>
  <c r="S45" i="17"/>
  <c r="R45" i="17"/>
  <c r="Q45" i="17"/>
  <c r="Z44" i="17"/>
  <c r="Y44" i="17"/>
  <c r="X44" i="17"/>
  <c r="V44" i="17"/>
  <c r="U44" i="17"/>
  <c r="T44" i="17"/>
  <c r="S44" i="17"/>
  <c r="R44" i="17"/>
  <c r="Q44" i="17"/>
  <c r="Z43" i="17"/>
  <c r="Y43" i="17"/>
  <c r="X43" i="17"/>
  <c r="V43" i="17"/>
  <c r="U43" i="17"/>
  <c r="T43" i="17"/>
  <c r="S43" i="17"/>
  <c r="R43" i="17"/>
  <c r="Q43" i="17"/>
  <c r="Z42" i="17"/>
  <c r="Y42" i="17"/>
  <c r="X42" i="17"/>
  <c r="V42" i="17"/>
  <c r="U42" i="17"/>
  <c r="T42" i="17"/>
  <c r="S42" i="17"/>
  <c r="R42" i="17"/>
  <c r="Q42" i="17"/>
  <c r="Z41" i="17"/>
  <c r="Y41" i="17"/>
  <c r="X41" i="17"/>
  <c r="V41" i="17"/>
  <c r="U41" i="17"/>
  <c r="T41" i="17"/>
  <c r="S41" i="17"/>
  <c r="R41" i="17"/>
  <c r="Q41" i="17"/>
  <c r="Z40" i="17"/>
  <c r="Y40" i="17"/>
  <c r="X40" i="17"/>
  <c r="V40" i="17"/>
  <c r="U40" i="17"/>
  <c r="T40" i="17"/>
  <c r="S40" i="17"/>
  <c r="R40" i="17"/>
  <c r="Q40" i="17"/>
  <c r="V39" i="17"/>
  <c r="T39" i="17"/>
  <c r="S39" i="17"/>
  <c r="Q39" i="17"/>
  <c r="Z38" i="17"/>
  <c r="Y38" i="17"/>
  <c r="X38" i="17"/>
  <c r="V38" i="17"/>
  <c r="U38" i="17"/>
  <c r="T38" i="17"/>
  <c r="S38" i="17"/>
  <c r="R38" i="17"/>
  <c r="Q38" i="17"/>
  <c r="Z37" i="17"/>
  <c r="Y37" i="17"/>
  <c r="X37" i="17"/>
  <c r="V37" i="17"/>
  <c r="U37" i="17"/>
  <c r="T37" i="17"/>
  <c r="S37" i="17"/>
  <c r="R37" i="17"/>
  <c r="Q37" i="17"/>
  <c r="Z36" i="17"/>
  <c r="Y36" i="17"/>
  <c r="X36" i="17"/>
  <c r="V36" i="17"/>
  <c r="U36" i="17"/>
  <c r="T36" i="17"/>
  <c r="S36" i="17"/>
  <c r="R36" i="17"/>
  <c r="Q36" i="17"/>
  <c r="Z35" i="17"/>
  <c r="Y35" i="17"/>
  <c r="X35" i="17"/>
  <c r="V35" i="17"/>
  <c r="U35" i="17"/>
  <c r="T35" i="17"/>
  <c r="S35" i="17"/>
  <c r="R35" i="17"/>
  <c r="Q35" i="17"/>
  <c r="Z34" i="17"/>
  <c r="Y34" i="17"/>
  <c r="X34" i="17"/>
  <c r="V34" i="17"/>
  <c r="U34" i="17"/>
  <c r="T34" i="17"/>
  <c r="S34" i="17"/>
  <c r="R34" i="17"/>
  <c r="Q34" i="17"/>
  <c r="Z33" i="17"/>
  <c r="Y33" i="17"/>
  <c r="X33" i="17"/>
  <c r="V33" i="17"/>
  <c r="U33" i="17"/>
  <c r="T33" i="17"/>
  <c r="S33" i="17"/>
  <c r="R33" i="17"/>
  <c r="Q33" i="17"/>
  <c r="Z32" i="17"/>
  <c r="Y32" i="17"/>
  <c r="X32" i="17"/>
  <c r="V32" i="17"/>
  <c r="U32" i="17"/>
  <c r="T32" i="17"/>
  <c r="S32" i="17"/>
  <c r="R32" i="17"/>
  <c r="R58" i="17" s="1"/>
  <c r="Q32" i="17"/>
  <c r="Z30" i="17"/>
  <c r="Y30" i="17"/>
  <c r="X30" i="17"/>
  <c r="V30" i="17"/>
  <c r="U30" i="17"/>
  <c r="T30" i="17"/>
  <c r="S30" i="17"/>
  <c r="R30" i="17"/>
  <c r="Q30" i="17"/>
  <c r="Z29" i="17"/>
  <c r="Y29" i="17"/>
  <c r="X29" i="17"/>
  <c r="V29" i="17"/>
  <c r="U29" i="17"/>
  <c r="T29" i="17"/>
  <c r="S29" i="17"/>
  <c r="R29" i="17"/>
  <c r="Q29" i="17"/>
  <c r="Z28" i="17"/>
  <c r="Y28" i="17"/>
  <c r="X28" i="17"/>
  <c r="V28" i="17"/>
  <c r="U28" i="17"/>
  <c r="T28" i="17"/>
  <c r="S28" i="17"/>
  <c r="R28" i="17"/>
  <c r="Q28" i="17"/>
  <c r="Z27" i="17"/>
  <c r="Y27" i="17"/>
  <c r="X27" i="17"/>
  <c r="V27" i="17"/>
  <c r="U27" i="17"/>
  <c r="T27" i="17"/>
  <c r="S27" i="17"/>
  <c r="R27" i="17"/>
  <c r="Q27" i="17"/>
  <c r="Z26" i="17"/>
  <c r="Y26" i="17"/>
  <c r="X26" i="17"/>
  <c r="V26" i="17"/>
  <c r="U26" i="17"/>
  <c r="T26" i="17"/>
  <c r="S26" i="17"/>
  <c r="R26" i="17"/>
  <c r="Q26" i="17"/>
  <c r="Z25" i="17"/>
  <c r="Y25" i="17"/>
  <c r="X25" i="17"/>
  <c r="V25" i="17"/>
  <c r="U25" i="17"/>
  <c r="T25" i="17"/>
  <c r="S25" i="17"/>
  <c r="R25" i="17"/>
  <c r="Q25" i="17"/>
  <c r="Z24" i="17"/>
  <c r="Y24" i="17"/>
  <c r="X24" i="17"/>
  <c r="V24" i="17"/>
  <c r="U24" i="17"/>
  <c r="T24" i="17"/>
  <c r="S24" i="17"/>
  <c r="R24" i="17"/>
  <c r="Q24" i="17"/>
  <c r="Z23" i="17"/>
  <c r="Y23" i="17"/>
  <c r="X23" i="17"/>
  <c r="V23" i="17"/>
  <c r="U23" i="17"/>
  <c r="T23" i="17"/>
  <c r="S23" i="17"/>
  <c r="R23" i="17"/>
  <c r="Q23" i="17"/>
  <c r="Z22" i="17"/>
  <c r="Y22" i="17"/>
  <c r="X22" i="17"/>
  <c r="V22" i="17"/>
  <c r="U22" i="17"/>
  <c r="T22" i="17"/>
  <c r="S22" i="17"/>
  <c r="R22" i="17"/>
  <c r="Q22" i="17"/>
  <c r="Z21" i="17"/>
  <c r="Y21" i="17"/>
  <c r="X21" i="17"/>
  <c r="V21" i="17"/>
  <c r="U21" i="17"/>
  <c r="T21" i="17"/>
  <c r="S21" i="17"/>
  <c r="R21" i="17"/>
  <c r="Q21" i="17"/>
  <c r="Z20" i="17"/>
  <c r="Y20" i="17"/>
  <c r="X20" i="17"/>
  <c r="V20" i="17"/>
  <c r="U20" i="17"/>
  <c r="T20" i="17"/>
  <c r="S20" i="17"/>
  <c r="R20" i="17"/>
  <c r="Q20" i="17"/>
  <c r="Z19" i="17"/>
  <c r="Y19" i="17"/>
  <c r="X19" i="17"/>
  <c r="V19" i="17"/>
  <c r="U19" i="17"/>
  <c r="T19" i="17"/>
  <c r="S19" i="17"/>
  <c r="R19" i="17"/>
  <c r="Q19" i="17"/>
  <c r="Z18" i="17"/>
  <c r="Y18" i="17"/>
  <c r="X18" i="17"/>
  <c r="V18" i="17"/>
  <c r="U18" i="17"/>
  <c r="T18" i="17"/>
  <c r="S18" i="17"/>
  <c r="R18" i="17"/>
  <c r="Q18" i="17"/>
  <c r="Z56" i="16"/>
  <c r="Y56" i="16"/>
  <c r="X56" i="16"/>
  <c r="V56" i="16"/>
  <c r="U56" i="16"/>
  <c r="T56" i="16"/>
  <c r="S56" i="16"/>
  <c r="R56" i="16"/>
  <c r="Z55" i="16"/>
  <c r="Y55" i="16"/>
  <c r="X55" i="16"/>
  <c r="V55" i="16"/>
  <c r="U55" i="16"/>
  <c r="T55" i="16"/>
  <c r="S55" i="16"/>
  <c r="R55" i="16"/>
  <c r="Q55" i="16"/>
  <c r="Z54" i="16"/>
  <c r="Y54" i="16"/>
  <c r="X54" i="16"/>
  <c r="V54" i="16"/>
  <c r="U54" i="16"/>
  <c r="T54" i="16"/>
  <c r="S54" i="16"/>
  <c r="R54" i="16"/>
  <c r="Q54" i="16"/>
  <c r="V53" i="16"/>
  <c r="T53" i="16"/>
  <c r="S53" i="16"/>
  <c r="Q53" i="16"/>
  <c r="Z52" i="16"/>
  <c r="Y52" i="16"/>
  <c r="X52" i="16"/>
  <c r="V52" i="16"/>
  <c r="U52" i="16"/>
  <c r="T52" i="16"/>
  <c r="S52" i="16"/>
  <c r="R52" i="16"/>
  <c r="Q52" i="16"/>
  <c r="Z51" i="16"/>
  <c r="Y51" i="16"/>
  <c r="X51" i="16"/>
  <c r="V51" i="16"/>
  <c r="U51" i="16"/>
  <c r="T51" i="16"/>
  <c r="S51" i="16"/>
  <c r="R51" i="16"/>
  <c r="Q51" i="16"/>
  <c r="Z50" i="16"/>
  <c r="Y50" i="16"/>
  <c r="X50" i="16"/>
  <c r="V50" i="16"/>
  <c r="U50" i="16"/>
  <c r="T50" i="16"/>
  <c r="S50" i="16"/>
  <c r="R50" i="16"/>
  <c r="Q50" i="16"/>
  <c r="Z49" i="16"/>
  <c r="Y49" i="16"/>
  <c r="X49" i="16"/>
  <c r="V49" i="16"/>
  <c r="U49" i="16"/>
  <c r="T49" i="16"/>
  <c r="S49" i="16"/>
  <c r="R49" i="16"/>
  <c r="Q49" i="16"/>
  <c r="Z48" i="16"/>
  <c r="Y48" i="16"/>
  <c r="X48" i="16"/>
  <c r="V48" i="16"/>
  <c r="U48" i="16"/>
  <c r="T48" i="16"/>
  <c r="S48" i="16"/>
  <c r="R48" i="16"/>
  <c r="Q48" i="16"/>
  <c r="V47" i="16"/>
  <c r="T47" i="16"/>
  <c r="S47" i="16"/>
  <c r="Q47" i="16"/>
  <c r="Z46" i="16"/>
  <c r="Y46" i="16"/>
  <c r="X46" i="16"/>
  <c r="V46" i="16"/>
  <c r="U46" i="16"/>
  <c r="T46" i="16"/>
  <c r="S46" i="16"/>
  <c r="R46" i="16"/>
  <c r="Q46" i="16"/>
  <c r="Z45" i="16"/>
  <c r="Y45" i="16"/>
  <c r="X45" i="16"/>
  <c r="V45" i="16"/>
  <c r="U45" i="16"/>
  <c r="T45" i="16"/>
  <c r="S45" i="16"/>
  <c r="R45" i="16"/>
  <c r="Q45" i="16"/>
  <c r="Z44" i="16"/>
  <c r="Y44" i="16"/>
  <c r="X44" i="16"/>
  <c r="V44" i="16"/>
  <c r="U44" i="16"/>
  <c r="T44" i="16"/>
  <c r="S44" i="16"/>
  <c r="R44" i="16"/>
  <c r="Q44" i="16"/>
  <c r="Z43" i="16"/>
  <c r="Y43" i="16"/>
  <c r="X43" i="16"/>
  <c r="V43" i="16"/>
  <c r="U43" i="16"/>
  <c r="T43" i="16"/>
  <c r="S43" i="16"/>
  <c r="R43" i="16"/>
  <c r="Q43" i="16"/>
  <c r="Z42" i="16"/>
  <c r="Y42" i="16"/>
  <c r="X42" i="16"/>
  <c r="V42" i="16"/>
  <c r="U42" i="16"/>
  <c r="T42" i="16"/>
  <c r="S42" i="16"/>
  <c r="R42" i="16"/>
  <c r="Q42" i="16"/>
  <c r="Z41" i="16"/>
  <c r="Y41" i="16"/>
  <c r="X41" i="16"/>
  <c r="V41" i="16"/>
  <c r="U41" i="16"/>
  <c r="T41" i="16"/>
  <c r="S41" i="16"/>
  <c r="R41" i="16"/>
  <c r="Q41" i="16"/>
  <c r="Z40" i="16"/>
  <c r="Y40" i="16"/>
  <c r="X40" i="16"/>
  <c r="V40" i="16"/>
  <c r="U40" i="16"/>
  <c r="T40" i="16"/>
  <c r="S40" i="16"/>
  <c r="R40" i="16"/>
  <c r="Q40" i="16"/>
  <c r="V39" i="16"/>
  <c r="T39" i="16"/>
  <c r="S39" i="16"/>
  <c r="Q39" i="16"/>
  <c r="Z38" i="16"/>
  <c r="Y38" i="16"/>
  <c r="X38" i="16"/>
  <c r="V38" i="16"/>
  <c r="U38" i="16"/>
  <c r="T38" i="16"/>
  <c r="S38" i="16"/>
  <c r="R38" i="16"/>
  <c r="Q38" i="16"/>
  <c r="Z37" i="16"/>
  <c r="Y37" i="16"/>
  <c r="X37" i="16"/>
  <c r="V37" i="16"/>
  <c r="U37" i="16"/>
  <c r="T37" i="16"/>
  <c r="S37" i="16"/>
  <c r="R37" i="16"/>
  <c r="Q37" i="16"/>
  <c r="Z36" i="16"/>
  <c r="Y36" i="16"/>
  <c r="X36" i="16"/>
  <c r="V36" i="16"/>
  <c r="U36" i="16"/>
  <c r="T36" i="16"/>
  <c r="S36" i="16"/>
  <c r="R36" i="16"/>
  <c r="Q36" i="16"/>
  <c r="Z35" i="16"/>
  <c r="Y35" i="16"/>
  <c r="X35" i="16"/>
  <c r="V35" i="16"/>
  <c r="U35" i="16"/>
  <c r="T35" i="16"/>
  <c r="S35" i="16"/>
  <c r="R35" i="16"/>
  <c r="Q35" i="16"/>
  <c r="Z34" i="16"/>
  <c r="Y34" i="16"/>
  <c r="X34" i="16"/>
  <c r="V34" i="16"/>
  <c r="U34" i="16"/>
  <c r="T34" i="16"/>
  <c r="S34" i="16"/>
  <c r="R34" i="16"/>
  <c r="Q34" i="16"/>
  <c r="Z33" i="16"/>
  <c r="Y33" i="16"/>
  <c r="X33" i="16"/>
  <c r="V33" i="16"/>
  <c r="U33" i="16"/>
  <c r="T33" i="16"/>
  <c r="S33" i="16"/>
  <c r="R33" i="16"/>
  <c r="Q33" i="16"/>
  <c r="Z32" i="16"/>
  <c r="Y32" i="16"/>
  <c r="X32" i="16"/>
  <c r="V32" i="16"/>
  <c r="U32" i="16"/>
  <c r="T32" i="16"/>
  <c r="S32" i="16"/>
  <c r="R32" i="16"/>
  <c r="Q32" i="16"/>
  <c r="Z30" i="16"/>
  <c r="Y30" i="16"/>
  <c r="X30" i="16"/>
  <c r="V30" i="16"/>
  <c r="U30" i="16"/>
  <c r="T30" i="16"/>
  <c r="S30" i="16"/>
  <c r="R30" i="16"/>
  <c r="Q30" i="16"/>
  <c r="Z29" i="16"/>
  <c r="Y29" i="16"/>
  <c r="X29" i="16"/>
  <c r="V29" i="16"/>
  <c r="U29" i="16"/>
  <c r="T29" i="16"/>
  <c r="S29" i="16"/>
  <c r="R29" i="16"/>
  <c r="Q29" i="16"/>
  <c r="Z28" i="16"/>
  <c r="Y28" i="16"/>
  <c r="X28" i="16"/>
  <c r="V28" i="16"/>
  <c r="U28" i="16"/>
  <c r="T28" i="16"/>
  <c r="S28" i="16"/>
  <c r="R28" i="16"/>
  <c r="Q28" i="16"/>
  <c r="Z27" i="16"/>
  <c r="Y27" i="16"/>
  <c r="X27" i="16"/>
  <c r="V27" i="16"/>
  <c r="U27" i="16"/>
  <c r="T27" i="16"/>
  <c r="S27" i="16"/>
  <c r="R27" i="16"/>
  <c r="Q27" i="16"/>
  <c r="Z26" i="16"/>
  <c r="Y26" i="16"/>
  <c r="X26" i="16"/>
  <c r="V26" i="16"/>
  <c r="U26" i="16"/>
  <c r="T26" i="16"/>
  <c r="S26" i="16"/>
  <c r="R26" i="16"/>
  <c r="Q26" i="16"/>
  <c r="Z25" i="16"/>
  <c r="Y25" i="16"/>
  <c r="X25" i="16"/>
  <c r="V25" i="16"/>
  <c r="U25" i="16"/>
  <c r="T25" i="16"/>
  <c r="S25" i="16"/>
  <c r="R25" i="16"/>
  <c r="Q25" i="16"/>
  <c r="Z24" i="16"/>
  <c r="Y24" i="16"/>
  <c r="X24" i="16"/>
  <c r="V24" i="16"/>
  <c r="U24" i="16"/>
  <c r="T24" i="16"/>
  <c r="S24" i="16"/>
  <c r="R24" i="16"/>
  <c r="Q24" i="16"/>
  <c r="Z23" i="16"/>
  <c r="Y23" i="16"/>
  <c r="X23" i="16"/>
  <c r="V23" i="16"/>
  <c r="U23" i="16"/>
  <c r="T23" i="16"/>
  <c r="S23" i="16"/>
  <c r="R23" i="16"/>
  <c r="Q23" i="16"/>
  <c r="Z22" i="16"/>
  <c r="Y22" i="16"/>
  <c r="X22" i="16"/>
  <c r="V22" i="16"/>
  <c r="U22" i="16"/>
  <c r="T22" i="16"/>
  <c r="S22" i="16"/>
  <c r="R22" i="16"/>
  <c r="Q22" i="16"/>
  <c r="Z21" i="16"/>
  <c r="Y21" i="16"/>
  <c r="X21" i="16"/>
  <c r="V21" i="16"/>
  <c r="U21" i="16"/>
  <c r="T21" i="16"/>
  <c r="S21" i="16"/>
  <c r="R21" i="16"/>
  <c r="Q21" i="16"/>
  <c r="Z20" i="16"/>
  <c r="Y20" i="16"/>
  <c r="X20" i="16"/>
  <c r="V20" i="16"/>
  <c r="U20" i="16"/>
  <c r="T20" i="16"/>
  <c r="S20" i="16"/>
  <c r="R20" i="16"/>
  <c r="Q20" i="16"/>
  <c r="Z19" i="16"/>
  <c r="Y19" i="16"/>
  <c r="X19" i="16"/>
  <c r="V19" i="16"/>
  <c r="U19" i="16"/>
  <c r="T19" i="16"/>
  <c r="S19" i="16"/>
  <c r="R19" i="16"/>
  <c r="Q19" i="16"/>
  <c r="Z18" i="16"/>
  <c r="Y18" i="16"/>
  <c r="X18" i="16"/>
  <c r="V18" i="16"/>
  <c r="U18" i="16"/>
  <c r="T18" i="16"/>
  <c r="S18" i="16"/>
  <c r="R18" i="16"/>
  <c r="Q18" i="16"/>
  <c r="Z56" i="15"/>
  <c r="Y56" i="15"/>
  <c r="X56" i="15"/>
  <c r="V56" i="15"/>
  <c r="U56" i="15"/>
  <c r="T56" i="15"/>
  <c r="S56" i="15"/>
  <c r="R56" i="15"/>
  <c r="Z55" i="15"/>
  <c r="Y55" i="15"/>
  <c r="X55" i="15"/>
  <c r="V55" i="15"/>
  <c r="U55" i="15"/>
  <c r="T55" i="15"/>
  <c r="S55" i="15"/>
  <c r="R55" i="15"/>
  <c r="Q55" i="15"/>
  <c r="Z54" i="15"/>
  <c r="Y54" i="15"/>
  <c r="X54" i="15"/>
  <c r="V54" i="15"/>
  <c r="U54" i="15"/>
  <c r="T54" i="15"/>
  <c r="S54" i="15"/>
  <c r="R54" i="15"/>
  <c r="Q54" i="15"/>
  <c r="V53" i="15"/>
  <c r="T53" i="15"/>
  <c r="S53" i="15"/>
  <c r="Q53" i="15"/>
  <c r="Z52" i="15"/>
  <c r="Y52" i="15"/>
  <c r="X52" i="15"/>
  <c r="V52" i="15"/>
  <c r="U52" i="15"/>
  <c r="T52" i="15"/>
  <c r="S52" i="15"/>
  <c r="R52" i="15"/>
  <c r="Q52" i="15"/>
  <c r="Z51" i="15"/>
  <c r="Y51" i="15"/>
  <c r="X51" i="15"/>
  <c r="V51" i="15"/>
  <c r="U51" i="15"/>
  <c r="T51" i="15"/>
  <c r="S51" i="15"/>
  <c r="R51" i="15"/>
  <c r="Q51" i="15"/>
  <c r="Z50" i="15"/>
  <c r="Y50" i="15"/>
  <c r="X50" i="15"/>
  <c r="V50" i="15"/>
  <c r="U50" i="15"/>
  <c r="T50" i="15"/>
  <c r="S50" i="15"/>
  <c r="R50" i="15"/>
  <c r="Q50" i="15"/>
  <c r="Z49" i="15"/>
  <c r="Y49" i="15"/>
  <c r="X49" i="15"/>
  <c r="V49" i="15"/>
  <c r="U49" i="15"/>
  <c r="T49" i="15"/>
  <c r="S49" i="15"/>
  <c r="R49" i="15"/>
  <c r="Q49" i="15"/>
  <c r="Z48" i="15"/>
  <c r="Y48" i="15"/>
  <c r="X48" i="15"/>
  <c r="V48" i="15"/>
  <c r="U48" i="15"/>
  <c r="T48" i="15"/>
  <c r="S48" i="15"/>
  <c r="R48" i="15"/>
  <c r="Q48" i="15"/>
  <c r="V47" i="15"/>
  <c r="T47" i="15"/>
  <c r="S47" i="15"/>
  <c r="Q47" i="15"/>
  <c r="Z46" i="15"/>
  <c r="Y46" i="15"/>
  <c r="X46" i="15"/>
  <c r="V46" i="15"/>
  <c r="U46" i="15"/>
  <c r="T46" i="15"/>
  <c r="S46" i="15"/>
  <c r="R46" i="15"/>
  <c r="Q46" i="15"/>
  <c r="Z45" i="15"/>
  <c r="Y45" i="15"/>
  <c r="X45" i="15"/>
  <c r="V45" i="15"/>
  <c r="U45" i="15"/>
  <c r="T45" i="15"/>
  <c r="S45" i="15"/>
  <c r="R45" i="15"/>
  <c r="Q45" i="15"/>
  <c r="Z44" i="15"/>
  <c r="Y44" i="15"/>
  <c r="X44" i="15"/>
  <c r="V44" i="15"/>
  <c r="U44" i="15"/>
  <c r="T44" i="15"/>
  <c r="S44" i="15"/>
  <c r="R44" i="15"/>
  <c r="Q44" i="15"/>
  <c r="Z43" i="15"/>
  <c r="Y43" i="15"/>
  <c r="X43" i="15"/>
  <c r="V43" i="15"/>
  <c r="U43" i="15"/>
  <c r="T43" i="15"/>
  <c r="S43" i="15"/>
  <c r="R43" i="15"/>
  <c r="Q43" i="15"/>
  <c r="Z42" i="15"/>
  <c r="Y42" i="15"/>
  <c r="X42" i="15"/>
  <c r="V42" i="15"/>
  <c r="U42" i="15"/>
  <c r="T42" i="15"/>
  <c r="S42" i="15"/>
  <c r="R42" i="15"/>
  <c r="Q42" i="15"/>
  <c r="Z41" i="15"/>
  <c r="Y41" i="15"/>
  <c r="X41" i="15"/>
  <c r="V41" i="15"/>
  <c r="U41" i="15"/>
  <c r="T41" i="15"/>
  <c r="S41" i="15"/>
  <c r="R41" i="15"/>
  <c r="Q41" i="15"/>
  <c r="Z40" i="15"/>
  <c r="Y40" i="15"/>
  <c r="X40" i="15"/>
  <c r="V40" i="15"/>
  <c r="U40" i="15"/>
  <c r="T40" i="15"/>
  <c r="S40" i="15"/>
  <c r="R40" i="15"/>
  <c r="Q40" i="15"/>
  <c r="V39" i="15"/>
  <c r="T39" i="15"/>
  <c r="S39" i="15"/>
  <c r="Q39" i="15"/>
  <c r="Z38" i="15"/>
  <c r="Y38" i="15"/>
  <c r="X38" i="15"/>
  <c r="V38" i="15"/>
  <c r="U38" i="15"/>
  <c r="T38" i="15"/>
  <c r="S38" i="15"/>
  <c r="R38" i="15"/>
  <c r="Q38" i="15"/>
  <c r="Z37" i="15"/>
  <c r="Y37" i="15"/>
  <c r="X37" i="15"/>
  <c r="V37" i="15"/>
  <c r="U37" i="15"/>
  <c r="T37" i="15"/>
  <c r="S37" i="15"/>
  <c r="R37" i="15"/>
  <c r="Q37" i="15"/>
  <c r="Z36" i="15"/>
  <c r="Y36" i="15"/>
  <c r="X36" i="15"/>
  <c r="V36" i="15"/>
  <c r="U36" i="15"/>
  <c r="T36" i="15"/>
  <c r="S36" i="15"/>
  <c r="R36" i="15"/>
  <c r="Q36" i="15"/>
  <c r="Z35" i="15"/>
  <c r="Y35" i="15"/>
  <c r="X35" i="15"/>
  <c r="V35" i="15"/>
  <c r="U35" i="15"/>
  <c r="T35" i="15"/>
  <c r="S35" i="15"/>
  <c r="R35" i="15"/>
  <c r="Q35" i="15"/>
  <c r="Z34" i="15"/>
  <c r="Y34" i="15"/>
  <c r="X34" i="15"/>
  <c r="V34" i="15"/>
  <c r="U34" i="15"/>
  <c r="T34" i="15"/>
  <c r="S34" i="15"/>
  <c r="R34" i="15"/>
  <c r="Q34" i="15"/>
  <c r="Z33" i="15"/>
  <c r="Y33" i="15"/>
  <c r="X33" i="15"/>
  <c r="V33" i="15"/>
  <c r="U33" i="15"/>
  <c r="T33" i="15"/>
  <c r="S33" i="15"/>
  <c r="R33" i="15"/>
  <c r="Q33" i="15"/>
  <c r="Z32" i="15"/>
  <c r="Y32" i="15"/>
  <c r="X32" i="15"/>
  <c r="V32" i="15"/>
  <c r="U32" i="15"/>
  <c r="T32" i="15"/>
  <c r="S32" i="15"/>
  <c r="R32" i="15"/>
  <c r="Q32" i="15"/>
  <c r="Z30" i="15"/>
  <c r="Y30" i="15"/>
  <c r="X30" i="15"/>
  <c r="V30" i="15"/>
  <c r="U30" i="15"/>
  <c r="T30" i="15"/>
  <c r="S30" i="15"/>
  <c r="R30" i="15"/>
  <c r="Q30" i="15"/>
  <c r="Z29" i="15"/>
  <c r="Y29" i="15"/>
  <c r="X29" i="15"/>
  <c r="V29" i="15"/>
  <c r="U29" i="15"/>
  <c r="T29" i="15"/>
  <c r="S29" i="15"/>
  <c r="R29" i="15"/>
  <c r="Q29" i="15"/>
  <c r="Z28" i="15"/>
  <c r="Y28" i="15"/>
  <c r="X28" i="15"/>
  <c r="V28" i="15"/>
  <c r="U28" i="15"/>
  <c r="T28" i="15"/>
  <c r="S28" i="15"/>
  <c r="R28" i="15"/>
  <c r="Q28" i="15"/>
  <c r="Z27" i="15"/>
  <c r="Y27" i="15"/>
  <c r="X27" i="15"/>
  <c r="V27" i="15"/>
  <c r="U27" i="15"/>
  <c r="T27" i="15"/>
  <c r="S27" i="15"/>
  <c r="R27" i="15"/>
  <c r="Q27" i="15"/>
  <c r="Z26" i="15"/>
  <c r="Y26" i="15"/>
  <c r="X26" i="15"/>
  <c r="V26" i="15"/>
  <c r="U26" i="15"/>
  <c r="T26" i="15"/>
  <c r="S26" i="15"/>
  <c r="R26" i="15"/>
  <c r="Q26" i="15"/>
  <c r="Z25" i="15"/>
  <c r="Y25" i="15"/>
  <c r="X25" i="15"/>
  <c r="V25" i="15"/>
  <c r="U25" i="15"/>
  <c r="T25" i="15"/>
  <c r="S25" i="15"/>
  <c r="R25" i="15"/>
  <c r="Q25" i="15"/>
  <c r="Z24" i="15"/>
  <c r="Y24" i="15"/>
  <c r="X24" i="15"/>
  <c r="V24" i="15"/>
  <c r="U24" i="15"/>
  <c r="T24" i="15"/>
  <c r="S24" i="15"/>
  <c r="R24" i="15"/>
  <c r="Q24" i="15"/>
  <c r="Z23" i="15"/>
  <c r="Y23" i="15"/>
  <c r="X23" i="15"/>
  <c r="V23" i="15"/>
  <c r="U23" i="15"/>
  <c r="T23" i="15"/>
  <c r="S23" i="15"/>
  <c r="R23" i="15"/>
  <c r="Q23" i="15"/>
  <c r="Z22" i="15"/>
  <c r="Y22" i="15"/>
  <c r="X22" i="15"/>
  <c r="V22" i="15"/>
  <c r="U22" i="15"/>
  <c r="T22" i="15"/>
  <c r="S22" i="15"/>
  <c r="R22" i="15"/>
  <c r="Q22" i="15"/>
  <c r="Z21" i="15"/>
  <c r="Y21" i="15"/>
  <c r="X21" i="15"/>
  <c r="V21" i="15"/>
  <c r="U21" i="15"/>
  <c r="T21" i="15"/>
  <c r="S21" i="15"/>
  <c r="R21" i="15"/>
  <c r="Q21" i="15"/>
  <c r="Z20" i="15"/>
  <c r="Y20" i="15"/>
  <c r="X20" i="15"/>
  <c r="V20" i="15"/>
  <c r="U20" i="15"/>
  <c r="T20" i="15"/>
  <c r="S20" i="15"/>
  <c r="R20" i="15"/>
  <c r="Q20" i="15"/>
  <c r="Z19" i="15"/>
  <c r="Y19" i="15"/>
  <c r="X19" i="15"/>
  <c r="V19" i="15"/>
  <c r="U19" i="15"/>
  <c r="T19" i="15"/>
  <c r="S19" i="15"/>
  <c r="R19" i="15"/>
  <c r="Q19" i="15"/>
  <c r="Z18" i="15"/>
  <c r="Y18" i="15"/>
  <c r="X18" i="15"/>
  <c r="V18" i="15"/>
  <c r="U18" i="15"/>
  <c r="T18" i="15"/>
  <c r="S18" i="15"/>
  <c r="R18" i="15"/>
  <c r="Q18" i="15"/>
  <c r="Z56" i="14"/>
  <c r="Y56" i="14"/>
  <c r="X56" i="14"/>
  <c r="V56" i="14"/>
  <c r="U56" i="14"/>
  <c r="T56" i="14"/>
  <c r="S56" i="14"/>
  <c r="R56" i="14"/>
  <c r="Z55" i="14"/>
  <c r="Y55" i="14"/>
  <c r="X55" i="14"/>
  <c r="V55" i="14"/>
  <c r="U55" i="14"/>
  <c r="T55" i="14"/>
  <c r="S55" i="14"/>
  <c r="R55" i="14"/>
  <c r="Q55" i="14"/>
  <c r="Z54" i="14"/>
  <c r="Y54" i="14"/>
  <c r="X54" i="14"/>
  <c r="V54" i="14"/>
  <c r="U54" i="14"/>
  <c r="T54" i="14"/>
  <c r="S54" i="14"/>
  <c r="R54" i="14"/>
  <c r="Q54" i="14"/>
  <c r="V53" i="14"/>
  <c r="T53" i="14"/>
  <c r="S53" i="14"/>
  <c r="Q53" i="14"/>
  <c r="Z52" i="14"/>
  <c r="Y52" i="14"/>
  <c r="X52" i="14"/>
  <c r="V52" i="14"/>
  <c r="U52" i="14"/>
  <c r="T52" i="14"/>
  <c r="S52" i="14"/>
  <c r="R52" i="14"/>
  <c r="Q52" i="14"/>
  <c r="Z51" i="14"/>
  <c r="Y51" i="14"/>
  <c r="X51" i="14"/>
  <c r="V51" i="14"/>
  <c r="U51" i="14"/>
  <c r="T51" i="14"/>
  <c r="S51" i="14"/>
  <c r="R51" i="14"/>
  <c r="Q51" i="14"/>
  <c r="Z50" i="14"/>
  <c r="Y50" i="14"/>
  <c r="X50" i="14"/>
  <c r="V50" i="14"/>
  <c r="U50" i="14"/>
  <c r="T50" i="14"/>
  <c r="S50" i="14"/>
  <c r="R50" i="14"/>
  <c r="Q50" i="14"/>
  <c r="Z49" i="14"/>
  <c r="Y49" i="14"/>
  <c r="X49" i="14"/>
  <c r="V49" i="14"/>
  <c r="U49" i="14"/>
  <c r="T49" i="14"/>
  <c r="S49" i="14"/>
  <c r="R49" i="14"/>
  <c r="Q49" i="14"/>
  <c r="Z48" i="14"/>
  <c r="Y48" i="14"/>
  <c r="X48" i="14"/>
  <c r="V48" i="14"/>
  <c r="U48" i="14"/>
  <c r="T48" i="14"/>
  <c r="S48" i="14"/>
  <c r="R48" i="14"/>
  <c r="Q48" i="14"/>
  <c r="V47" i="14"/>
  <c r="T47" i="14"/>
  <c r="S47" i="14"/>
  <c r="Q47" i="14"/>
  <c r="Z46" i="14"/>
  <c r="Y46" i="14"/>
  <c r="X46" i="14"/>
  <c r="V46" i="14"/>
  <c r="U46" i="14"/>
  <c r="T46" i="14"/>
  <c r="S46" i="14"/>
  <c r="R46" i="14"/>
  <c r="Q46" i="14"/>
  <c r="Z45" i="14"/>
  <c r="Y45" i="14"/>
  <c r="X45" i="14"/>
  <c r="V45" i="14"/>
  <c r="U45" i="14"/>
  <c r="T45" i="14"/>
  <c r="S45" i="14"/>
  <c r="R45" i="14"/>
  <c r="Q45" i="14"/>
  <c r="Z44" i="14"/>
  <c r="Y44" i="14"/>
  <c r="X44" i="14"/>
  <c r="V44" i="14"/>
  <c r="U44" i="14"/>
  <c r="T44" i="14"/>
  <c r="S44" i="14"/>
  <c r="R44" i="14"/>
  <c r="Q44" i="14"/>
  <c r="Z43" i="14"/>
  <c r="Y43" i="14"/>
  <c r="X43" i="14"/>
  <c r="V43" i="14"/>
  <c r="U43" i="14"/>
  <c r="T43" i="14"/>
  <c r="S43" i="14"/>
  <c r="R43" i="14"/>
  <c r="Q43" i="14"/>
  <c r="Z42" i="14"/>
  <c r="Y42" i="14"/>
  <c r="X42" i="14"/>
  <c r="V42" i="14"/>
  <c r="U42" i="14"/>
  <c r="T42" i="14"/>
  <c r="S42" i="14"/>
  <c r="R42" i="14"/>
  <c r="Q42" i="14"/>
  <c r="Z41" i="14"/>
  <c r="Y41" i="14"/>
  <c r="X41" i="14"/>
  <c r="V41" i="14"/>
  <c r="U41" i="14"/>
  <c r="T41" i="14"/>
  <c r="S41" i="14"/>
  <c r="R41" i="14"/>
  <c r="Q41" i="14"/>
  <c r="Z40" i="14"/>
  <c r="Y40" i="14"/>
  <c r="X40" i="14"/>
  <c r="V40" i="14"/>
  <c r="U40" i="14"/>
  <c r="T40" i="14"/>
  <c r="S40" i="14"/>
  <c r="R40" i="14"/>
  <c r="Q40" i="14"/>
  <c r="V39" i="14"/>
  <c r="T39" i="14"/>
  <c r="S39" i="14"/>
  <c r="Q39" i="14"/>
  <c r="Z38" i="14"/>
  <c r="Y38" i="14"/>
  <c r="X38" i="14"/>
  <c r="V38" i="14"/>
  <c r="U38" i="14"/>
  <c r="T38" i="14"/>
  <c r="S38" i="14"/>
  <c r="R38" i="14"/>
  <c r="Q38" i="14"/>
  <c r="Z37" i="14"/>
  <c r="Y37" i="14"/>
  <c r="X37" i="14"/>
  <c r="V37" i="14"/>
  <c r="U37" i="14"/>
  <c r="T37" i="14"/>
  <c r="S37" i="14"/>
  <c r="R37" i="14"/>
  <c r="Q37" i="14"/>
  <c r="Z36" i="14"/>
  <c r="Y36" i="14"/>
  <c r="X36" i="14"/>
  <c r="V36" i="14"/>
  <c r="U36" i="14"/>
  <c r="T36" i="14"/>
  <c r="S36" i="14"/>
  <c r="R36" i="14"/>
  <c r="Q36" i="14"/>
  <c r="Z35" i="14"/>
  <c r="Y35" i="14"/>
  <c r="X35" i="14"/>
  <c r="V35" i="14"/>
  <c r="U35" i="14"/>
  <c r="T35" i="14"/>
  <c r="S35" i="14"/>
  <c r="R35" i="14"/>
  <c r="Q35" i="14"/>
  <c r="Z34" i="14"/>
  <c r="Y34" i="14"/>
  <c r="X34" i="14"/>
  <c r="V34" i="14"/>
  <c r="U34" i="14"/>
  <c r="T34" i="14"/>
  <c r="S34" i="14"/>
  <c r="R34" i="14"/>
  <c r="Q34" i="14"/>
  <c r="Z33" i="14"/>
  <c r="Y33" i="14"/>
  <c r="X33" i="14"/>
  <c r="V33" i="14"/>
  <c r="U33" i="14"/>
  <c r="T33" i="14"/>
  <c r="S33" i="14"/>
  <c r="R33" i="14"/>
  <c r="Q33" i="14"/>
  <c r="Z32" i="14"/>
  <c r="Y32" i="14"/>
  <c r="X32" i="14"/>
  <c r="V32" i="14"/>
  <c r="U32" i="14"/>
  <c r="U58" i="14" s="1"/>
  <c r="T32" i="14"/>
  <c r="S32" i="14"/>
  <c r="R32" i="14"/>
  <c r="R58" i="14" s="1"/>
  <c r="Q32" i="14"/>
  <c r="Z30" i="14"/>
  <c r="Y30" i="14"/>
  <c r="X30" i="14"/>
  <c r="V30" i="14"/>
  <c r="U30" i="14"/>
  <c r="T30" i="14"/>
  <c r="S30" i="14"/>
  <c r="R30" i="14"/>
  <c r="Q30" i="14"/>
  <c r="Z29" i="14"/>
  <c r="Y29" i="14"/>
  <c r="X29" i="14"/>
  <c r="V29" i="14"/>
  <c r="U29" i="14"/>
  <c r="T29" i="14"/>
  <c r="S29" i="14"/>
  <c r="R29" i="14"/>
  <c r="Q29" i="14"/>
  <c r="Z28" i="14"/>
  <c r="Y28" i="14"/>
  <c r="X28" i="14"/>
  <c r="V28" i="14"/>
  <c r="U28" i="14"/>
  <c r="T28" i="14"/>
  <c r="S28" i="14"/>
  <c r="R28" i="14"/>
  <c r="Q28" i="14"/>
  <c r="Z27" i="14"/>
  <c r="Y27" i="14"/>
  <c r="X27" i="14"/>
  <c r="V27" i="14"/>
  <c r="U27" i="14"/>
  <c r="T27" i="14"/>
  <c r="S27" i="14"/>
  <c r="R27" i="14"/>
  <c r="Q27" i="14"/>
  <c r="Z26" i="14"/>
  <c r="Y26" i="14"/>
  <c r="X26" i="14"/>
  <c r="V26" i="14"/>
  <c r="U26" i="14"/>
  <c r="T26" i="14"/>
  <c r="S26" i="14"/>
  <c r="R26" i="14"/>
  <c r="Q26" i="14"/>
  <c r="Z25" i="14"/>
  <c r="Y25" i="14"/>
  <c r="X25" i="14"/>
  <c r="V25" i="14"/>
  <c r="U25" i="14"/>
  <c r="T25" i="14"/>
  <c r="S25" i="14"/>
  <c r="R25" i="14"/>
  <c r="Q25" i="14"/>
  <c r="Z24" i="14"/>
  <c r="Y24" i="14"/>
  <c r="X24" i="14"/>
  <c r="V24" i="14"/>
  <c r="U24" i="14"/>
  <c r="T24" i="14"/>
  <c r="S24" i="14"/>
  <c r="R24" i="14"/>
  <c r="Q24" i="14"/>
  <c r="Z23" i="14"/>
  <c r="Y23" i="14"/>
  <c r="X23" i="14"/>
  <c r="V23" i="14"/>
  <c r="U23" i="14"/>
  <c r="T23" i="14"/>
  <c r="S23" i="14"/>
  <c r="R23" i="14"/>
  <c r="Q23" i="14"/>
  <c r="Z22" i="14"/>
  <c r="Y22" i="14"/>
  <c r="X22" i="14"/>
  <c r="V22" i="14"/>
  <c r="U22" i="14"/>
  <c r="T22" i="14"/>
  <c r="S22" i="14"/>
  <c r="R22" i="14"/>
  <c r="Q22" i="14"/>
  <c r="Z21" i="14"/>
  <c r="Y21" i="14"/>
  <c r="X21" i="14"/>
  <c r="V21" i="14"/>
  <c r="U21" i="14"/>
  <c r="T21" i="14"/>
  <c r="S21" i="14"/>
  <c r="R21" i="14"/>
  <c r="Q21" i="14"/>
  <c r="Z20" i="14"/>
  <c r="Y20" i="14"/>
  <c r="X20" i="14"/>
  <c r="V20" i="14"/>
  <c r="U20" i="14"/>
  <c r="T20" i="14"/>
  <c r="S20" i="14"/>
  <c r="R20" i="14"/>
  <c r="Q20" i="14"/>
  <c r="Z19" i="14"/>
  <c r="Y19" i="14"/>
  <c r="X19" i="14"/>
  <c r="V19" i="14"/>
  <c r="U19" i="14"/>
  <c r="U31" i="14" s="1"/>
  <c r="T19" i="14"/>
  <c r="S19" i="14"/>
  <c r="R19" i="14"/>
  <c r="Q19" i="14"/>
  <c r="Z18" i="14"/>
  <c r="Y18" i="14"/>
  <c r="X18" i="14"/>
  <c r="V18" i="14"/>
  <c r="U18" i="14"/>
  <c r="T18" i="14"/>
  <c r="S18" i="14"/>
  <c r="R18" i="14"/>
  <c r="Q18" i="14"/>
  <c r="Z56" i="13"/>
  <c r="Y56" i="13"/>
  <c r="X56" i="13"/>
  <c r="V56" i="13"/>
  <c r="U56" i="13"/>
  <c r="T56" i="13"/>
  <c r="S56" i="13"/>
  <c r="R56" i="13"/>
  <c r="Z55" i="13"/>
  <c r="Y55" i="13"/>
  <c r="X55" i="13"/>
  <c r="V55" i="13"/>
  <c r="U55" i="13"/>
  <c r="T55" i="13"/>
  <c r="S55" i="13"/>
  <c r="R55" i="13"/>
  <c r="Q55" i="13"/>
  <c r="Z54" i="13"/>
  <c r="Y54" i="13"/>
  <c r="X54" i="13"/>
  <c r="V54" i="13"/>
  <c r="U54" i="13"/>
  <c r="T54" i="13"/>
  <c r="S54" i="13"/>
  <c r="R54" i="13"/>
  <c r="Q54" i="13"/>
  <c r="V53" i="13"/>
  <c r="T53" i="13"/>
  <c r="S53" i="13"/>
  <c r="Q53" i="13"/>
  <c r="Z52" i="13"/>
  <c r="Y52" i="13"/>
  <c r="X52" i="13"/>
  <c r="V52" i="13"/>
  <c r="U52" i="13"/>
  <c r="T52" i="13"/>
  <c r="S52" i="13"/>
  <c r="R52" i="13"/>
  <c r="Q52" i="13"/>
  <c r="Z51" i="13"/>
  <c r="Y51" i="13"/>
  <c r="X51" i="13"/>
  <c r="V51" i="13"/>
  <c r="U51" i="13"/>
  <c r="T51" i="13"/>
  <c r="S51" i="13"/>
  <c r="R51" i="13"/>
  <c r="Q51" i="13"/>
  <c r="Z50" i="13"/>
  <c r="Y50" i="13"/>
  <c r="X50" i="13"/>
  <c r="V50" i="13"/>
  <c r="U50" i="13"/>
  <c r="T50" i="13"/>
  <c r="S50" i="13"/>
  <c r="R50" i="13"/>
  <c r="Q50" i="13"/>
  <c r="Z49" i="13"/>
  <c r="Y49" i="13"/>
  <c r="X49" i="13"/>
  <c r="V49" i="13"/>
  <c r="U49" i="13"/>
  <c r="T49" i="13"/>
  <c r="S49" i="13"/>
  <c r="R49" i="13"/>
  <c r="Q49" i="13"/>
  <c r="Z48" i="13"/>
  <c r="Y48" i="13"/>
  <c r="X48" i="13"/>
  <c r="V48" i="13"/>
  <c r="U48" i="13"/>
  <c r="T48" i="13"/>
  <c r="S48" i="13"/>
  <c r="R48" i="13"/>
  <c r="Q48" i="13"/>
  <c r="V47" i="13"/>
  <c r="T47" i="13"/>
  <c r="S47" i="13"/>
  <c r="Q47" i="13"/>
  <c r="Z46" i="13"/>
  <c r="Y46" i="13"/>
  <c r="X46" i="13"/>
  <c r="V46" i="13"/>
  <c r="U46" i="13"/>
  <c r="T46" i="13"/>
  <c r="S46" i="13"/>
  <c r="R46" i="13"/>
  <c r="Q46" i="13"/>
  <c r="Z45" i="13"/>
  <c r="Y45" i="13"/>
  <c r="X45" i="13"/>
  <c r="V45" i="13"/>
  <c r="U45" i="13"/>
  <c r="T45" i="13"/>
  <c r="S45" i="13"/>
  <c r="R45" i="13"/>
  <c r="Q45" i="13"/>
  <c r="Z44" i="13"/>
  <c r="Y44" i="13"/>
  <c r="X44" i="13"/>
  <c r="V44" i="13"/>
  <c r="U44" i="13"/>
  <c r="T44" i="13"/>
  <c r="S44" i="13"/>
  <c r="R44" i="13"/>
  <c r="Q44" i="13"/>
  <c r="Z43" i="13"/>
  <c r="Y43" i="13"/>
  <c r="X43" i="13"/>
  <c r="V43" i="13"/>
  <c r="U43" i="13"/>
  <c r="T43" i="13"/>
  <c r="S43" i="13"/>
  <c r="R43" i="13"/>
  <c r="Q43" i="13"/>
  <c r="Z42" i="13"/>
  <c r="Y42" i="13"/>
  <c r="X42" i="13"/>
  <c r="V42" i="13"/>
  <c r="U42" i="13"/>
  <c r="T42" i="13"/>
  <c r="S42" i="13"/>
  <c r="R42" i="13"/>
  <c r="Q42" i="13"/>
  <c r="Z41" i="13"/>
  <c r="Y41" i="13"/>
  <c r="X41" i="13"/>
  <c r="V41" i="13"/>
  <c r="U41" i="13"/>
  <c r="T41" i="13"/>
  <c r="S41" i="13"/>
  <c r="R41" i="13"/>
  <c r="Q41" i="13"/>
  <c r="Z40" i="13"/>
  <c r="Y40" i="13"/>
  <c r="X40" i="13"/>
  <c r="V40" i="13"/>
  <c r="U40" i="13"/>
  <c r="T40" i="13"/>
  <c r="S40" i="13"/>
  <c r="R40" i="13"/>
  <c r="Q40" i="13"/>
  <c r="V39" i="13"/>
  <c r="T39" i="13"/>
  <c r="S39" i="13"/>
  <c r="Q39" i="13"/>
  <c r="Z38" i="13"/>
  <c r="Y38" i="13"/>
  <c r="X38" i="13"/>
  <c r="V38" i="13"/>
  <c r="U38" i="13"/>
  <c r="T38" i="13"/>
  <c r="S38" i="13"/>
  <c r="R38" i="13"/>
  <c r="Q38" i="13"/>
  <c r="Z37" i="13"/>
  <c r="Y37" i="13"/>
  <c r="X37" i="13"/>
  <c r="V37" i="13"/>
  <c r="U37" i="13"/>
  <c r="T37" i="13"/>
  <c r="S37" i="13"/>
  <c r="R37" i="13"/>
  <c r="Q37" i="13"/>
  <c r="Z36" i="13"/>
  <c r="Y36" i="13"/>
  <c r="X36" i="13"/>
  <c r="V36" i="13"/>
  <c r="U36" i="13"/>
  <c r="T36" i="13"/>
  <c r="S36" i="13"/>
  <c r="R36" i="13"/>
  <c r="Q36" i="13"/>
  <c r="Z35" i="13"/>
  <c r="Y35" i="13"/>
  <c r="X35" i="13"/>
  <c r="V35" i="13"/>
  <c r="U35" i="13"/>
  <c r="T35" i="13"/>
  <c r="S35" i="13"/>
  <c r="R35" i="13"/>
  <c r="Q35" i="13"/>
  <c r="Z34" i="13"/>
  <c r="Y34" i="13"/>
  <c r="X34" i="13"/>
  <c r="V34" i="13"/>
  <c r="U34" i="13"/>
  <c r="T34" i="13"/>
  <c r="S34" i="13"/>
  <c r="R34" i="13"/>
  <c r="Q34" i="13"/>
  <c r="Z33" i="13"/>
  <c r="Y33" i="13"/>
  <c r="X33" i="13"/>
  <c r="V33" i="13"/>
  <c r="U33" i="13"/>
  <c r="T33" i="13"/>
  <c r="S33" i="13"/>
  <c r="R33" i="13"/>
  <c r="Q33" i="13"/>
  <c r="Z32" i="13"/>
  <c r="Y32" i="13"/>
  <c r="X32" i="13"/>
  <c r="V32" i="13"/>
  <c r="U32" i="13"/>
  <c r="T32" i="13"/>
  <c r="S32" i="13"/>
  <c r="R32" i="13"/>
  <c r="Q32" i="13"/>
  <c r="Z30" i="13"/>
  <c r="Y30" i="13"/>
  <c r="X30" i="13"/>
  <c r="V30" i="13"/>
  <c r="U30" i="13"/>
  <c r="T30" i="13"/>
  <c r="S30" i="13"/>
  <c r="R30" i="13"/>
  <c r="Q30" i="13"/>
  <c r="Z29" i="13"/>
  <c r="Y29" i="13"/>
  <c r="X29" i="13"/>
  <c r="V29" i="13"/>
  <c r="U29" i="13"/>
  <c r="T29" i="13"/>
  <c r="S29" i="13"/>
  <c r="R29" i="13"/>
  <c r="Q29" i="13"/>
  <c r="Z28" i="13"/>
  <c r="Y28" i="13"/>
  <c r="X28" i="13"/>
  <c r="V28" i="13"/>
  <c r="U28" i="13"/>
  <c r="T28" i="13"/>
  <c r="S28" i="13"/>
  <c r="R28" i="13"/>
  <c r="Q28" i="13"/>
  <c r="Z27" i="13"/>
  <c r="Y27" i="13"/>
  <c r="X27" i="13"/>
  <c r="V27" i="13"/>
  <c r="U27" i="13"/>
  <c r="T27" i="13"/>
  <c r="S27" i="13"/>
  <c r="R27" i="13"/>
  <c r="Q27" i="13"/>
  <c r="Z26" i="13"/>
  <c r="Y26" i="13"/>
  <c r="X26" i="13"/>
  <c r="V26" i="13"/>
  <c r="U26" i="13"/>
  <c r="T26" i="13"/>
  <c r="S26" i="13"/>
  <c r="R26" i="13"/>
  <c r="Q26" i="13"/>
  <c r="Z25" i="13"/>
  <c r="Y25" i="13"/>
  <c r="X25" i="13"/>
  <c r="V25" i="13"/>
  <c r="U25" i="13"/>
  <c r="T25" i="13"/>
  <c r="S25" i="13"/>
  <c r="R25" i="13"/>
  <c r="Q25" i="13"/>
  <c r="Z24" i="13"/>
  <c r="Y24" i="13"/>
  <c r="X24" i="13"/>
  <c r="V24" i="13"/>
  <c r="U24" i="13"/>
  <c r="T24" i="13"/>
  <c r="S24" i="13"/>
  <c r="R24" i="13"/>
  <c r="Q24" i="13"/>
  <c r="Z23" i="13"/>
  <c r="Y23" i="13"/>
  <c r="X23" i="13"/>
  <c r="V23" i="13"/>
  <c r="U23" i="13"/>
  <c r="T23" i="13"/>
  <c r="S23" i="13"/>
  <c r="R23" i="13"/>
  <c r="Q23" i="13"/>
  <c r="Z22" i="13"/>
  <c r="Y22" i="13"/>
  <c r="X22" i="13"/>
  <c r="V22" i="13"/>
  <c r="U22" i="13"/>
  <c r="T22" i="13"/>
  <c r="S22" i="13"/>
  <c r="R22" i="13"/>
  <c r="Q22" i="13"/>
  <c r="Z21" i="13"/>
  <c r="Y21" i="13"/>
  <c r="X21" i="13"/>
  <c r="V21" i="13"/>
  <c r="U21" i="13"/>
  <c r="T21" i="13"/>
  <c r="S21" i="13"/>
  <c r="R21" i="13"/>
  <c r="Q21" i="13"/>
  <c r="Z20" i="13"/>
  <c r="Y20" i="13"/>
  <c r="X20" i="13"/>
  <c r="V20" i="13"/>
  <c r="U20" i="13"/>
  <c r="T20" i="13"/>
  <c r="S20" i="13"/>
  <c r="R20" i="13"/>
  <c r="Q20" i="13"/>
  <c r="Z19" i="13"/>
  <c r="Y19" i="13"/>
  <c r="X19" i="13"/>
  <c r="V19" i="13"/>
  <c r="U19" i="13"/>
  <c r="T19" i="13"/>
  <c r="S19" i="13"/>
  <c r="R19" i="13"/>
  <c r="Q19" i="13"/>
  <c r="Z18" i="13"/>
  <c r="Y18" i="13"/>
  <c r="X18" i="13"/>
  <c r="V18" i="13"/>
  <c r="U18" i="13"/>
  <c r="T18" i="13"/>
  <c r="S18" i="13"/>
  <c r="R18" i="13"/>
  <c r="R31" i="13" s="1"/>
  <c r="Q18" i="13"/>
  <c r="Z56" i="12"/>
  <c r="Y56" i="12"/>
  <c r="X56" i="12"/>
  <c r="V56" i="12"/>
  <c r="U56" i="12"/>
  <c r="T56" i="12"/>
  <c r="S56" i="12"/>
  <c r="R56" i="12"/>
  <c r="Z55" i="12"/>
  <c r="Y55" i="12"/>
  <c r="X55" i="12"/>
  <c r="V55" i="12"/>
  <c r="U55" i="12"/>
  <c r="T55" i="12"/>
  <c r="S55" i="12"/>
  <c r="R55" i="12"/>
  <c r="Q55" i="12"/>
  <c r="Z54" i="12"/>
  <c r="Y54" i="12"/>
  <c r="X54" i="12"/>
  <c r="V54" i="12"/>
  <c r="U54" i="12"/>
  <c r="T54" i="12"/>
  <c r="S54" i="12"/>
  <c r="R54" i="12"/>
  <c r="Q54" i="12"/>
  <c r="V53" i="12"/>
  <c r="T53" i="12"/>
  <c r="S53" i="12"/>
  <c r="Q53" i="12"/>
  <c r="Z52" i="12"/>
  <c r="Y52" i="12"/>
  <c r="X52" i="12"/>
  <c r="V52" i="12"/>
  <c r="U52" i="12"/>
  <c r="T52" i="12"/>
  <c r="S52" i="12"/>
  <c r="R52" i="12"/>
  <c r="Q52" i="12"/>
  <c r="Z51" i="12"/>
  <c r="Y51" i="12"/>
  <c r="X51" i="12"/>
  <c r="V51" i="12"/>
  <c r="U51" i="12"/>
  <c r="T51" i="12"/>
  <c r="S51" i="12"/>
  <c r="R51" i="12"/>
  <c r="Q51" i="12"/>
  <c r="Z50" i="12"/>
  <c r="Y50" i="12"/>
  <c r="X50" i="12"/>
  <c r="V50" i="12"/>
  <c r="U50" i="12"/>
  <c r="T50" i="12"/>
  <c r="S50" i="12"/>
  <c r="R50" i="12"/>
  <c r="Q50" i="12"/>
  <c r="Z49" i="12"/>
  <c r="Y49" i="12"/>
  <c r="X49" i="12"/>
  <c r="V49" i="12"/>
  <c r="U49" i="12"/>
  <c r="T49" i="12"/>
  <c r="S49" i="12"/>
  <c r="R49" i="12"/>
  <c r="Q49" i="12"/>
  <c r="Z48" i="12"/>
  <c r="Y48" i="12"/>
  <c r="X48" i="12"/>
  <c r="V48" i="12"/>
  <c r="U48" i="12"/>
  <c r="T48" i="12"/>
  <c r="S48" i="12"/>
  <c r="R48" i="12"/>
  <c r="Q48" i="12"/>
  <c r="V47" i="12"/>
  <c r="T47" i="12"/>
  <c r="S47" i="12"/>
  <c r="Q47" i="12"/>
  <c r="Z46" i="12"/>
  <c r="Y46" i="12"/>
  <c r="X46" i="12"/>
  <c r="V46" i="12"/>
  <c r="U46" i="12"/>
  <c r="T46" i="12"/>
  <c r="S46" i="12"/>
  <c r="R46" i="12"/>
  <c r="Q46" i="12"/>
  <c r="Z45" i="12"/>
  <c r="Y45" i="12"/>
  <c r="X45" i="12"/>
  <c r="V45" i="12"/>
  <c r="U45" i="12"/>
  <c r="T45" i="12"/>
  <c r="S45" i="12"/>
  <c r="R45" i="12"/>
  <c r="Q45" i="12"/>
  <c r="Z44" i="12"/>
  <c r="Y44" i="12"/>
  <c r="X44" i="12"/>
  <c r="V44" i="12"/>
  <c r="U44" i="12"/>
  <c r="T44" i="12"/>
  <c r="S44" i="12"/>
  <c r="R44" i="12"/>
  <c r="Q44" i="12"/>
  <c r="Z43" i="12"/>
  <c r="Y43" i="12"/>
  <c r="X43" i="12"/>
  <c r="V43" i="12"/>
  <c r="U43" i="12"/>
  <c r="T43" i="12"/>
  <c r="S43" i="12"/>
  <c r="R43" i="12"/>
  <c r="Q43" i="12"/>
  <c r="Z42" i="12"/>
  <c r="Y42" i="12"/>
  <c r="X42" i="12"/>
  <c r="V42" i="12"/>
  <c r="U42" i="12"/>
  <c r="T42" i="12"/>
  <c r="S42" i="12"/>
  <c r="R42" i="12"/>
  <c r="Q42" i="12"/>
  <c r="Z41" i="12"/>
  <c r="Y41" i="12"/>
  <c r="X41" i="12"/>
  <c r="V41" i="12"/>
  <c r="U41" i="12"/>
  <c r="T41" i="12"/>
  <c r="S41" i="12"/>
  <c r="R41" i="12"/>
  <c r="Q41" i="12"/>
  <c r="Z40" i="12"/>
  <c r="Y40" i="12"/>
  <c r="X40" i="12"/>
  <c r="V40" i="12"/>
  <c r="U40" i="12"/>
  <c r="T40" i="12"/>
  <c r="S40" i="12"/>
  <c r="R40" i="12"/>
  <c r="Q40" i="12"/>
  <c r="V39" i="12"/>
  <c r="T39" i="12"/>
  <c r="S39" i="12"/>
  <c r="Q39" i="12"/>
  <c r="Z38" i="12"/>
  <c r="Y38" i="12"/>
  <c r="X38" i="12"/>
  <c r="V38" i="12"/>
  <c r="U38" i="12"/>
  <c r="T38" i="12"/>
  <c r="S38" i="12"/>
  <c r="R38" i="12"/>
  <c r="Q38" i="12"/>
  <c r="Z37" i="12"/>
  <c r="Y37" i="12"/>
  <c r="X37" i="12"/>
  <c r="V37" i="12"/>
  <c r="U37" i="12"/>
  <c r="T37" i="12"/>
  <c r="S37" i="12"/>
  <c r="R37" i="12"/>
  <c r="Q37" i="12"/>
  <c r="Z36" i="12"/>
  <c r="Y36" i="12"/>
  <c r="X36" i="12"/>
  <c r="V36" i="12"/>
  <c r="U36" i="12"/>
  <c r="T36" i="12"/>
  <c r="S36" i="12"/>
  <c r="R36" i="12"/>
  <c r="Q36" i="12"/>
  <c r="Z35" i="12"/>
  <c r="Y35" i="12"/>
  <c r="X35" i="12"/>
  <c r="V35" i="12"/>
  <c r="U35" i="12"/>
  <c r="T35" i="12"/>
  <c r="S35" i="12"/>
  <c r="R35" i="12"/>
  <c r="Q35" i="12"/>
  <c r="Z34" i="12"/>
  <c r="Y34" i="12"/>
  <c r="X34" i="12"/>
  <c r="V34" i="12"/>
  <c r="U34" i="12"/>
  <c r="T34" i="12"/>
  <c r="S34" i="12"/>
  <c r="R34" i="12"/>
  <c r="Q34" i="12"/>
  <c r="Z33" i="12"/>
  <c r="Y33" i="12"/>
  <c r="X33" i="12"/>
  <c r="V33" i="12"/>
  <c r="U33" i="12"/>
  <c r="T33" i="12"/>
  <c r="S33" i="12"/>
  <c r="R33" i="12"/>
  <c r="R58" i="12" s="1"/>
  <c r="Q33" i="12"/>
  <c r="Z32" i="12"/>
  <c r="Y32" i="12"/>
  <c r="X32" i="12"/>
  <c r="V32" i="12"/>
  <c r="U32" i="12"/>
  <c r="T32" i="12"/>
  <c r="S32" i="12"/>
  <c r="S58" i="12" s="1"/>
  <c r="R32" i="12"/>
  <c r="Q32" i="12"/>
  <c r="Z30" i="12"/>
  <c r="Y30" i="12"/>
  <c r="X30" i="12"/>
  <c r="V30" i="12"/>
  <c r="U30" i="12"/>
  <c r="T30" i="12"/>
  <c r="S30" i="12"/>
  <c r="R30" i="12"/>
  <c r="Q30" i="12"/>
  <c r="Z29" i="12"/>
  <c r="Y29" i="12"/>
  <c r="X29" i="12"/>
  <c r="V29" i="12"/>
  <c r="U29" i="12"/>
  <c r="T29" i="12"/>
  <c r="S29" i="12"/>
  <c r="R29" i="12"/>
  <c r="Q29" i="12"/>
  <c r="Z28" i="12"/>
  <c r="Y28" i="12"/>
  <c r="X28" i="12"/>
  <c r="V28" i="12"/>
  <c r="U28" i="12"/>
  <c r="T28" i="12"/>
  <c r="S28" i="12"/>
  <c r="R28" i="12"/>
  <c r="Q28" i="12"/>
  <c r="Z27" i="12"/>
  <c r="Y27" i="12"/>
  <c r="X27" i="12"/>
  <c r="V27" i="12"/>
  <c r="U27" i="12"/>
  <c r="T27" i="12"/>
  <c r="S27" i="12"/>
  <c r="R27" i="12"/>
  <c r="Q27" i="12"/>
  <c r="Z26" i="12"/>
  <c r="Y26" i="12"/>
  <c r="X26" i="12"/>
  <c r="V26" i="12"/>
  <c r="U26" i="12"/>
  <c r="T26" i="12"/>
  <c r="S26" i="12"/>
  <c r="R26" i="12"/>
  <c r="Q26" i="12"/>
  <c r="Z25" i="12"/>
  <c r="Y25" i="12"/>
  <c r="X25" i="12"/>
  <c r="V25" i="12"/>
  <c r="U25" i="12"/>
  <c r="T25" i="12"/>
  <c r="S25" i="12"/>
  <c r="R25" i="12"/>
  <c r="Q25" i="12"/>
  <c r="Z24" i="12"/>
  <c r="Y24" i="12"/>
  <c r="X24" i="12"/>
  <c r="V24" i="12"/>
  <c r="U24" i="12"/>
  <c r="T24" i="12"/>
  <c r="S24" i="12"/>
  <c r="R24" i="12"/>
  <c r="Q24" i="12"/>
  <c r="Z23" i="12"/>
  <c r="Y23" i="12"/>
  <c r="X23" i="12"/>
  <c r="V23" i="12"/>
  <c r="U23" i="12"/>
  <c r="T23" i="12"/>
  <c r="S23" i="12"/>
  <c r="R23" i="12"/>
  <c r="Q23" i="12"/>
  <c r="Z22" i="12"/>
  <c r="Y22" i="12"/>
  <c r="X22" i="12"/>
  <c r="V22" i="12"/>
  <c r="U22" i="12"/>
  <c r="T22" i="12"/>
  <c r="S22" i="12"/>
  <c r="R22" i="12"/>
  <c r="Q22" i="12"/>
  <c r="Z21" i="12"/>
  <c r="Y21" i="12"/>
  <c r="X21" i="12"/>
  <c r="V21" i="12"/>
  <c r="U21" i="12"/>
  <c r="T21" i="12"/>
  <c r="S21" i="12"/>
  <c r="R21" i="12"/>
  <c r="Q21" i="12"/>
  <c r="Z20" i="12"/>
  <c r="Y20" i="12"/>
  <c r="X20" i="12"/>
  <c r="V20" i="12"/>
  <c r="U20" i="12"/>
  <c r="T20" i="12"/>
  <c r="S20" i="12"/>
  <c r="R20" i="12"/>
  <c r="Q20" i="12"/>
  <c r="Z19" i="12"/>
  <c r="Y19" i="12"/>
  <c r="X19" i="12"/>
  <c r="V19" i="12"/>
  <c r="U19" i="12"/>
  <c r="T19" i="12"/>
  <c r="S19" i="12"/>
  <c r="R19" i="12"/>
  <c r="R31" i="12" s="1"/>
  <c r="Q19" i="12"/>
  <c r="Z18" i="12"/>
  <c r="Y18" i="12"/>
  <c r="X18" i="12"/>
  <c r="V18" i="12"/>
  <c r="U18" i="12"/>
  <c r="T18" i="12"/>
  <c r="S18" i="12"/>
  <c r="R18" i="12"/>
  <c r="Q18" i="12"/>
  <c r="Z56" i="11"/>
  <c r="Y56" i="11"/>
  <c r="X56" i="11"/>
  <c r="V56" i="11"/>
  <c r="U56" i="11"/>
  <c r="T56" i="11"/>
  <c r="S56" i="11"/>
  <c r="R56" i="11"/>
  <c r="Z55" i="11"/>
  <c r="Y55" i="11"/>
  <c r="X55" i="11"/>
  <c r="V55" i="11"/>
  <c r="U55" i="11"/>
  <c r="T55" i="11"/>
  <c r="S55" i="11"/>
  <c r="R55" i="11"/>
  <c r="Q55" i="11"/>
  <c r="Z54" i="11"/>
  <c r="Y54" i="11"/>
  <c r="X54" i="11"/>
  <c r="V54" i="11"/>
  <c r="U54" i="11"/>
  <c r="T54" i="11"/>
  <c r="S54" i="11"/>
  <c r="R54" i="11"/>
  <c r="Q54" i="11"/>
  <c r="V53" i="11"/>
  <c r="T53" i="11"/>
  <c r="S53" i="11"/>
  <c r="Q53" i="11"/>
  <c r="Z52" i="11"/>
  <c r="Y52" i="11"/>
  <c r="X52" i="11"/>
  <c r="V52" i="11"/>
  <c r="U52" i="11"/>
  <c r="T52" i="11"/>
  <c r="S52" i="11"/>
  <c r="R52" i="11"/>
  <c r="Q52" i="11"/>
  <c r="Z51" i="11"/>
  <c r="Y51" i="11"/>
  <c r="X51" i="11"/>
  <c r="V51" i="11"/>
  <c r="U51" i="11"/>
  <c r="T51" i="11"/>
  <c r="S51" i="11"/>
  <c r="R51" i="11"/>
  <c r="Q51" i="11"/>
  <c r="Z50" i="11"/>
  <c r="Y50" i="11"/>
  <c r="X50" i="11"/>
  <c r="V50" i="11"/>
  <c r="U50" i="11"/>
  <c r="T50" i="11"/>
  <c r="S50" i="11"/>
  <c r="R50" i="11"/>
  <c r="Q50" i="11"/>
  <c r="Z49" i="11"/>
  <c r="Y49" i="11"/>
  <c r="X49" i="11"/>
  <c r="V49" i="11"/>
  <c r="U49" i="11"/>
  <c r="T49" i="11"/>
  <c r="S49" i="11"/>
  <c r="R49" i="11"/>
  <c r="Q49" i="11"/>
  <c r="Z48" i="11"/>
  <c r="Y48" i="11"/>
  <c r="X48" i="11"/>
  <c r="V48" i="11"/>
  <c r="U48" i="11"/>
  <c r="T48" i="11"/>
  <c r="S48" i="11"/>
  <c r="R48" i="11"/>
  <c r="Q48" i="11"/>
  <c r="V47" i="11"/>
  <c r="T47" i="11"/>
  <c r="S47" i="11"/>
  <c r="Q47" i="11"/>
  <c r="Z46" i="11"/>
  <c r="Y46" i="11"/>
  <c r="X46" i="11"/>
  <c r="V46" i="11"/>
  <c r="U46" i="11"/>
  <c r="T46" i="11"/>
  <c r="S46" i="11"/>
  <c r="R46" i="11"/>
  <c r="Q46" i="11"/>
  <c r="Z45" i="11"/>
  <c r="Y45" i="11"/>
  <c r="X45" i="11"/>
  <c r="V45" i="11"/>
  <c r="U45" i="11"/>
  <c r="T45" i="11"/>
  <c r="S45" i="11"/>
  <c r="R45" i="11"/>
  <c r="Q45" i="11"/>
  <c r="Z44" i="11"/>
  <c r="Y44" i="11"/>
  <c r="X44" i="11"/>
  <c r="V44" i="11"/>
  <c r="U44" i="11"/>
  <c r="T44" i="11"/>
  <c r="S44" i="11"/>
  <c r="R44" i="11"/>
  <c r="Q44" i="11"/>
  <c r="Z43" i="11"/>
  <c r="Y43" i="11"/>
  <c r="X43" i="11"/>
  <c r="V43" i="11"/>
  <c r="U43" i="11"/>
  <c r="T43" i="11"/>
  <c r="S43" i="11"/>
  <c r="R43" i="11"/>
  <c r="Q43" i="11"/>
  <c r="Z42" i="11"/>
  <c r="Y42" i="11"/>
  <c r="X42" i="11"/>
  <c r="V42" i="11"/>
  <c r="U42" i="11"/>
  <c r="T42" i="11"/>
  <c r="S42" i="11"/>
  <c r="R42" i="11"/>
  <c r="Q42" i="11"/>
  <c r="Z41" i="11"/>
  <c r="Y41" i="11"/>
  <c r="X41" i="11"/>
  <c r="V41" i="11"/>
  <c r="U41" i="11"/>
  <c r="T41" i="11"/>
  <c r="S41" i="11"/>
  <c r="R41" i="11"/>
  <c r="Q41" i="11"/>
  <c r="Z40" i="11"/>
  <c r="Y40" i="11"/>
  <c r="X40" i="11"/>
  <c r="V40" i="11"/>
  <c r="U40" i="11"/>
  <c r="T40" i="11"/>
  <c r="S40" i="11"/>
  <c r="R40" i="11"/>
  <c r="Q40" i="11"/>
  <c r="V39" i="11"/>
  <c r="T39" i="11"/>
  <c r="S39" i="11"/>
  <c r="Q39" i="11"/>
  <c r="Z38" i="11"/>
  <c r="Y38" i="11"/>
  <c r="X38" i="11"/>
  <c r="V38" i="11"/>
  <c r="U38" i="11"/>
  <c r="T38" i="11"/>
  <c r="S38" i="11"/>
  <c r="R38" i="11"/>
  <c r="Q38" i="11"/>
  <c r="Z37" i="11"/>
  <c r="Y37" i="11"/>
  <c r="X37" i="11"/>
  <c r="V37" i="11"/>
  <c r="U37" i="11"/>
  <c r="T37" i="11"/>
  <c r="S37" i="11"/>
  <c r="R37" i="11"/>
  <c r="Q37" i="11"/>
  <c r="Z36" i="11"/>
  <c r="Y36" i="11"/>
  <c r="X36" i="11"/>
  <c r="V36" i="11"/>
  <c r="U36" i="11"/>
  <c r="T36" i="11"/>
  <c r="S36" i="11"/>
  <c r="R36" i="11"/>
  <c r="Q36" i="11"/>
  <c r="Z35" i="11"/>
  <c r="Y35" i="11"/>
  <c r="X35" i="11"/>
  <c r="V35" i="11"/>
  <c r="U35" i="11"/>
  <c r="T35" i="11"/>
  <c r="S35" i="11"/>
  <c r="R35" i="11"/>
  <c r="Q35" i="11"/>
  <c r="Z34" i="11"/>
  <c r="Y34" i="11"/>
  <c r="X34" i="11"/>
  <c r="V34" i="11"/>
  <c r="U34" i="11"/>
  <c r="T34" i="11"/>
  <c r="S34" i="11"/>
  <c r="R34" i="11"/>
  <c r="Q34" i="11"/>
  <c r="Z33" i="11"/>
  <c r="Y33" i="11"/>
  <c r="X33" i="11"/>
  <c r="V33" i="11"/>
  <c r="U33" i="11"/>
  <c r="T33" i="11"/>
  <c r="S33" i="11"/>
  <c r="R33" i="11"/>
  <c r="Q33" i="11"/>
  <c r="Z32" i="11"/>
  <c r="Y32" i="11"/>
  <c r="X32" i="11"/>
  <c r="V32" i="11"/>
  <c r="U32" i="11"/>
  <c r="T32" i="11"/>
  <c r="S32" i="11"/>
  <c r="R32" i="11"/>
  <c r="Q32" i="11"/>
  <c r="Z30" i="11"/>
  <c r="Y30" i="11"/>
  <c r="X30" i="11"/>
  <c r="V30" i="11"/>
  <c r="U30" i="11"/>
  <c r="T30" i="11"/>
  <c r="S30" i="11"/>
  <c r="R30" i="11"/>
  <c r="Q30" i="11"/>
  <c r="Z29" i="11"/>
  <c r="Y29" i="11"/>
  <c r="X29" i="11"/>
  <c r="V29" i="11"/>
  <c r="U29" i="11"/>
  <c r="T29" i="11"/>
  <c r="S29" i="11"/>
  <c r="R29" i="11"/>
  <c r="Q29" i="11"/>
  <c r="Z28" i="11"/>
  <c r="Y28" i="11"/>
  <c r="X28" i="11"/>
  <c r="V28" i="11"/>
  <c r="U28" i="11"/>
  <c r="T28" i="11"/>
  <c r="S28" i="11"/>
  <c r="R28" i="11"/>
  <c r="Q28" i="11"/>
  <c r="Z27" i="11"/>
  <c r="Y27" i="11"/>
  <c r="X27" i="11"/>
  <c r="V27" i="11"/>
  <c r="U27" i="11"/>
  <c r="T27" i="11"/>
  <c r="S27" i="11"/>
  <c r="R27" i="11"/>
  <c r="Q27" i="11"/>
  <c r="Z26" i="11"/>
  <c r="Y26" i="11"/>
  <c r="X26" i="11"/>
  <c r="V26" i="11"/>
  <c r="U26" i="11"/>
  <c r="T26" i="11"/>
  <c r="S26" i="11"/>
  <c r="R26" i="11"/>
  <c r="Q26" i="11"/>
  <c r="Z25" i="11"/>
  <c r="Y25" i="11"/>
  <c r="X25" i="11"/>
  <c r="V25" i="11"/>
  <c r="U25" i="11"/>
  <c r="T25" i="11"/>
  <c r="S25" i="11"/>
  <c r="R25" i="11"/>
  <c r="Q25" i="11"/>
  <c r="Z24" i="11"/>
  <c r="Y24" i="11"/>
  <c r="X24" i="11"/>
  <c r="V24" i="11"/>
  <c r="U24" i="11"/>
  <c r="T24" i="11"/>
  <c r="S24" i="11"/>
  <c r="R24" i="11"/>
  <c r="Q24" i="11"/>
  <c r="Z23" i="11"/>
  <c r="Y23" i="11"/>
  <c r="X23" i="11"/>
  <c r="V23" i="11"/>
  <c r="U23" i="11"/>
  <c r="T23" i="11"/>
  <c r="S23" i="11"/>
  <c r="R23" i="11"/>
  <c r="Q23" i="11"/>
  <c r="Z22" i="11"/>
  <c r="Y22" i="11"/>
  <c r="X22" i="11"/>
  <c r="V22" i="11"/>
  <c r="U22" i="11"/>
  <c r="T22" i="11"/>
  <c r="S22" i="11"/>
  <c r="R22" i="11"/>
  <c r="Q22" i="11"/>
  <c r="Z21" i="11"/>
  <c r="Y21" i="11"/>
  <c r="X21" i="11"/>
  <c r="V21" i="11"/>
  <c r="U21" i="11"/>
  <c r="T21" i="11"/>
  <c r="S21" i="11"/>
  <c r="R21" i="11"/>
  <c r="Q21" i="11"/>
  <c r="Z20" i="11"/>
  <c r="Y20" i="11"/>
  <c r="X20" i="11"/>
  <c r="V20" i="11"/>
  <c r="U20" i="11"/>
  <c r="U31" i="11" s="1"/>
  <c r="T20" i="11"/>
  <c r="S20" i="11"/>
  <c r="R20" i="11"/>
  <c r="Q20" i="11"/>
  <c r="Z19" i="11"/>
  <c r="Y19" i="11"/>
  <c r="X19" i="11"/>
  <c r="V19" i="11"/>
  <c r="V31" i="11" s="1"/>
  <c r="U19" i="11"/>
  <c r="T19" i="11"/>
  <c r="S19" i="11"/>
  <c r="R19" i="11"/>
  <c r="Q19" i="11"/>
  <c r="Z18" i="11"/>
  <c r="Y18" i="11"/>
  <c r="X18" i="11"/>
  <c r="V18" i="11"/>
  <c r="U18" i="11"/>
  <c r="T18" i="11"/>
  <c r="S18" i="11"/>
  <c r="R18" i="11"/>
  <c r="Q18" i="11"/>
  <c r="Z56" i="10"/>
  <c r="Y56" i="10"/>
  <c r="X56" i="10"/>
  <c r="V56" i="10"/>
  <c r="U56" i="10"/>
  <c r="T56" i="10"/>
  <c r="S56" i="10"/>
  <c r="R56" i="10"/>
  <c r="Z55" i="10"/>
  <c r="Y55" i="10"/>
  <c r="X55" i="10"/>
  <c r="V55" i="10"/>
  <c r="U55" i="10"/>
  <c r="T55" i="10"/>
  <c r="S55" i="10"/>
  <c r="R55" i="10"/>
  <c r="Q55" i="10"/>
  <c r="Z54" i="10"/>
  <c r="Y54" i="10"/>
  <c r="X54" i="10"/>
  <c r="V54" i="10"/>
  <c r="U54" i="10"/>
  <c r="T54" i="10"/>
  <c r="S54" i="10"/>
  <c r="R54" i="10"/>
  <c r="Q54" i="10"/>
  <c r="V53" i="10"/>
  <c r="T53" i="10"/>
  <c r="S53" i="10"/>
  <c r="Q53" i="10"/>
  <c r="Z52" i="10"/>
  <c r="Y52" i="10"/>
  <c r="X52" i="10"/>
  <c r="V52" i="10"/>
  <c r="U52" i="10"/>
  <c r="T52" i="10"/>
  <c r="S52" i="10"/>
  <c r="R52" i="10"/>
  <c r="Q52" i="10"/>
  <c r="Z51" i="10"/>
  <c r="Y51" i="10"/>
  <c r="X51" i="10"/>
  <c r="V51" i="10"/>
  <c r="U51" i="10"/>
  <c r="T51" i="10"/>
  <c r="S51" i="10"/>
  <c r="R51" i="10"/>
  <c r="Q51" i="10"/>
  <c r="Z50" i="10"/>
  <c r="Y50" i="10"/>
  <c r="X50" i="10"/>
  <c r="V50" i="10"/>
  <c r="U50" i="10"/>
  <c r="T50" i="10"/>
  <c r="S50" i="10"/>
  <c r="R50" i="10"/>
  <c r="Q50" i="10"/>
  <c r="Z49" i="10"/>
  <c r="Y49" i="10"/>
  <c r="X49" i="10"/>
  <c r="V49" i="10"/>
  <c r="U49" i="10"/>
  <c r="T49" i="10"/>
  <c r="S49" i="10"/>
  <c r="R49" i="10"/>
  <c r="Q49" i="10"/>
  <c r="Z48" i="10"/>
  <c r="Y48" i="10"/>
  <c r="X48" i="10"/>
  <c r="V48" i="10"/>
  <c r="U48" i="10"/>
  <c r="T48" i="10"/>
  <c r="S48" i="10"/>
  <c r="R48" i="10"/>
  <c r="Q48" i="10"/>
  <c r="V47" i="10"/>
  <c r="T47" i="10"/>
  <c r="S47" i="10"/>
  <c r="Q47" i="10"/>
  <c r="Z46" i="10"/>
  <c r="Y46" i="10"/>
  <c r="X46" i="10"/>
  <c r="V46" i="10"/>
  <c r="U46" i="10"/>
  <c r="T46" i="10"/>
  <c r="S46" i="10"/>
  <c r="R46" i="10"/>
  <c r="Q46" i="10"/>
  <c r="Z45" i="10"/>
  <c r="Y45" i="10"/>
  <c r="X45" i="10"/>
  <c r="V45" i="10"/>
  <c r="U45" i="10"/>
  <c r="T45" i="10"/>
  <c r="S45" i="10"/>
  <c r="R45" i="10"/>
  <c r="Q45" i="10"/>
  <c r="Z44" i="10"/>
  <c r="Y44" i="10"/>
  <c r="X44" i="10"/>
  <c r="V44" i="10"/>
  <c r="U44" i="10"/>
  <c r="T44" i="10"/>
  <c r="S44" i="10"/>
  <c r="R44" i="10"/>
  <c r="Q44" i="10"/>
  <c r="Z43" i="10"/>
  <c r="Y43" i="10"/>
  <c r="X43" i="10"/>
  <c r="V43" i="10"/>
  <c r="U43" i="10"/>
  <c r="T43" i="10"/>
  <c r="S43" i="10"/>
  <c r="R43" i="10"/>
  <c r="Q43" i="10"/>
  <c r="Z42" i="10"/>
  <c r="Y42" i="10"/>
  <c r="X42" i="10"/>
  <c r="V42" i="10"/>
  <c r="U42" i="10"/>
  <c r="T42" i="10"/>
  <c r="S42" i="10"/>
  <c r="R42" i="10"/>
  <c r="Q42" i="10"/>
  <c r="Z41" i="10"/>
  <c r="Y41" i="10"/>
  <c r="X41" i="10"/>
  <c r="V41" i="10"/>
  <c r="U41" i="10"/>
  <c r="T41" i="10"/>
  <c r="S41" i="10"/>
  <c r="R41" i="10"/>
  <c r="Q41" i="10"/>
  <c r="Z40" i="10"/>
  <c r="Y40" i="10"/>
  <c r="X40" i="10"/>
  <c r="V40" i="10"/>
  <c r="U40" i="10"/>
  <c r="T40" i="10"/>
  <c r="S40" i="10"/>
  <c r="R40" i="10"/>
  <c r="Q40" i="10"/>
  <c r="V39" i="10"/>
  <c r="T39" i="10"/>
  <c r="S39" i="10"/>
  <c r="Q39" i="10"/>
  <c r="Z38" i="10"/>
  <c r="Y38" i="10"/>
  <c r="X38" i="10"/>
  <c r="V38" i="10"/>
  <c r="U38" i="10"/>
  <c r="T38" i="10"/>
  <c r="S38" i="10"/>
  <c r="R38" i="10"/>
  <c r="Q38" i="10"/>
  <c r="Z37" i="10"/>
  <c r="Y37" i="10"/>
  <c r="X37" i="10"/>
  <c r="V37" i="10"/>
  <c r="U37" i="10"/>
  <c r="T37" i="10"/>
  <c r="S37" i="10"/>
  <c r="R37" i="10"/>
  <c r="Q37" i="10"/>
  <c r="Z36" i="10"/>
  <c r="Y36" i="10"/>
  <c r="X36" i="10"/>
  <c r="V36" i="10"/>
  <c r="U36" i="10"/>
  <c r="T36" i="10"/>
  <c r="S36" i="10"/>
  <c r="R36" i="10"/>
  <c r="Q36" i="10"/>
  <c r="Z35" i="10"/>
  <c r="Y35" i="10"/>
  <c r="X35" i="10"/>
  <c r="V35" i="10"/>
  <c r="U35" i="10"/>
  <c r="T35" i="10"/>
  <c r="S35" i="10"/>
  <c r="R35" i="10"/>
  <c r="Q35" i="10"/>
  <c r="Z34" i="10"/>
  <c r="Y34" i="10"/>
  <c r="X34" i="10"/>
  <c r="V34" i="10"/>
  <c r="U34" i="10"/>
  <c r="T34" i="10"/>
  <c r="S34" i="10"/>
  <c r="R34" i="10"/>
  <c r="Q34" i="10"/>
  <c r="Z33" i="10"/>
  <c r="Y33" i="10"/>
  <c r="X33" i="10"/>
  <c r="V33" i="10"/>
  <c r="U33" i="10"/>
  <c r="T33" i="10"/>
  <c r="S33" i="10"/>
  <c r="R33" i="10"/>
  <c r="Q33" i="10"/>
  <c r="Z32" i="10"/>
  <c r="Y32" i="10"/>
  <c r="X32" i="10"/>
  <c r="V32" i="10"/>
  <c r="U32" i="10"/>
  <c r="T32" i="10"/>
  <c r="S32" i="10"/>
  <c r="R32" i="10"/>
  <c r="R58" i="10" s="1"/>
  <c r="Q32" i="10"/>
  <c r="Z30" i="10"/>
  <c r="Y30" i="10"/>
  <c r="X30" i="10"/>
  <c r="V30" i="10"/>
  <c r="U30" i="10"/>
  <c r="T30" i="10"/>
  <c r="S30" i="10"/>
  <c r="R30" i="10"/>
  <c r="Q30" i="10"/>
  <c r="Z29" i="10"/>
  <c r="Y29" i="10"/>
  <c r="X29" i="10"/>
  <c r="V29" i="10"/>
  <c r="U29" i="10"/>
  <c r="T29" i="10"/>
  <c r="S29" i="10"/>
  <c r="R29" i="10"/>
  <c r="Q29" i="10"/>
  <c r="Z28" i="10"/>
  <c r="Y28" i="10"/>
  <c r="X28" i="10"/>
  <c r="V28" i="10"/>
  <c r="U28" i="10"/>
  <c r="T28" i="10"/>
  <c r="S28" i="10"/>
  <c r="R28" i="10"/>
  <c r="Q28" i="10"/>
  <c r="Z27" i="10"/>
  <c r="Y27" i="10"/>
  <c r="X27" i="10"/>
  <c r="V27" i="10"/>
  <c r="U27" i="10"/>
  <c r="T27" i="10"/>
  <c r="S27" i="10"/>
  <c r="R27" i="10"/>
  <c r="Q27" i="10"/>
  <c r="Z26" i="10"/>
  <c r="Y26" i="10"/>
  <c r="X26" i="10"/>
  <c r="V26" i="10"/>
  <c r="U26" i="10"/>
  <c r="T26" i="10"/>
  <c r="S26" i="10"/>
  <c r="R26" i="10"/>
  <c r="Q26" i="10"/>
  <c r="Z25" i="10"/>
  <c r="Y25" i="10"/>
  <c r="X25" i="10"/>
  <c r="V25" i="10"/>
  <c r="U25" i="10"/>
  <c r="T25" i="10"/>
  <c r="S25" i="10"/>
  <c r="R25" i="10"/>
  <c r="Q25" i="10"/>
  <c r="Z24" i="10"/>
  <c r="Y24" i="10"/>
  <c r="X24" i="10"/>
  <c r="V24" i="10"/>
  <c r="U24" i="10"/>
  <c r="T24" i="10"/>
  <c r="S24" i="10"/>
  <c r="R24" i="10"/>
  <c r="Q24" i="10"/>
  <c r="Z23" i="10"/>
  <c r="Y23" i="10"/>
  <c r="X23" i="10"/>
  <c r="V23" i="10"/>
  <c r="U23" i="10"/>
  <c r="T23" i="10"/>
  <c r="S23" i="10"/>
  <c r="R23" i="10"/>
  <c r="Q23" i="10"/>
  <c r="Z22" i="10"/>
  <c r="Y22" i="10"/>
  <c r="X22" i="10"/>
  <c r="V22" i="10"/>
  <c r="U22" i="10"/>
  <c r="T22" i="10"/>
  <c r="S22" i="10"/>
  <c r="R22" i="10"/>
  <c r="R31" i="10" s="1"/>
  <c r="R61" i="10" s="1"/>
  <c r="Q22" i="10"/>
  <c r="Z21" i="10"/>
  <c r="Y21" i="10"/>
  <c r="X21" i="10"/>
  <c r="V21" i="10"/>
  <c r="U21" i="10"/>
  <c r="T21" i="10"/>
  <c r="S21" i="10"/>
  <c r="R21" i="10"/>
  <c r="Q21" i="10"/>
  <c r="Z20" i="10"/>
  <c r="Y20" i="10"/>
  <c r="X20" i="10"/>
  <c r="V20" i="10"/>
  <c r="U20" i="10"/>
  <c r="T20" i="10"/>
  <c r="S20" i="10"/>
  <c r="R20" i="10"/>
  <c r="Q20" i="10"/>
  <c r="Z19" i="10"/>
  <c r="Y19" i="10"/>
  <c r="X19" i="10"/>
  <c r="V19" i="10"/>
  <c r="U19" i="10"/>
  <c r="T19" i="10"/>
  <c r="S19" i="10"/>
  <c r="R19" i="10"/>
  <c r="Q19" i="10"/>
  <c r="Z18" i="10"/>
  <c r="Y18" i="10"/>
  <c r="X18" i="10"/>
  <c r="V18" i="10"/>
  <c r="V31" i="10" s="1"/>
  <c r="U18" i="10"/>
  <c r="T18" i="10"/>
  <c r="S18" i="10"/>
  <c r="R18" i="10"/>
  <c r="Q18" i="10"/>
  <c r="Z56" i="9"/>
  <c r="Y56" i="9"/>
  <c r="X56" i="9"/>
  <c r="V56" i="9"/>
  <c r="U56" i="9"/>
  <c r="T56" i="9"/>
  <c r="S56" i="9"/>
  <c r="R56" i="9"/>
  <c r="Z55" i="9"/>
  <c r="Y55" i="9"/>
  <c r="X55" i="9"/>
  <c r="V55" i="9"/>
  <c r="U55" i="9"/>
  <c r="T55" i="9"/>
  <c r="S55" i="9"/>
  <c r="R55" i="9"/>
  <c r="Q55" i="9"/>
  <c r="Z54" i="9"/>
  <c r="Y54" i="9"/>
  <c r="X54" i="9"/>
  <c r="V54" i="9"/>
  <c r="U54" i="9"/>
  <c r="T54" i="9"/>
  <c r="S54" i="9"/>
  <c r="R54" i="9"/>
  <c r="Q54" i="9"/>
  <c r="V53" i="9"/>
  <c r="T53" i="9"/>
  <c r="S53" i="9"/>
  <c r="Q53" i="9"/>
  <c r="Z52" i="9"/>
  <c r="Y52" i="9"/>
  <c r="X52" i="9"/>
  <c r="V52" i="9"/>
  <c r="U52" i="9"/>
  <c r="T52" i="9"/>
  <c r="S52" i="9"/>
  <c r="R52" i="9"/>
  <c r="Q52" i="9"/>
  <c r="Z51" i="9"/>
  <c r="Y51" i="9"/>
  <c r="X51" i="9"/>
  <c r="V51" i="9"/>
  <c r="U51" i="9"/>
  <c r="T51" i="9"/>
  <c r="S51" i="9"/>
  <c r="R51" i="9"/>
  <c r="Q51" i="9"/>
  <c r="Z50" i="9"/>
  <c r="Y50" i="9"/>
  <c r="X50" i="9"/>
  <c r="V50" i="9"/>
  <c r="U50" i="9"/>
  <c r="T50" i="9"/>
  <c r="S50" i="9"/>
  <c r="R50" i="9"/>
  <c r="Q50" i="9"/>
  <c r="Z49" i="9"/>
  <c r="Y49" i="9"/>
  <c r="X49" i="9"/>
  <c r="V49" i="9"/>
  <c r="U49" i="9"/>
  <c r="T49" i="9"/>
  <c r="S49" i="9"/>
  <c r="R49" i="9"/>
  <c r="Q49" i="9"/>
  <c r="Z48" i="9"/>
  <c r="Y48" i="9"/>
  <c r="X48" i="9"/>
  <c r="V48" i="9"/>
  <c r="U48" i="9"/>
  <c r="T48" i="9"/>
  <c r="S48" i="9"/>
  <c r="R48" i="9"/>
  <c r="Q48" i="9"/>
  <c r="V47" i="9"/>
  <c r="T47" i="9"/>
  <c r="S47" i="9"/>
  <c r="Q47" i="9"/>
  <c r="Z46" i="9"/>
  <c r="Y46" i="9"/>
  <c r="X46" i="9"/>
  <c r="V46" i="9"/>
  <c r="U46" i="9"/>
  <c r="T46" i="9"/>
  <c r="S46" i="9"/>
  <c r="R46" i="9"/>
  <c r="Q46" i="9"/>
  <c r="Z45" i="9"/>
  <c r="Y45" i="9"/>
  <c r="X45" i="9"/>
  <c r="V45" i="9"/>
  <c r="U45" i="9"/>
  <c r="T45" i="9"/>
  <c r="S45" i="9"/>
  <c r="R45" i="9"/>
  <c r="Q45" i="9"/>
  <c r="Z44" i="9"/>
  <c r="Y44" i="9"/>
  <c r="X44" i="9"/>
  <c r="V44" i="9"/>
  <c r="U44" i="9"/>
  <c r="T44" i="9"/>
  <c r="S44" i="9"/>
  <c r="R44" i="9"/>
  <c r="Q44" i="9"/>
  <c r="Z43" i="9"/>
  <c r="Y43" i="9"/>
  <c r="X43" i="9"/>
  <c r="V43" i="9"/>
  <c r="U43" i="9"/>
  <c r="T43" i="9"/>
  <c r="S43" i="9"/>
  <c r="R43" i="9"/>
  <c r="Q43" i="9"/>
  <c r="Z42" i="9"/>
  <c r="Y42" i="9"/>
  <c r="X42" i="9"/>
  <c r="V42" i="9"/>
  <c r="U42" i="9"/>
  <c r="T42" i="9"/>
  <c r="S42" i="9"/>
  <c r="R42" i="9"/>
  <c r="Q42" i="9"/>
  <c r="Z41" i="9"/>
  <c r="Y41" i="9"/>
  <c r="X41" i="9"/>
  <c r="V41" i="9"/>
  <c r="U41" i="9"/>
  <c r="T41" i="9"/>
  <c r="S41" i="9"/>
  <c r="R41" i="9"/>
  <c r="Q41" i="9"/>
  <c r="Z40" i="9"/>
  <c r="Y40" i="9"/>
  <c r="X40" i="9"/>
  <c r="V40" i="9"/>
  <c r="U40" i="9"/>
  <c r="T40" i="9"/>
  <c r="S40" i="9"/>
  <c r="R40" i="9"/>
  <c r="Q40" i="9"/>
  <c r="V39" i="9"/>
  <c r="T39" i="9"/>
  <c r="S39" i="9"/>
  <c r="Q39" i="9"/>
  <c r="Z38" i="9"/>
  <c r="Y38" i="9"/>
  <c r="X38" i="9"/>
  <c r="V38" i="9"/>
  <c r="U38" i="9"/>
  <c r="T38" i="9"/>
  <c r="S38" i="9"/>
  <c r="R38" i="9"/>
  <c r="Q38" i="9"/>
  <c r="Z37" i="9"/>
  <c r="Y37" i="9"/>
  <c r="X37" i="9"/>
  <c r="V37" i="9"/>
  <c r="U37" i="9"/>
  <c r="T37" i="9"/>
  <c r="S37" i="9"/>
  <c r="R37" i="9"/>
  <c r="Q37" i="9"/>
  <c r="Z36" i="9"/>
  <c r="Y36" i="9"/>
  <c r="X36" i="9"/>
  <c r="V36" i="9"/>
  <c r="U36" i="9"/>
  <c r="T36" i="9"/>
  <c r="S36" i="9"/>
  <c r="R36" i="9"/>
  <c r="Q36" i="9"/>
  <c r="Z35" i="9"/>
  <c r="Y35" i="9"/>
  <c r="X35" i="9"/>
  <c r="V35" i="9"/>
  <c r="U35" i="9"/>
  <c r="T35" i="9"/>
  <c r="S35" i="9"/>
  <c r="R35" i="9"/>
  <c r="Q35" i="9"/>
  <c r="Z34" i="9"/>
  <c r="Y34" i="9"/>
  <c r="X34" i="9"/>
  <c r="V34" i="9"/>
  <c r="U34" i="9"/>
  <c r="T34" i="9"/>
  <c r="S34" i="9"/>
  <c r="R34" i="9"/>
  <c r="Q34" i="9"/>
  <c r="Z33" i="9"/>
  <c r="Y33" i="9"/>
  <c r="X33" i="9"/>
  <c r="V33" i="9"/>
  <c r="V58" i="9" s="1"/>
  <c r="U33" i="9"/>
  <c r="T33" i="9"/>
  <c r="S33" i="9"/>
  <c r="R33" i="9"/>
  <c r="Q33" i="9"/>
  <c r="Z32" i="9"/>
  <c r="Y32" i="9"/>
  <c r="X32" i="9"/>
  <c r="V32" i="9"/>
  <c r="U32" i="9"/>
  <c r="T32" i="9"/>
  <c r="S32" i="9"/>
  <c r="R32" i="9"/>
  <c r="Q32" i="9"/>
  <c r="Z30" i="9"/>
  <c r="Y30" i="9"/>
  <c r="X30" i="9"/>
  <c r="V30" i="9"/>
  <c r="U30" i="9"/>
  <c r="T30" i="9"/>
  <c r="S30" i="9"/>
  <c r="R30" i="9"/>
  <c r="Q30" i="9"/>
  <c r="Z29" i="9"/>
  <c r="Y29" i="9"/>
  <c r="X29" i="9"/>
  <c r="V29" i="9"/>
  <c r="U29" i="9"/>
  <c r="T29" i="9"/>
  <c r="S29" i="9"/>
  <c r="R29" i="9"/>
  <c r="Q29" i="9"/>
  <c r="Z28" i="9"/>
  <c r="Y28" i="9"/>
  <c r="X28" i="9"/>
  <c r="V28" i="9"/>
  <c r="U28" i="9"/>
  <c r="T28" i="9"/>
  <c r="S28" i="9"/>
  <c r="R28" i="9"/>
  <c r="Q28" i="9"/>
  <c r="Z27" i="9"/>
  <c r="Y27" i="9"/>
  <c r="X27" i="9"/>
  <c r="V27" i="9"/>
  <c r="U27" i="9"/>
  <c r="T27" i="9"/>
  <c r="S27" i="9"/>
  <c r="R27" i="9"/>
  <c r="Q27" i="9"/>
  <c r="Z26" i="9"/>
  <c r="Y26" i="9"/>
  <c r="X26" i="9"/>
  <c r="V26" i="9"/>
  <c r="U26" i="9"/>
  <c r="T26" i="9"/>
  <c r="S26" i="9"/>
  <c r="R26" i="9"/>
  <c r="Q26" i="9"/>
  <c r="Z25" i="9"/>
  <c r="Y25" i="9"/>
  <c r="X25" i="9"/>
  <c r="V25" i="9"/>
  <c r="U25" i="9"/>
  <c r="T25" i="9"/>
  <c r="S25" i="9"/>
  <c r="R25" i="9"/>
  <c r="Q25" i="9"/>
  <c r="Z24" i="9"/>
  <c r="Y24" i="9"/>
  <c r="X24" i="9"/>
  <c r="V24" i="9"/>
  <c r="U24" i="9"/>
  <c r="T24" i="9"/>
  <c r="S24" i="9"/>
  <c r="R24" i="9"/>
  <c r="Q24" i="9"/>
  <c r="Z23" i="9"/>
  <c r="Y23" i="9"/>
  <c r="X23" i="9"/>
  <c r="V23" i="9"/>
  <c r="U23" i="9"/>
  <c r="T23" i="9"/>
  <c r="S23" i="9"/>
  <c r="R23" i="9"/>
  <c r="Q23" i="9"/>
  <c r="Z22" i="9"/>
  <c r="Y22" i="9"/>
  <c r="X22" i="9"/>
  <c r="V22" i="9"/>
  <c r="U22" i="9"/>
  <c r="T22" i="9"/>
  <c r="S22" i="9"/>
  <c r="R22" i="9"/>
  <c r="Q22" i="9"/>
  <c r="Z21" i="9"/>
  <c r="Y21" i="9"/>
  <c r="X21" i="9"/>
  <c r="V21" i="9"/>
  <c r="U21" i="9"/>
  <c r="T21" i="9"/>
  <c r="S21" i="9"/>
  <c r="R21" i="9"/>
  <c r="Q21" i="9"/>
  <c r="Z20" i="9"/>
  <c r="Y20" i="9"/>
  <c r="X20" i="9"/>
  <c r="V20" i="9"/>
  <c r="U20" i="9"/>
  <c r="T20" i="9"/>
  <c r="S20" i="9"/>
  <c r="R20" i="9"/>
  <c r="Q20" i="9"/>
  <c r="Z19" i="9"/>
  <c r="Y19" i="9"/>
  <c r="X19" i="9"/>
  <c r="V19" i="9"/>
  <c r="U19" i="9"/>
  <c r="T19" i="9"/>
  <c r="S19" i="9"/>
  <c r="R19" i="9"/>
  <c r="Q19" i="9"/>
  <c r="Z18" i="9"/>
  <c r="Y18" i="9"/>
  <c r="X18" i="9"/>
  <c r="V18" i="9"/>
  <c r="U18" i="9"/>
  <c r="T18" i="9"/>
  <c r="S18" i="9"/>
  <c r="R18" i="9"/>
  <c r="Q18" i="9"/>
  <c r="Z56" i="8"/>
  <c r="Y56" i="8"/>
  <c r="X56" i="8"/>
  <c r="V56" i="8"/>
  <c r="U56" i="8"/>
  <c r="T56" i="8"/>
  <c r="S56" i="8"/>
  <c r="R56" i="8"/>
  <c r="Z55" i="8"/>
  <c r="Y55" i="8"/>
  <c r="X55" i="8"/>
  <c r="V55" i="8"/>
  <c r="U55" i="8"/>
  <c r="T55" i="8"/>
  <c r="S55" i="8"/>
  <c r="R55" i="8"/>
  <c r="Q55" i="8"/>
  <c r="Z54" i="8"/>
  <c r="Y54" i="8"/>
  <c r="X54" i="8"/>
  <c r="V54" i="8"/>
  <c r="U54" i="8"/>
  <c r="T54" i="8"/>
  <c r="S54" i="8"/>
  <c r="R54" i="8"/>
  <c r="Q54" i="8"/>
  <c r="V53" i="8"/>
  <c r="T53" i="8"/>
  <c r="S53" i="8"/>
  <c r="Q53" i="8"/>
  <c r="Z52" i="8"/>
  <c r="Y52" i="8"/>
  <c r="X52" i="8"/>
  <c r="V52" i="8"/>
  <c r="U52" i="8"/>
  <c r="T52" i="8"/>
  <c r="S52" i="8"/>
  <c r="R52" i="8"/>
  <c r="Q52" i="8"/>
  <c r="Z51" i="8"/>
  <c r="Y51" i="8"/>
  <c r="X51" i="8"/>
  <c r="V51" i="8"/>
  <c r="U51" i="8"/>
  <c r="T51" i="8"/>
  <c r="S51" i="8"/>
  <c r="R51" i="8"/>
  <c r="Q51" i="8"/>
  <c r="Z50" i="8"/>
  <c r="Y50" i="8"/>
  <c r="X50" i="8"/>
  <c r="V50" i="8"/>
  <c r="U50" i="8"/>
  <c r="T50" i="8"/>
  <c r="S50" i="8"/>
  <c r="R50" i="8"/>
  <c r="Q50" i="8"/>
  <c r="Z49" i="8"/>
  <c r="Y49" i="8"/>
  <c r="X49" i="8"/>
  <c r="V49" i="8"/>
  <c r="U49" i="8"/>
  <c r="T49" i="8"/>
  <c r="S49" i="8"/>
  <c r="R49" i="8"/>
  <c r="Q49" i="8"/>
  <c r="Z48" i="8"/>
  <c r="Y48" i="8"/>
  <c r="X48" i="8"/>
  <c r="V48" i="8"/>
  <c r="U48" i="8"/>
  <c r="T48" i="8"/>
  <c r="S48" i="8"/>
  <c r="R48" i="8"/>
  <c r="Q48" i="8"/>
  <c r="V47" i="8"/>
  <c r="T47" i="8"/>
  <c r="S47" i="8"/>
  <c r="Q47" i="8"/>
  <c r="Z46" i="8"/>
  <c r="Y46" i="8"/>
  <c r="X46" i="8"/>
  <c r="V46" i="8"/>
  <c r="U46" i="8"/>
  <c r="T46" i="8"/>
  <c r="S46" i="8"/>
  <c r="R46" i="8"/>
  <c r="Q46" i="8"/>
  <c r="Z45" i="8"/>
  <c r="Y45" i="8"/>
  <c r="X45" i="8"/>
  <c r="V45" i="8"/>
  <c r="U45" i="8"/>
  <c r="T45" i="8"/>
  <c r="S45" i="8"/>
  <c r="R45" i="8"/>
  <c r="Q45" i="8"/>
  <c r="Z44" i="8"/>
  <c r="Y44" i="8"/>
  <c r="X44" i="8"/>
  <c r="V44" i="8"/>
  <c r="U44" i="8"/>
  <c r="T44" i="8"/>
  <c r="S44" i="8"/>
  <c r="R44" i="8"/>
  <c r="Q44" i="8"/>
  <c r="Z43" i="8"/>
  <c r="Y43" i="8"/>
  <c r="X43" i="8"/>
  <c r="V43" i="8"/>
  <c r="U43" i="8"/>
  <c r="T43" i="8"/>
  <c r="S43" i="8"/>
  <c r="R43" i="8"/>
  <c r="Q43" i="8"/>
  <c r="Z42" i="8"/>
  <c r="Y42" i="8"/>
  <c r="X42" i="8"/>
  <c r="V42" i="8"/>
  <c r="U42" i="8"/>
  <c r="T42" i="8"/>
  <c r="S42" i="8"/>
  <c r="R42" i="8"/>
  <c r="Q42" i="8"/>
  <c r="Z41" i="8"/>
  <c r="Y41" i="8"/>
  <c r="X41" i="8"/>
  <c r="V41" i="8"/>
  <c r="U41" i="8"/>
  <c r="T41" i="8"/>
  <c r="S41" i="8"/>
  <c r="R41" i="8"/>
  <c r="Q41" i="8"/>
  <c r="Z40" i="8"/>
  <c r="Y40" i="8"/>
  <c r="X40" i="8"/>
  <c r="V40" i="8"/>
  <c r="U40" i="8"/>
  <c r="T40" i="8"/>
  <c r="S40" i="8"/>
  <c r="R40" i="8"/>
  <c r="Q40" i="8"/>
  <c r="V39" i="8"/>
  <c r="T39" i="8"/>
  <c r="S39" i="8"/>
  <c r="Q39" i="8"/>
  <c r="Z38" i="8"/>
  <c r="Y38" i="8"/>
  <c r="X38" i="8"/>
  <c r="V38" i="8"/>
  <c r="U38" i="8"/>
  <c r="T38" i="8"/>
  <c r="S38" i="8"/>
  <c r="R38" i="8"/>
  <c r="Q38" i="8"/>
  <c r="Z37" i="8"/>
  <c r="Y37" i="8"/>
  <c r="X37" i="8"/>
  <c r="V37" i="8"/>
  <c r="U37" i="8"/>
  <c r="T37" i="8"/>
  <c r="S37" i="8"/>
  <c r="R37" i="8"/>
  <c r="Q37" i="8"/>
  <c r="Z36" i="8"/>
  <c r="Y36" i="8"/>
  <c r="X36" i="8"/>
  <c r="V36" i="8"/>
  <c r="U36" i="8"/>
  <c r="T36" i="8"/>
  <c r="S36" i="8"/>
  <c r="R36" i="8"/>
  <c r="Q36" i="8"/>
  <c r="Z35" i="8"/>
  <c r="Y35" i="8"/>
  <c r="X35" i="8"/>
  <c r="V35" i="8"/>
  <c r="U35" i="8"/>
  <c r="T35" i="8"/>
  <c r="S35" i="8"/>
  <c r="R35" i="8"/>
  <c r="Q35" i="8"/>
  <c r="Z34" i="8"/>
  <c r="Y34" i="8"/>
  <c r="X34" i="8"/>
  <c r="V34" i="8"/>
  <c r="U34" i="8"/>
  <c r="T34" i="8"/>
  <c r="S34" i="8"/>
  <c r="R34" i="8"/>
  <c r="Q34" i="8"/>
  <c r="Z33" i="8"/>
  <c r="Y33" i="8"/>
  <c r="X33" i="8"/>
  <c r="V33" i="8"/>
  <c r="U33" i="8"/>
  <c r="T33" i="8"/>
  <c r="S33" i="8"/>
  <c r="R33" i="8"/>
  <c r="Q33" i="8"/>
  <c r="Z32" i="8"/>
  <c r="Y32" i="8"/>
  <c r="X32" i="8"/>
  <c r="V32" i="8"/>
  <c r="U32" i="8"/>
  <c r="T32" i="8"/>
  <c r="S32" i="8"/>
  <c r="R32" i="8"/>
  <c r="Q32" i="8"/>
  <c r="Z30" i="8"/>
  <c r="Y30" i="8"/>
  <c r="X30" i="8"/>
  <c r="V30" i="8"/>
  <c r="U30" i="8"/>
  <c r="T30" i="8"/>
  <c r="S30" i="8"/>
  <c r="R30" i="8"/>
  <c r="Q30" i="8"/>
  <c r="Z29" i="8"/>
  <c r="Y29" i="8"/>
  <c r="X29" i="8"/>
  <c r="V29" i="8"/>
  <c r="U29" i="8"/>
  <c r="T29" i="8"/>
  <c r="S29" i="8"/>
  <c r="R29" i="8"/>
  <c r="Q29" i="8"/>
  <c r="Z28" i="8"/>
  <c r="Y28" i="8"/>
  <c r="X28" i="8"/>
  <c r="V28" i="8"/>
  <c r="U28" i="8"/>
  <c r="T28" i="8"/>
  <c r="S28" i="8"/>
  <c r="R28" i="8"/>
  <c r="Q28" i="8"/>
  <c r="Z27" i="8"/>
  <c r="Y27" i="8"/>
  <c r="X27" i="8"/>
  <c r="V27" i="8"/>
  <c r="U27" i="8"/>
  <c r="T27" i="8"/>
  <c r="S27" i="8"/>
  <c r="R27" i="8"/>
  <c r="Q27" i="8"/>
  <c r="Z26" i="8"/>
  <c r="Y26" i="8"/>
  <c r="X26" i="8"/>
  <c r="V26" i="8"/>
  <c r="U26" i="8"/>
  <c r="T26" i="8"/>
  <c r="S26" i="8"/>
  <c r="R26" i="8"/>
  <c r="Q26" i="8"/>
  <c r="Z25" i="8"/>
  <c r="Y25" i="8"/>
  <c r="X25" i="8"/>
  <c r="V25" i="8"/>
  <c r="U25" i="8"/>
  <c r="T25" i="8"/>
  <c r="S25" i="8"/>
  <c r="R25" i="8"/>
  <c r="Q25" i="8"/>
  <c r="Z24" i="8"/>
  <c r="Y24" i="8"/>
  <c r="X24" i="8"/>
  <c r="V24" i="8"/>
  <c r="U24" i="8"/>
  <c r="T24" i="8"/>
  <c r="S24" i="8"/>
  <c r="R24" i="8"/>
  <c r="Q24" i="8"/>
  <c r="Z23" i="8"/>
  <c r="Y23" i="8"/>
  <c r="X23" i="8"/>
  <c r="V23" i="8"/>
  <c r="U23" i="8"/>
  <c r="T23" i="8"/>
  <c r="S23" i="8"/>
  <c r="R23" i="8"/>
  <c r="Q23" i="8"/>
  <c r="Z22" i="8"/>
  <c r="Y22" i="8"/>
  <c r="X22" i="8"/>
  <c r="V22" i="8"/>
  <c r="U22" i="8"/>
  <c r="T22" i="8"/>
  <c r="S22" i="8"/>
  <c r="R22" i="8"/>
  <c r="Q22" i="8"/>
  <c r="Z21" i="8"/>
  <c r="Y21" i="8"/>
  <c r="X21" i="8"/>
  <c r="V21" i="8"/>
  <c r="U21" i="8"/>
  <c r="T21" i="8"/>
  <c r="S21" i="8"/>
  <c r="R21" i="8"/>
  <c r="Q21" i="8"/>
  <c r="Z20" i="8"/>
  <c r="Y20" i="8"/>
  <c r="X20" i="8"/>
  <c r="V20" i="8"/>
  <c r="U20" i="8"/>
  <c r="T20" i="8"/>
  <c r="S20" i="8"/>
  <c r="R20" i="8"/>
  <c r="Q20" i="8"/>
  <c r="Z19" i="8"/>
  <c r="Y19" i="8"/>
  <c r="X19" i="8"/>
  <c r="V19" i="8"/>
  <c r="U19" i="8"/>
  <c r="T19" i="8"/>
  <c r="S19" i="8"/>
  <c r="R19" i="8"/>
  <c r="Q19" i="8"/>
  <c r="Z18" i="8"/>
  <c r="Y18" i="8"/>
  <c r="X18" i="8"/>
  <c r="V18" i="8"/>
  <c r="U18" i="8"/>
  <c r="T18" i="8"/>
  <c r="S18" i="8"/>
  <c r="R18" i="8"/>
  <c r="Q18" i="8"/>
  <c r="V58" i="8" l="1"/>
  <c r="Q58" i="8"/>
  <c r="S58" i="16"/>
  <c r="U58" i="17"/>
  <c r="U58" i="18"/>
  <c r="R31" i="19"/>
  <c r="R58" i="8"/>
  <c r="T31" i="10"/>
  <c r="R31" i="11"/>
  <c r="V58" i="12"/>
  <c r="Q58" i="14"/>
  <c r="T31" i="18"/>
  <c r="V31" i="21"/>
  <c r="V67" i="21" s="1"/>
  <c r="T58" i="8"/>
  <c r="S58" i="9"/>
  <c r="U31" i="8"/>
  <c r="T58" i="10"/>
  <c r="T31" i="12"/>
  <c r="V58" i="13"/>
  <c r="U31" i="15"/>
  <c r="R58" i="16"/>
  <c r="R31" i="17"/>
  <c r="R67" i="17" s="1"/>
  <c r="S31" i="18"/>
  <c r="S58" i="8"/>
  <c r="R31" i="9"/>
  <c r="V58" i="11"/>
  <c r="V31" i="13"/>
  <c r="V67" i="13" s="1"/>
  <c r="U31" i="13"/>
  <c r="S58" i="15"/>
  <c r="R58" i="15"/>
  <c r="R31" i="16"/>
  <c r="T31" i="17"/>
  <c r="V58" i="17"/>
  <c r="V58" i="18"/>
  <c r="V58" i="19"/>
  <c r="U31" i="20"/>
  <c r="Q58" i="20"/>
  <c r="V31" i="12"/>
  <c r="U31" i="12"/>
  <c r="T64" i="12"/>
  <c r="S58" i="14"/>
  <c r="R58" i="20"/>
  <c r="T64" i="8"/>
  <c r="S31" i="8"/>
  <c r="S67" i="8" s="1"/>
  <c r="U31" i="10"/>
  <c r="T64" i="10"/>
  <c r="V58" i="10"/>
  <c r="V67" i="10" s="1"/>
  <c r="S58" i="13"/>
  <c r="R58" i="13"/>
  <c r="T58" i="14"/>
  <c r="R31" i="15"/>
  <c r="V58" i="16"/>
  <c r="U31" i="17"/>
  <c r="Q58" i="17"/>
  <c r="Q58" i="18"/>
  <c r="U31" i="19"/>
  <c r="V67" i="11"/>
  <c r="S31" i="21"/>
  <c r="S67" i="21" s="1"/>
  <c r="R31" i="21"/>
  <c r="T31" i="8"/>
  <c r="V31" i="9"/>
  <c r="V67" i="9" s="1"/>
  <c r="U31" i="9"/>
  <c r="S58" i="11"/>
  <c r="R58" i="11"/>
  <c r="T31" i="14"/>
  <c r="V58" i="15"/>
  <c r="U31" i="16"/>
  <c r="S58" i="17"/>
  <c r="S58" i="18"/>
  <c r="T64" i="18"/>
  <c r="S58" i="19"/>
  <c r="R58" i="19"/>
  <c r="R31" i="20"/>
  <c r="U58" i="20"/>
  <c r="U67" i="20" s="1"/>
  <c r="R58" i="9"/>
  <c r="R61" i="9" s="1"/>
  <c r="S58" i="10"/>
  <c r="T31" i="13"/>
  <c r="T64" i="13" s="1"/>
  <c r="V58" i="14"/>
  <c r="R31" i="18"/>
  <c r="R67" i="18" s="1"/>
  <c r="T58" i="18"/>
  <c r="S31" i="20"/>
  <c r="S67" i="20" s="1"/>
  <c r="V58" i="20"/>
  <c r="U31" i="21"/>
  <c r="T67" i="8"/>
  <c r="R61" i="11"/>
  <c r="R67" i="11"/>
  <c r="T58" i="9"/>
  <c r="S31" i="10"/>
  <c r="S67" i="10" s="1"/>
  <c r="R67" i="10"/>
  <c r="S31" i="13"/>
  <c r="S67" i="13" s="1"/>
  <c r="S62" i="13"/>
  <c r="T64" i="14"/>
  <c r="S31" i="15"/>
  <c r="S67" i="15" s="1"/>
  <c r="T58" i="15"/>
  <c r="U65" i="18"/>
  <c r="U67" i="18"/>
  <c r="Q31" i="8"/>
  <c r="Q67" i="8" s="1"/>
  <c r="U58" i="8"/>
  <c r="U67" i="8" s="1"/>
  <c r="U65" i="14"/>
  <c r="U67" i="14"/>
  <c r="R61" i="16"/>
  <c r="R67" i="16"/>
  <c r="V66" i="16"/>
  <c r="V31" i="16"/>
  <c r="V67" i="16" s="1"/>
  <c r="Q31" i="16"/>
  <c r="R61" i="19"/>
  <c r="R67" i="19"/>
  <c r="V31" i="19"/>
  <c r="V67" i="19" s="1"/>
  <c r="Q31" i="19"/>
  <c r="S31" i="9"/>
  <c r="S67" i="9" s="1"/>
  <c r="T31" i="9"/>
  <c r="S31" i="11"/>
  <c r="S67" i="11" s="1"/>
  <c r="R61" i="12"/>
  <c r="R67" i="12"/>
  <c r="T31" i="11"/>
  <c r="T58" i="11"/>
  <c r="S31" i="12"/>
  <c r="S67" i="12" s="1"/>
  <c r="S31" i="14"/>
  <c r="S67" i="14" s="1"/>
  <c r="S62" i="14"/>
  <c r="T67" i="18"/>
  <c r="S62" i="8"/>
  <c r="R61" i="13"/>
  <c r="R67" i="13"/>
  <c r="R61" i="15"/>
  <c r="R67" i="15"/>
  <c r="V66" i="15"/>
  <c r="V31" i="15"/>
  <c r="V67" i="15" s="1"/>
  <c r="Q60" i="15"/>
  <c r="Q31" i="15"/>
  <c r="U65" i="17"/>
  <c r="U67" i="17"/>
  <c r="T64" i="17"/>
  <c r="S31" i="19"/>
  <c r="S67" i="19" s="1"/>
  <c r="T58" i="19"/>
  <c r="R61" i="20"/>
  <c r="R67" i="20"/>
  <c r="V31" i="20"/>
  <c r="Q60" i="20"/>
  <c r="U65" i="20"/>
  <c r="Q31" i="20"/>
  <c r="Q67" i="20" s="1"/>
  <c r="R61" i="21"/>
  <c r="R67" i="21"/>
  <c r="T58" i="12"/>
  <c r="T67" i="12" s="1"/>
  <c r="T58" i="13"/>
  <c r="T67" i="13" s="1"/>
  <c r="T31" i="15"/>
  <c r="T67" i="15" s="1"/>
  <c r="Q58" i="15"/>
  <c r="U58" i="15"/>
  <c r="U65" i="15" s="1"/>
  <c r="S31" i="16"/>
  <c r="S67" i="16" s="1"/>
  <c r="T58" i="16"/>
  <c r="R61" i="17"/>
  <c r="V31" i="17"/>
  <c r="V67" i="17" s="1"/>
  <c r="Q31" i="17"/>
  <c r="Q67" i="17" s="1"/>
  <c r="T31" i="19"/>
  <c r="T67" i="19" s="1"/>
  <c r="Q58" i="19"/>
  <c r="U58" i="19"/>
  <c r="U65" i="19" s="1"/>
  <c r="R31" i="8"/>
  <c r="R67" i="8" s="1"/>
  <c r="V31" i="8"/>
  <c r="V67" i="8" s="1"/>
  <c r="V66" i="8"/>
  <c r="V66" i="9"/>
  <c r="Q31" i="9"/>
  <c r="Q58" i="9"/>
  <c r="U58" i="9"/>
  <c r="U65" i="9" s="1"/>
  <c r="V66" i="10"/>
  <c r="Q31" i="10"/>
  <c r="Q60" i="10" s="1"/>
  <c r="Q58" i="10"/>
  <c r="U58" i="10"/>
  <c r="U67" i="10" s="1"/>
  <c r="V66" i="11"/>
  <c r="Q31" i="11"/>
  <c r="Q58" i="11"/>
  <c r="U58" i="11"/>
  <c r="U67" i="11" s="1"/>
  <c r="V66" i="12"/>
  <c r="Q31" i="12"/>
  <c r="Q60" i="12" s="1"/>
  <c r="Q58" i="12"/>
  <c r="U58" i="12"/>
  <c r="U67" i="12" s="1"/>
  <c r="V66" i="13"/>
  <c r="Q31" i="13"/>
  <c r="Q58" i="13"/>
  <c r="U58" i="13"/>
  <c r="U67" i="13" s="1"/>
  <c r="R31" i="14"/>
  <c r="V31" i="14"/>
  <c r="V67" i="14" s="1"/>
  <c r="Q31" i="14"/>
  <c r="Q67" i="14" s="1"/>
  <c r="T31" i="16"/>
  <c r="Q58" i="16"/>
  <c r="U58" i="16"/>
  <c r="U67" i="16" s="1"/>
  <c r="S31" i="17"/>
  <c r="S67" i="17" s="1"/>
  <c r="T58" i="17"/>
  <c r="T67" i="17" s="1"/>
  <c r="R61" i="18"/>
  <c r="V31" i="18"/>
  <c r="V67" i="18" s="1"/>
  <c r="Q31" i="18"/>
  <c r="Q67" i="18" s="1"/>
  <c r="U65" i="21"/>
  <c r="U67" i="21"/>
  <c r="S62" i="15"/>
  <c r="S62" i="18"/>
  <c r="S62" i="19"/>
  <c r="T31" i="20"/>
  <c r="T67" i="20" s="1"/>
  <c r="S62" i="20"/>
  <c r="T31" i="21"/>
  <c r="T67" i="21" s="1"/>
  <c r="S62" i="21"/>
  <c r="Q31" i="21"/>
  <c r="Q67" i="21" s="1"/>
  <c r="R68" i="21" s="1"/>
  <c r="T64" i="20" l="1"/>
  <c r="T64" i="19"/>
  <c r="T67" i="16"/>
  <c r="Q60" i="17"/>
  <c r="V67" i="20"/>
  <c r="T64" i="15"/>
  <c r="T67" i="14"/>
  <c r="V67" i="12"/>
  <c r="V66" i="18"/>
  <c r="U68" i="18" s="1"/>
  <c r="Q60" i="14"/>
  <c r="T67" i="9"/>
  <c r="R67" i="9"/>
  <c r="V66" i="21"/>
  <c r="T67" i="10"/>
  <c r="S67" i="18"/>
  <c r="R68" i="18" s="1"/>
  <c r="S62" i="9"/>
  <c r="S62" i="10"/>
  <c r="U68" i="15"/>
  <c r="U65" i="10"/>
  <c r="U68" i="10" s="1"/>
  <c r="V66" i="17"/>
  <c r="R68" i="20"/>
  <c r="T67" i="11"/>
  <c r="T64" i="11"/>
  <c r="S62" i="11"/>
  <c r="U67" i="19"/>
  <c r="V66" i="19"/>
  <c r="U68" i="19" s="1"/>
  <c r="Q67" i="16"/>
  <c r="R68" i="16" s="1"/>
  <c r="Q60" i="16"/>
  <c r="U67" i="15"/>
  <c r="U67" i="9"/>
  <c r="U65" i="13"/>
  <c r="U68" i="13" s="1"/>
  <c r="U68" i="14"/>
  <c r="S62" i="17"/>
  <c r="Q60" i="18"/>
  <c r="V66" i="14"/>
  <c r="Q67" i="13"/>
  <c r="R68" i="13" s="1"/>
  <c r="Q67" i="12"/>
  <c r="R68" i="12" s="1"/>
  <c r="Q67" i="11"/>
  <c r="R68" i="11" s="1"/>
  <c r="Q67" i="10"/>
  <c r="R68" i="10" s="1"/>
  <c r="Q67" i="9"/>
  <c r="R68" i="9" s="1"/>
  <c r="R68" i="17"/>
  <c r="T64" i="21"/>
  <c r="U68" i="21" s="1"/>
  <c r="V66" i="20"/>
  <c r="U68" i="20" s="1"/>
  <c r="S62" i="12"/>
  <c r="Q60" i="9"/>
  <c r="T64" i="16"/>
  <c r="U65" i="8"/>
  <c r="U68" i="8" s="1"/>
  <c r="U65" i="12"/>
  <c r="U68" i="12" s="1"/>
  <c r="U65" i="11"/>
  <c r="U68" i="17"/>
  <c r="U65" i="16"/>
  <c r="S62" i="16"/>
  <c r="Q60" i="21"/>
  <c r="R61" i="14"/>
  <c r="R67" i="14"/>
  <c r="R68" i="14" s="1"/>
  <c r="Q67" i="15"/>
  <c r="R68" i="15" s="1"/>
  <c r="Q60" i="13"/>
  <c r="T64" i="9"/>
  <c r="U68" i="9" s="1"/>
  <c r="Q67" i="19"/>
  <c r="R68" i="19" s="1"/>
  <c r="Q60" i="19"/>
  <c r="R68" i="8"/>
  <c r="Q60" i="11"/>
  <c r="U68" i="16" l="1"/>
  <c r="U68" i="11"/>
</calcChain>
</file>

<file path=xl/sharedStrings.xml><?xml version="1.0" encoding="utf-8"?>
<sst xmlns="http://schemas.openxmlformats.org/spreadsheetml/2006/main" count="1661" uniqueCount="240">
  <si>
    <t>男</t>
  </si>
  <si>
    <t>女</t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</si>
  <si>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</si>
  <si>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</si>
  <si>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</si>
  <si>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</si>
  <si>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</si>
  <si>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</si>
  <si>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</si>
  <si>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* H22. 10. 1</t>
  </si>
  <si>
    <t>* H27. 10. 1</t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</si>
  <si>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</si>
  <si>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</si>
  <si>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</si>
  <si>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</si>
  <si>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</si>
  <si>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</si>
  <si>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</si>
  <si>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</si>
  <si>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</si>
  <si>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</si>
  <si>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</si>
  <si>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</si>
  <si>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 xml:space="preserve">       11. 1</t>
    <phoneticPr fontId="3"/>
  </si>
  <si>
    <t xml:space="preserve">  R 3.  1. 1</t>
    <phoneticPr fontId="3"/>
  </si>
  <si>
    <t>* R 2. 10. 1</t>
    <phoneticPr fontId="3"/>
  </si>
  <si>
    <r>
      <t>山形県の人口と世帯数（推計）</t>
    </r>
    <r>
      <rPr>
        <sz val="12"/>
        <rFont val="ＭＳ 明朝"/>
        <family val="1"/>
        <charset val="128"/>
      </rPr>
      <t xml:space="preserve">
</t>
    </r>
    <r>
      <rPr>
        <sz val="16"/>
        <color indexed="12"/>
        <rFont val="HG創英角ｺﾞｼｯｸUB"/>
        <family val="3"/>
        <charset val="128"/>
      </rPr>
      <t>―令和２年10月１日～令和３年11月１日―</t>
    </r>
    <rPh sb="0" eb="3">
      <t>ヤマガタケン</t>
    </rPh>
    <rPh sb="4" eb="6">
      <t>ジンコウ</t>
    </rPh>
    <rPh sb="7" eb="10">
      <t>セタイスウ</t>
    </rPh>
    <rPh sb="11" eb="13">
      <t>スイケイ</t>
    </rPh>
    <rPh sb="16" eb="17">
      <t>レイ</t>
    </rPh>
    <rPh sb="17" eb="18">
      <t>ワ</t>
    </rPh>
    <rPh sb="19" eb="20">
      <t>ネン</t>
    </rPh>
    <rPh sb="22" eb="23">
      <t>ガツ</t>
    </rPh>
    <rPh sb="24" eb="25">
      <t>ニチ</t>
    </rPh>
    <rPh sb="26" eb="28">
      <t>レイワ</t>
    </rPh>
    <rPh sb="29" eb="30">
      <t>ネン</t>
    </rPh>
    <rPh sb="32" eb="33">
      <t>ガツ</t>
    </rPh>
    <rPh sb="34" eb="35">
      <t>ニチ</t>
    </rPh>
    <phoneticPr fontId="3"/>
  </si>
  <si>
    <t>県人口と世帯数の推移</t>
    <phoneticPr fontId="4"/>
  </si>
  <si>
    <t>令和２年10月１日現在  市町村別人口と世帯数</t>
    <phoneticPr fontId="4"/>
  </si>
  <si>
    <t>※総　　数</t>
    <phoneticPr fontId="4"/>
  </si>
  <si>
    <t>※男</t>
    <phoneticPr fontId="3"/>
  </si>
  <si>
    <t>※女</t>
    <phoneticPr fontId="3"/>
  </si>
  <si>
    <t>自 然 動 態</t>
  </si>
  <si>
    <t>社 会 動 態</t>
  </si>
  <si>
    <t>総 増 減</t>
    <phoneticPr fontId="4"/>
  </si>
  <si>
    <t xml:space="preserve">※世 帯 数  </t>
    <phoneticPr fontId="4"/>
  </si>
  <si>
    <t>世帯数</t>
    <rPh sb="0" eb="3">
      <t>セタイスウ</t>
    </rPh>
    <phoneticPr fontId="4"/>
  </si>
  <si>
    <t>出　生</t>
    <phoneticPr fontId="4"/>
  </si>
  <si>
    <t>死　亡</t>
    <phoneticPr fontId="4"/>
  </si>
  <si>
    <t>死　亡</t>
    <phoneticPr fontId="4"/>
  </si>
  <si>
    <t>増　減</t>
    <phoneticPr fontId="4"/>
  </si>
  <si>
    <t>増　減</t>
    <phoneticPr fontId="4"/>
  </si>
  <si>
    <t>転　入</t>
    <phoneticPr fontId="4"/>
  </si>
  <si>
    <t>転　出</t>
    <phoneticPr fontId="4"/>
  </si>
  <si>
    <t>転　出</t>
    <phoneticPr fontId="4"/>
  </si>
  <si>
    <t>増　減</t>
    <phoneticPr fontId="4"/>
  </si>
  <si>
    <t>増  減</t>
    <rPh sb="0" eb="4">
      <t>ゾウゲン</t>
    </rPh>
    <phoneticPr fontId="4"/>
  </si>
  <si>
    <t>総    数</t>
  </si>
  <si>
    <t>市 部 計</t>
  </si>
  <si>
    <t>郡 部 計</t>
  </si>
  <si>
    <t>村山地域</t>
  </si>
  <si>
    <t>最上地域</t>
  </si>
  <si>
    <t>置賜地域</t>
  </si>
  <si>
    <t>庄内地域</t>
  </si>
  <si>
    <t>総増減</t>
    <rPh sb="0" eb="1">
      <t>ソウ</t>
    </rPh>
    <rPh sb="1" eb="3">
      <t>ゾウゲン</t>
    </rPh>
    <phoneticPr fontId="3"/>
  </si>
  <si>
    <t>自然</t>
    <rPh sb="0" eb="2">
      <t>シゼン</t>
    </rPh>
    <phoneticPr fontId="3"/>
  </si>
  <si>
    <t>社会</t>
    <rPh sb="0" eb="2">
      <t>シャカイ</t>
    </rPh>
    <phoneticPr fontId="3"/>
  </si>
  <si>
    <t>人口増</t>
    <rPh sb="0" eb="3">
      <t>ジンコウゾウ</t>
    </rPh>
    <phoneticPr fontId="3"/>
  </si>
  <si>
    <t>なし</t>
    <phoneticPr fontId="3"/>
  </si>
  <si>
    <t>なし</t>
    <phoneticPr fontId="3"/>
  </si>
  <si>
    <t>人口減</t>
    <rPh sb="0" eb="3">
      <t>ジンコウゲン</t>
    </rPh>
    <phoneticPr fontId="3"/>
  </si>
  <si>
    <t>世帯増</t>
    <rPh sb="0" eb="2">
      <t>セタイ</t>
    </rPh>
    <rPh sb="2" eb="3">
      <t>ゾウ</t>
    </rPh>
    <phoneticPr fontId="3"/>
  </si>
  <si>
    <t>世帯減</t>
    <rPh sb="0" eb="2">
      <t>セタイ</t>
    </rPh>
    <rPh sb="2" eb="3">
      <t>ゲン</t>
    </rPh>
    <phoneticPr fontId="3"/>
  </si>
  <si>
    <t>rank</t>
    <phoneticPr fontId="3"/>
  </si>
  <si>
    <t>rank</t>
    <phoneticPr fontId="3"/>
  </si>
  <si>
    <t>rank</t>
    <phoneticPr fontId="3"/>
  </si>
  <si>
    <t>山 形 市</t>
  </si>
  <si>
    <t>山 形</t>
  </si>
  <si>
    <t>米 沢 市</t>
  </si>
  <si>
    <t>米 沢</t>
  </si>
  <si>
    <t>鶴 岡 市</t>
  </si>
  <si>
    <t>鶴 岡</t>
  </si>
  <si>
    <t>酒 田 市</t>
  </si>
  <si>
    <t>酒 田</t>
  </si>
  <si>
    <t>新 庄 市</t>
  </si>
  <si>
    <t>新 庄</t>
  </si>
  <si>
    <t>寒河江市</t>
  </si>
  <si>
    <t>寒河江</t>
  </si>
  <si>
    <t>上 山 市</t>
  </si>
  <si>
    <t>上 山</t>
  </si>
  <si>
    <t>村 山 市</t>
  </si>
  <si>
    <t>村 山</t>
  </si>
  <si>
    <t>長 井 市</t>
  </si>
  <si>
    <t>長 井</t>
  </si>
  <si>
    <t>天 童 市</t>
  </si>
  <si>
    <t>天 童</t>
  </si>
  <si>
    <t>東 根 市</t>
  </si>
  <si>
    <t>東 根</t>
  </si>
  <si>
    <t>尾花沢市</t>
  </si>
  <si>
    <t>尾花沢</t>
  </si>
  <si>
    <t>南 陽 市</t>
  </si>
  <si>
    <t>南 陽</t>
  </si>
  <si>
    <t/>
  </si>
  <si>
    <t>山 辺 町</t>
  </si>
  <si>
    <t>山 辺</t>
  </si>
  <si>
    <t>中 山 町</t>
  </si>
  <si>
    <t>中 山</t>
  </si>
  <si>
    <t>河 北 町</t>
  </si>
  <si>
    <t>河 北</t>
  </si>
  <si>
    <t>西 川 町</t>
  </si>
  <si>
    <t>西 川</t>
  </si>
  <si>
    <t>朝 日 町</t>
  </si>
  <si>
    <t>朝 日</t>
  </si>
  <si>
    <t>大 江 町</t>
  </si>
  <si>
    <t>大 江</t>
  </si>
  <si>
    <t>大石田町</t>
  </si>
  <si>
    <t>大石田</t>
  </si>
  <si>
    <t>金 山 町</t>
  </si>
  <si>
    <t>金 山</t>
  </si>
  <si>
    <t>最 上 町</t>
  </si>
  <si>
    <t>最 上</t>
  </si>
  <si>
    <t>舟 形 町</t>
  </si>
  <si>
    <t>舟 形</t>
  </si>
  <si>
    <t>真室川町</t>
  </si>
  <si>
    <t>真室川</t>
  </si>
  <si>
    <t>大 蔵 村</t>
  </si>
  <si>
    <t>大 蔵</t>
  </si>
  <si>
    <t>鮭 川 村</t>
  </si>
  <si>
    <t>鮭 川</t>
  </si>
  <si>
    <t>戸 沢 村</t>
  </si>
  <si>
    <t>戸 沢</t>
  </si>
  <si>
    <t>高 畠 町</t>
  </si>
  <si>
    <t>高 畠</t>
  </si>
  <si>
    <t>川 西 町</t>
  </si>
  <si>
    <t>川 西</t>
  </si>
  <si>
    <t>小 国 町</t>
  </si>
  <si>
    <t>小 国</t>
  </si>
  <si>
    <t>白 鷹 町</t>
  </si>
  <si>
    <t>白 鷹</t>
  </si>
  <si>
    <t>飯 豊 町</t>
  </si>
  <si>
    <t>飯 豊</t>
  </si>
  <si>
    <t>三 川 町</t>
  </si>
  <si>
    <t>三 川</t>
  </si>
  <si>
    <t>庄 内 町</t>
    <rPh sb="0" eb="1">
      <t>ショウ</t>
    </rPh>
    <rPh sb="2" eb="3">
      <t>ナイ</t>
    </rPh>
    <rPh sb="4" eb="5">
      <t>マチ</t>
    </rPh>
    <phoneticPr fontId="4"/>
  </si>
  <si>
    <t>庄 内</t>
  </si>
  <si>
    <t>遊 佐 町</t>
  </si>
  <si>
    <t>遊 佐</t>
  </si>
  <si>
    <t>×</t>
    <phoneticPr fontId="3"/>
  </si>
  <si>
    <t>○</t>
    <phoneticPr fontId="3"/>
  </si>
  <si>
    <t>○</t>
    <phoneticPr fontId="3"/>
  </si>
  <si>
    <t>△</t>
    <phoneticPr fontId="3"/>
  </si>
  <si>
    <t>計</t>
    <rPh sb="0" eb="1">
      <t>ケイ</t>
    </rPh>
    <phoneticPr fontId="3"/>
  </si>
  <si>
    <t>令和２年11月１日現在  市町村別人口と世帯数</t>
    <phoneticPr fontId="4"/>
  </si>
  <si>
    <t>総　　数</t>
    <phoneticPr fontId="4"/>
  </si>
  <si>
    <t>総 増 減</t>
    <phoneticPr fontId="4"/>
  </si>
  <si>
    <t xml:space="preserve"> 世 帯 数  </t>
    <phoneticPr fontId="4"/>
  </si>
  <si>
    <t xml:space="preserve"> 世 帯 数  </t>
    <phoneticPr fontId="4"/>
  </si>
  <si>
    <t>出　生</t>
    <phoneticPr fontId="4"/>
  </si>
  <si>
    <t>転　出</t>
    <phoneticPr fontId="4"/>
  </si>
  <si>
    <t>◎</t>
    <phoneticPr fontId="3"/>
  </si>
  <si>
    <t>－</t>
    <phoneticPr fontId="3"/>
  </si>
  <si>
    <t>令和２年12月１日現在  市町村別人口と世帯数</t>
    <phoneticPr fontId="4"/>
  </si>
  <si>
    <t xml:space="preserve"> 世 帯 数  </t>
    <phoneticPr fontId="4"/>
  </si>
  <si>
    <t>転　入</t>
    <phoneticPr fontId="4"/>
  </si>
  <si>
    <t>なし</t>
    <phoneticPr fontId="3"/>
  </si>
  <si>
    <t>なし</t>
    <phoneticPr fontId="3"/>
  </si>
  <si>
    <t>rank</t>
    <phoneticPr fontId="3"/>
  </si>
  <si>
    <t>◎</t>
    <phoneticPr fontId="3"/>
  </si>
  <si>
    <t>－</t>
    <phoneticPr fontId="3"/>
  </si>
  <si>
    <t>×</t>
    <phoneticPr fontId="3"/>
  </si>
  <si>
    <t>○</t>
    <phoneticPr fontId="3"/>
  </si>
  <si>
    <t>△</t>
    <phoneticPr fontId="3"/>
  </si>
  <si>
    <t>令和３年１月１日現在  市町村別人口と世帯数</t>
    <phoneticPr fontId="4"/>
  </si>
  <si>
    <t>×</t>
    <phoneticPr fontId="3"/>
  </si>
  <si>
    <t>令和３年２月１日現在  市町村別人口と世帯数</t>
    <phoneticPr fontId="4"/>
  </si>
  <si>
    <t>総　　数</t>
    <phoneticPr fontId="4"/>
  </si>
  <si>
    <t xml:space="preserve"> 世 帯 数  </t>
    <phoneticPr fontId="4"/>
  </si>
  <si>
    <t>増　減</t>
    <phoneticPr fontId="4"/>
  </si>
  <si>
    <t>転　入</t>
    <phoneticPr fontId="4"/>
  </si>
  <si>
    <t>なし</t>
    <phoneticPr fontId="3"/>
  </si>
  <si>
    <t>rank</t>
    <phoneticPr fontId="3"/>
  </si>
  <si>
    <t>◎</t>
    <phoneticPr fontId="3"/>
  </si>
  <si>
    <t>令和３年３月１日現在  市町村別人口と世帯数</t>
    <phoneticPr fontId="4"/>
  </si>
  <si>
    <t>◎</t>
    <phoneticPr fontId="3"/>
  </si>
  <si>
    <t>－</t>
    <phoneticPr fontId="3"/>
  </si>
  <si>
    <t>令和３年４月１日現在  市町村別人口と世帯数</t>
    <phoneticPr fontId="4"/>
  </si>
  <si>
    <t>総　　数</t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</si>
  <si>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</si>
  <si>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</si>
  <si>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</si>
  <si>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</si>
  <si>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</si>
  <si>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</si>
  <si>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</si>
  <si>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令和３年５月１日現在  市町村別人口と世帯数</t>
    <phoneticPr fontId="4"/>
  </si>
  <si>
    <t>令和３年６月１日現在  市町村別人口と世帯数</t>
    <phoneticPr fontId="4"/>
  </si>
  <si>
    <t>転　出</t>
    <phoneticPr fontId="4"/>
  </si>
  <si>
    <t>rank</t>
    <phoneticPr fontId="3"/>
  </si>
  <si>
    <t>◎</t>
    <phoneticPr fontId="3"/>
  </si>
  <si>
    <t>○</t>
    <phoneticPr fontId="3"/>
  </si>
  <si>
    <t>令和３年７月１日現在  市町村別人口と世帯数</t>
    <phoneticPr fontId="4"/>
  </si>
  <si>
    <t>総　　数</t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</si>
  <si>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</si>
  <si>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</si>
  <si>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</si>
  <si>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</si>
  <si>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転　入</t>
    <phoneticPr fontId="4"/>
  </si>
  <si>
    <t>なし</t>
    <phoneticPr fontId="3"/>
  </si>
  <si>
    <t>－</t>
    <phoneticPr fontId="3"/>
  </si>
  <si>
    <t>令和３年８月１日現在  市町村別人口と世帯数</t>
    <phoneticPr fontId="4"/>
  </si>
  <si>
    <t>総　　数</t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</si>
  <si>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</si>
  <si>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</si>
  <si>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</si>
  <si>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</si>
  <si>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</si>
  <si>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</si>
  <si>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</si>
  <si>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令和３年９月１日現在  市町村別人口と世帯数</t>
    <phoneticPr fontId="4"/>
  </si>
  <si>
    <t>総　　数</t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</si>
  <si>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</si>
  <si>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</si>
  <si>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</si>
  <si>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</si>
  <si>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</si>
  <si>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</si>
  <si>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</si>
  <si>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◎</t>
    <phoneticPr fontId="3"/>
  </si>
  <si>
    <t>－</t>
    <phoneticPr fontId="3"/>
  </si>
  <si>
    <t>○</t>
    <phoneticPr fontId="3"/>
  </si>
  <si>
    <t>△</t>
    <phoneticPr fontId="3"/>
  </si>
  <si>
    <t>令和３年10月１日現在  市町村別人口と世帯数</t>
    <phoneticPr fontId="4"/>
  </si>
  <si>
    <t>総　　数</t>
    <phoneticPr fontId="4"/>
  </si>
  <si>
    <t>総 増 減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</si>
  <si>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</si>
  <si>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</si>
  <si>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</si>
  <si>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</si>
  <si>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</si>
  <si>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増　減</t>
    <phoneticPr fontId="4"/>
  </si>
  <si>
    <t>rank</t>
    <phoneticPr fontId="3"/>
  </si>
  <si>
    <t>令和３年11月１日現在  市町村別人口と世帯数</t>
    <phoneticPr fontId="4"/>
  </si>
  <si>
    <t>総　　数</t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</si>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</sst>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[Red]&quot;△ &quot;#,##0"/>
    <numFmt numFmtId="177" formatCode="#,##0;&quot;△ &quot;#,##0"/>
    <numFmt numFmtId="178" formatCode="#,##0.00;[Red]&quot;△ &quot;#,##0.0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0;&quot;△ &quot;0"/>
  </numFmts>
  <fonts count="3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0"/>
      <name val="ＭＳ Ｐ明朝"/>
      <family val="1"/>
      <charset val="128"/>
    </font>
    <font>
      <sz val="20"/>
      <name val="HGS創英角ｺﾞｼｯｸUB"/>
      <family val="3"/>
      <charset val="128"/>
    </font>
    <font>
      <sz val="22"/>
      <name val="HG創英角ｺﾞｼｯｸUB"/>
      <family val="3"/>
      <charset val="128"/>
    </font>
    <font>
      <sz val="16"/>
      <color indexed="12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0" fontId="8" fillId="0" borderId="0"/>
    <xf numFmtId="0" fontId="8" fillId="0" borderId="0"/>
    <xf numFmtId="0" fontId="19" fillId="0" borderId="0"/>
  </cellStyleXfs>
  <cellXfs count="166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0" fontId="0" fillId="0" borderId="0" xfId="0" applyBorder="1" applyProtection="1">
      <alignment vertical="center"/>
    </xf>
    <xf numFmtId="177" fontId="10" fillId="0" borderId="0" xfId="1" applyNumberFormat="1" applyFont="1" applyBorder="1" applyAlignment="1" applyProtection="1">
      <alignment horizontal="right" vertical="center"/>
    </xf>
    <xf numFmtId="49" fontId="9" fillId="0" borderId="0" xfId="3" applyNumberFormat="1" applyFont="1" applyBorder="1" applyAlignment="1" applyProtection="1">
      <alignment horizontal="center" vertical="center"/>
    </xf>
    <xf numFmtId="38" fontId="9" fillId="0" borderId="0" xfId="1" applyFont="1" applyBorder="1" applyAlignment="1" applyProtection="1">
      <alignment vertical="center"/>
    </xf>
    <xf numFmtId="177" fontId="10" fillId="0" borderId="0" xfId="1" applyNumberFormat="1" applyFont="1" applyBorder="1" applyAlignment="1" applyProtection="1">
      <alignment vertical="center"/>
    </xf>
    <xf numFmtId="3" fontId="9" fillId="0" borderId="0" xfId="4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9" fillId="0" borderId="0" xfId="1" applyNumberFormat="1" applyFont="1" applyBorder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4" fillId="0" borderId="0" xfId="4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9" fillId="0" borderId="0" xfId="1" applyFont="1" applyBorder="1" applyAlignment="1" applyProtection="1">
      <alignment horizontal="center" vertical="center"/>
    </xf>
    <xf numFmtId="0" fontId="13" fillId="0" borderId="0" xfId="4" applyFont="1" applyFill="1" applyAlignment="1" applyProtection="1">
      <alignment vertical="center"/>
    </xf>
    <xf numFmtId="0" fontId="2" fillId="0" borderId="1" xfId="3" applyFont="1" applyBorder="1" applyAlignment="1" applyProtection="1">
      <alignment vertical="center"/>
    </xf>
    <xf numFmtId="0" fontId="2" fillId="0" borderId="2" xfId="3" applyFont="1" applyBorder="1" applyAlignment="1" applyProtection="1">
      <alignment vertical="center"/>
    </xf>
    <xf numFmtId="49" fontId="2" fillId="0" borderId="3" xfId="3" applyNumberFormat="1" applyFont="1" applyBorder="1" applyAlignment="1" applyProtection="1">
      <alignment horizontal="center" vertical="center"/>
    </xf>
    <xf numFmtId="177" fontId="5" fillId="0" borderId="3" xfId="1" applyNumberFormat="1" applyFont="1" applyBorder="1" applyAlignment="1" applyProtection="1">
      <alignment vertical="center"/>
    </xf>
    <xf numFmtId="177" fontId="2" fillId="0" borderId="3" xfId="1" applyNumberFormat="1" applyFont="1" applyBorder="1" applyAlignment="1" applyProtection="1">
      <alignment vertical="center"/>
    </xf>
    <xf numFmtId="177" fontId="5" fillId="0" borderId="3" xfId="1" applyNumberFormat="1" applyFont="1" applyBorder="1" applyAlignment="1" applyProtection="1">
      <alignment horizontal="right" vertical="center"/>
    </xf>
    <xf numFmtId="49" fontId="2" fillId="0" borderId="3" xfId="3" applyNumberFormat="1" applyFont="1" applyFill="1" applyBorder="1" applyAlignment="1" applyProtection="1">
      <alignment horizontal="center" vertical="center"/>
    </xf>
    <xf numFmtId="177" fontId="5" fillId="0" borderId="4" xfId="1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/>
    </xf>
    <xf numFmtId="38" fontId="2" fillId="0" borderId="3" xfId="1" applyFont="1" applyBorder="1" applyAlignment="1" applyProtection="1">
      <alignment horizontal="right" vertical="center"/>
    </xf>
    <xf numFmtId="177" fontId="5" fillId="0" borderId="2" xfId="1" applyNumberFormat="1" applyFont="1" applyBorder="1" applyAlignment="1" applyProtection="1">
      <alignment vertical="center"/>
    </xf>
    <xf numFmtId="38" fontId="2" fillId="0" borderId="2" xfId="1" applyFont="1" applyBorder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vertical="center"/>
    </xf>
    <xf numFmtId="3" fontId="2" fillId="0" borderId="3" xfId="4" applyNumberFormat="1" applyFont="1" applyBorder="1" applyAlignment="1" applyProtection="1">
      <alignment vertical="center"/>
    </xf>
    <xf numFmtId="49" fontId="2" fillId="0" borderId="2" xfId="3" applyNumberFormat="1" applyFont="1" applyFill="1" applyBorder="1" applyAlignment="1" applyProtection="1">
      <alignment horizontal="center" vertical="center"/>
    </xf>
    <xf numFmtId="177" fontId="5" fillId="0" borderId="2" xfId="1" applyNumberFormat="1" applyFont="1" applyBorder="1" applyAlignment="1" applyProtection="1">
      <alignment horizontal="right" vertical="center"/>
    </xf>
    <xf numFmtId="177" fontId="5" fillId="0" borderId="3" xfId="1" applyNumberFormat="1" applyFont="1" applyFill="1" applyBorder="1" applyAlignment="1" applyProtection="1">
      <alignment horizontal="right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49" fontId="2" fillId="0" borderId="3" xfId="3" applyNumberFormat="1" applyFont="1" applyFill="1" applyBorder="1" applyAlignment="1" applyProtection="1">
      <alignment horizontal="center"/>
    </xf>
    <xf numFmtId="0" fontId="2" fillId="3" borderId="0" xfId="4" applyFont="1" applyFill="1" applyAlignment="1" applyProtection="1">
      <alignment vertical="center"/>
    </xf>
    <xf numFmtId="0" fontId="12" fillId="3" borderId="0" xfId="4" applyFont="1" applyFill="1" applyAlignment="1" applyProtection="1">
      <alignment vertical="center"/>
    </xf>
    <xf numFmtId="0" fontId="7" fillId="3" borderId="0" xfId="4" applyFont="1" applyFill="1" applyAlignment="1" applyProtection="1">
      <alignment vertical="center"/>
    </xf>
    <xf numFmtId="0" fontId="2" fillId="0" borderId="5" xfId="4" applyFont="1" applyBorder="1" applyAlignment="1" applyProtection="1">
      <alignment vertical="center"/>
    </xf>
    <xf numFmtId="177" fontId="5" fillId="4" borderId="3" xfId="1" applyNumberFormat="1" applyFont="1" applyFill="1" applyBorder="1" applyAlignment="1" applyProtection="1">
      <alignment vertical="center"/>
    </xf>
    <xf numFmtId="49" fontId="2" fillId="4" borderId="3" xfId="3" applyNumberFormat="1" applyFont="1" applyFill="1" applyBorder="1" applyAlignment="1" applyProtection="1">
      <alignment horizontal="center" vertical="center"/>
    </xf>
    <xf numFmtId="38" fontId="2" fillId="4" borderId="3" xfId="1" applyFont="1" applyFill="1" applyBorder="1" applyAlignment="1" applyProtection="1">
      <alignment horizontal="right" vertical="center"/>
    </xf>
    <xf numFmtId="177" fontId="5" fillId="4" borderId="3" xfId="1" applyNumberFormat="1" applyFont="1" applyFill="1" applyBorder="1" applyAlignment="1" applyProtection="1">
      <alignment horizontal="right" vertical="center"/>
    </xf>
    <xf numFmtId="3" fontId="2" fillId="4" borderId="3" xfId="4" applyNumberFormat="1" applyFont="1" applyFill="1" applyBorder="1" applyAlignment="1" applyProtection="1">
      <alignment vertical="center"/>
    </xf>
    <xf numFmtId="177" fontId="5" fillId="4" borderId="2" xfId="1" applyNumberFormat="1" applyFont="1" applyFill="1" applyBorder="1" applyAlignment="1" applyProtection="1">
      <alignment horizontal="right" vertical="center"/>
    </xf>
    <xf numFmtId="177" fontId="9" fillId="0" borderId="0" xfId="1" applyNumberFormat="1" applyFont="1" applyBorder="1" applyAlignment="1" applyProtection="1">
      <alignment horizontal="right" vertical="center"/>
    </xf>
    <xf numFmtId="49" fontId="2" fillId="4" borderId="2" xfId="3" applyNumberFormat="1" applyFont="1" applyFill="1" applyBorder="1" applyAlignment="1" applyProtection="1">
      <alignment horizontal="center" vertical="center"/>
    </xf>
    <xf numFmtId="177" fontId="5" fillId="4" borderId="2" xfId="1" applyNumberFormat="1" applyFont="1" applyFill="1" applyBorder="1" applyAlignment="1" applyProtection="1">
      <alignment vertical="center"/>
    </xf>
    <xf numFmtId="38" fontId="2" fillId="4" borderId="2" xfId="1" applyFont="1" applyFill="1" applyBorder="1" applyAlignment="1" applyProtection="1">
      <alignment horizontal="right" vertical="center"/>
    </xf>
    <xf numFmtId="3" fontId="2" fillId="4" borderId="2" xfId="4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horizontal="center" vertical="center"/>
    </xf>
    <xf numFmtId="0" fontId="17" fillId="0" borderId="0" xfId="4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2" fillId="0" borderId="0" xfId="4" applyFont="1" applyFill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176" fontId="15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 applyProtection="1">
      <alignment vertical="center"/>
    </xf>
    <xf numFmtId="176" fontId="7" fillId="0" borderId="0" xfId="0" applyNumberFormat="1" applyFont="1" applyAlignment="1" applyProtection="1">
      <alignment vertical="center"/>
    </xf>
    <xf numFmtId="176" fontId="7" fillId="0" borderId="0" xfId="0" applyNumberFormat="1" applyFont="1" applyAlignment="1" applyProtection="1">
      <alignment horizontal="left" vertical="center"/>
    </xf>
    <xf numFmtId="178" fontId="9" fillId="0" borderId="0" xfId="0" applyNumberFormat="1" applyFont="1" applyAlignment="1" applyProtection="1">
      <alignment vertical="center"/>
    </xf>
    <xf numFmtId="178" fontId="7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176" fontId="2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25" fillId="0" borderId="0" xfId="0" applyNumberFormat="1" applyFont="1" applyBorder="1" applyAlignment="1" applyProtection="1">
      <alignment vertical="center"/>
    </xf>
    <xf numFmtId="0" fontId="9" fillId="0" borderId="0" xfId="3" applyFont="1" applyBorder="1" applyAlignment="1" applyProtection="1">
      <alignment vertical="center"/>
    </xf>
    <xf numFmtId="178" fontId="28" fillId="0" borderId="1" xfId="0" applyNumberFormat="1" applyFont="1" applyBorder="1" applyAlignment="1" applyProtection="1">
      <alignment horizontal="centerContinuous" vertical="center" wrapText="1"/>
    </xf>
    <xf numFmtId="176" fontId="27" fillId="0" borderId="2" xfId="0" applyNumberFormat="1" applyFont="1" applyBorder="1" applyAlignment="1" applyProtection="1">
      <alignment horizontal="center" vertical="center"/>
    </xf>
    <xf numFmtId="176" fontId="27" fillId="0" borderId="2" xfId="0" applyNumberFormat="1" applyFont="1" applyFill="1" applyBorder="1" applyAlignment="1" applyProtection="1">
      <alignment horizontal="center" vertical="center"/>
    </xf>
    <xf numFmtId="178" fontId="28" fillId="0" borderId="2" xfId="0" applyNumberFormat="1" applyFont="1" applyBorder="1" applyAlignment="1" applyProtection="1">
      <alignment horizontal="centerContinuous" vertical="center" wrapText="1"/>
    </xf>
    <xf numFmtId="176" fontId="24" fillId="0" borderId="1" xfId="0" applyNumberFormat="1" applyFont="1" applyBorder="1" applyAlignment="1" applyProtection="1">
      <alignment vertical="center"/>
    </xf>
    <xf numFmtId="176" fontId="27" fillId="0" borderId="1" xfId="0" applyNumberFormat="1" applyFont="1" applyBorder="1" applyAlignment="1" applyProtection="1">
      <alignment vertical="center"/>
    </xf>
    <xf numFmtId="177" fontId="27" fillId="0" borderId="1" xfId="0" applyNumberFormat="1" applyFont="1" applyBorder="1" applyAlignment="1" applyProtection="1">
      <alignment vertical="center"/>
    </xf>
    <xf numFmtId="0" fontId="0" fillId="0" borderId="1" xfId="0" applyFill="1" applyBorder="1" applyProtection="1">
      <alignment vertical="center"/>
    </xf>
    <xf numFmtId="177" fontId="27" fillId="0" borderId="1" xfId="0" applyNumberFormat="1" applyFont="1" applyFill="1" applyBorder="1" applyAlignment="1" applyProtection="1">
      <alignment vertical="center"/>
    </xf>
    <xf numFmtId="176" fontId="24" fillId="0" borderId="3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177" fontId="2" fillId="0" borderId="3" xfId="0" applyNumberFormat="1" applyFont="1" applyFill="1" applyBorder="1" applyAlignment="1" applyProtection="1">
      <alignment vertical="center"/>
    </xf>
    <xf numFmtId="176" fontId="2" fillId="5" borderId="3" xfId="0" applyNumberFormat="1" applyFont="1" applyFill="1" applyBorder="1" applyAlignment="1" applyProtection="1">
      <alignment vertical="center"/>
    </xf>
    <xf numFmtId="176" fontId="30" fillId="0" borderId="3" xfId="0" applyNumberFormat="1" applyFont="1" applyBorder="1" applyAlignment="1" applyProtection="1">
      <alignment vertical="center"/>
    </xf>
    <xf numFmtId="177" fontId="2" fillId="0" borderId="3" xfId="0" applyNumberFormat="1" applyFont="1" applyFill="1" applyBorder="1" applyAlignment="1" applyProtection="1">
      <alignment horizontal="right" vertical="center"/>
    </xf>
    <xf numFmtId="179" fontId="7" fillId="0" borderId="3" xfId="0" applyNumberFormat="1" applyFont="1" applyFill="1" applyBorder="1" applyAlignment="1" applyProtection="1">
      <alignment horizontal="right" vertical="center" shrinkToFit="1"/>
    </xf>
    <xf numFmtId="180" fontId="7" fillId="0" borderId="3" xfId="0" applyNumberFormat="1" applyFont="1" applyFill="1" applyBorder="1" applyAlignment="1" applyProtection="1">
      <alignment horizontal="right" vertical="center" shrinkToFit="1"/>
    </xf>
    <xf numFmtId="181" fontId="7" fillId="0" borderId="3" xfId="0" applyNumberFormat="1" applyFont="1" applyFill="1" applyBorder="1" applyAlignment="1" applyProtection="1">
      <alignment vertical="center" shrinkToFit="1"/>
    </xf>
    <xf numFmtId="176" fontId="30" fillId="5" borderId="3" xfId="0" applyNumberFormat="1" applyFont="1" applyFill="1" applyBorder="1" applyAlignment="1" applyProtection="1">
      <alignment vertical="center"/>
    </xf>
    <xf numFmtId="177" fontId="30" fillId="0" borderId="3" xfId="0" applyNumberFormat="1" applyFont="1" applyBorder="1" applyAlignment="1" applyProtection="1">
      <alignment vertical="center"/>
    </xf>
    <xf numFmtId="177" fontId="10" fillId="0" borderId="0" xfId="3" applyNumberFormat="1" applyFont="1" applyBorder="1" applyAlignment="1" applyProtection="1">
      <alignment vertical="center"/>
    </xf>
    <xf numFmtId="179" fontId="2" fillId="0" borderId="3" xfId="0" applyNumberFormat="1" applyFont="1" applyFill="1" applyBorder="1" applyAlignment="1" applyProtection="1">
      <alignment horizontal="right" vertical="center"/>
    </xf>
    <xf numFmtId="180" fontId="2" fillId="0" borderId="3" xfId="0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 applyProtection="1">
      <alignment vertical="center"/>
    </xf>
    <xf numFmtId="176" fontId="30" fillId="0" borderId="3" xfId="0" applyNumberFormat="1" applyFont="1" applyFill="1" applyBorder="1" applyAlignment="1" applyProtection="1">
      <alignment vertical="center"/>
    </xf>
    <xf numFmtId="177" fontId="30" fillId="0" borderId="3" xfId="0" applyNumberFormat="1" applyFont="1" applyFill="1" applyBorder="1" applyAlignment="1" applyProtection="1">
      <alignment vertical="center"/>
    </xf>
    <xf numFmtId="177" fontId="10" fillId="0" borderId="0" xfId="4" applyNumberFormat="1" applyFont="1" applyBorder="1" applyAlignment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183" fontId="2" fillId="0" borderId="0" xfId="0" applyNumberFormat="1" applyFont="1">
      <alignment vertical="center"/>
    </xf>
    <xf numFmtId="176" fontId="24" fillId="4" borderId="3" xfId="0" applyNumberFormat="1" applyFont="1" applyFill="1" applyBorder="1" applyAlignment="1" applyProtection="1">
      <alignment horizontal="center" vertical="center"/>
    </xf>
    <xf numFmtId="176" fontId="2" fillId="4" borderId="3" xfId="0" applyNumberFormat="1" applyFont="1" applyFill="1" applyBorder="1" applyAlignment="1" applyProtection="1">
      <alignment vertical="center"/>
    </xf>
    <xf numFmtId="177" fontId="2" fillId="4" borderId="3" xfId="0" applyNumberFormat="1" applyFont="1" applyFill="1" applyBorder="1" applyAlignment="1" applyProtection="1">
      <alignment vertical="center"/>
    </xf>
    <xf numFmtId="176" fontId="24" fillId="0" borderId="2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vertical="center"/>
    </xf>
    <xf numFmtId="177" fontId="2" fillId="0" borderId="2" xfId="0" applyNumberFormat="1" applyFont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177" fontId="2" fillId="0" borderId="2" xfId="0" applyNumberFormat="1" applyFont="1" applyFill="1" applyBorder="1" applyAlignment="1" applyProtection="1">
      <alignment vertical="center"/>
    </xf>
    <xf numFmtId="176" fontId="2" fillId="5" borderId="2" xfId="0" applyNumberFormat="1" applyFont="1" applyFill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31" fillId="0" borderId="0" xfId="0" applyFont="1" applyAlignment="1">
      <alignment horizontal="left" vertical="center" readingOrder="1"/>
    </xf>
    <xf numFmtId="176" fontId="24" fillId="0" borderId="0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Border="1" applyAlignment="1" applyProtection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176" fontId="3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176" fontId="0" fillId="0" borderId="0" xfId="0" applyNumberFormat="1" applyProtection="1">
      <alignment vertical="center"/>
    </xf>
    <xf numFmtId="177" fontId="2" fillId="5" borderId="2" xfId="0" applyNumberFormat="1" applyFont="1" applyFill="1" applyBorder="1" applyAlignment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/>
    </xf>
    <xf numFmtId="0" fontId="2" fillId="0" borderId="0" xfId="4" applyFont="1" applyAlignment="1" applyProtection="1">
      <alignment horizontal="center" vertical="center"/>
    </xf>
    <xf numFmtId="0" fontId="20" fillId="3" borderId="0" xfId="4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horizontal="center" vertical="center"/>
    </xf>
    <xf numFmtId="0" fontId="17" fillId="0" borderId="0" xfId="4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21" fillId="2" borderId="0" xfId="4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4" applyFont="1" applyFill="1" applyAlignment="1" applyProtection="1">
      <alignment horizontal="center" vertical="center"/>
    </xf>
    <xf numFmtId="176" fontId="27" fillId="0" borderId="1" xfId="0" applyNumberFormat="1" applyFont="1" applyBorder="1" applyAlignment="1" applyProtection="1">
      <alignment horizontal="center" vertical="center"/>
    </xf>
    <xf numFmtId="0" fontId="0" fillId="0" borderId="2" xfId="0" applyBorder="1">
      <alignment vertical="center"/>
    </xf>
    <xf numFmtId="176" fontId="26" fillId="0" borderId="1" xfId="0" applyNumberFormat="1" applyFont="1" applyBorder="1" applyAlignment="1" applyProtection="1">
      <alignment horizontal="center" vertical="center"/>
    </xf>
    <xf numFmtId="0" fontId="29" fillId="0" borderId="2" xfId="0" applyFont="1" applyBorder="1">
      <alignment vertical="center"/>
    </xf>
    <xf numFmtId="176" fontId="15" fillId="0" borderId="0" xfId="0" applyNumberFormat="1" applyFont="1" applyAlignment="1" applyProtection="1">
      <alignment horizontal="center" vertical="center"/>
    </xf>
    <xf numFmtId="176" fontId="24" fillId="0" borderId="1" xfId="0" applyNumberFormat="1" applyFont="1" applyBorder="1" applyAlignment="1" applyProtection="1">
      <alignment horizontal="center" vertical="center"/>
    </xf>
    <xf numFmtId="176" fontId="27" fillId="0" borderId="6" xfId="0" applyNumberFormat="1" applyFont="1" applyBorder="1" applyAlignment="1" applyProtection="1">
      <alignment horizontal="center" vertical="center"/>
    </xf>
    <xf numFmtId="176" fontId="27" fillId="0" borderId="7" xfId="0" applyNumberFormat="1" applyFont="1" applyBorder="1" applyAlignment="1" applyProtection="1">
      <alignment horizontal="center" vertical="center"/>
    </xf>
    <xf numFmtId="176" fontId="27" fillId="0" borderId="8" xfId="0" applyNumberFormat="1" applyFont="1" applyBorder="1" applyAlignment="1" applyProtection="1">
      <alignment horizontal="center" vertical="center"/>
    </xf>
    <xf numFmtId="176" fontId="27" fillId="0" borderId="6" xfId="0" applyNumberFormat="1" applyFont="1" applyFill="1" applyBorder="1" applyAlignment="1" applyProtection="1">
      <alignment horizontal="center" vertical="center"/>
    </xf>
    <xf numFmtId="176" fontId="27" fillId="0" borderId="7" xfId="0" applyNumberFormat="1" applyFont="1" applyFill="1" applyBorder="1" applyAlignment="1" applyProtection="1">
      <alignment horizontal="center" vertical="center"/>
    </xf>
    <xf numFmtId="176" fontId="27" fillId="0" borderId="8" xfId="0" applyNumberFormat="1" applyFont="1" applyFill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8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2382</xdr:colOff>
      <xdr:row>76</xdr:row>
      <xdr:rowOff>130968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357188" y="5441156"/>
          <a:ext cx="7262813" cy="6667500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horzOverflow="clip"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から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000" b="1" i="0" u="none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1" i="0" u="none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上記の令和２年</a:t>
          </a:r>
          <a:r>
            <a:rPr lang="en-US" altLang="ja-JP" sz="1000" b="1" i="0" u="none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lang="ja-JP" altLang="en-US" sz="1000" b="1" i="0" u="none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月１日以降の推計人口及び世帯数は、国勢調査の確定値を基に再推計しています。これまで</a:t>
          </a:r>
          <a:endParaRPr lang="en-US" altLang="ja-JP" sz="1000" b="1" i="0" u="none" baseline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1" i="0" u="none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 </a:t>
          </a:r>
          <a:r>
            <a:rPr lang="ja-JP" altLang="en-US" sz="1000" b="1" i="0" u="none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に公表している推計値とは異なりますのでご注意ください。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（令和２年国勢調査で公表された確定値では、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速報値より、人口総数で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669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名、世帯数で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343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世帯少なくなっています。）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の捉え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416719</xdr:colOff>
      <xdr:row>5</xdr:row>
      <xdr:rowOff>107156</xdr:rowOff>
    </xdr:from>
    <xdr:ext cx="6012656" cy="569119"/>
    <xdr:sp macro="" textlink="">
      <xdr:nvSpPr>
        <xdr:cNvPr id="4" name="Text Box 32796"/>
        <xdr:cNvSpPr txBox="1">
          <a:spLocks noChangeArrowheads="1"/>
        </xdr:cNvSpPr>
      </xdr:nvSpPr>
      <xdr:spPr bwMode="auto">
        <a:xfrm>
          <a:off x="778669" y="1231106"/>
          <a:ext cx="6012656" cy="569119"/>
        </a:xfrm>
        <a:prstGeom prst="rect">
          <a:avLst/>
        </a:prstGeom>
        <a:noFill/>
        <a:ln w="9525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 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「山形県の人口と世帯数（推計）」について、これまで公表したものを令和２年国勢調査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  　 人口及び世帯数（確定値）に基づき、上記期間を再推計したものです。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213827</xdr:colOff>
      <xdr:row>59</xdr:row>
      <xdr:rowOff>0</xdr:rowOff>
    </xdr:from>
    <xdr:to>
      <xdr:col>10</xdr:col>
      <xdr:colOff>279595</xdr:colOff>
      <xdr:row>66</xdr:row>
      <xdr:rowOff>180910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18602" y="9220200"/>
          <a:ext cx="5609318" cy="124771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213827</xdr:colOff>
      <xdr:row>58</xdr:row>
      <xdr:rowOff>145791</xdr:rowOff>
    </xdr:from>
    <xdr:to>
      <xdr:col>10</xdr:col>
      <xdr:colOff>279595</xdr:colOff>
      <xdr:row>66</xdr:row>
      <xdr:rowOff>171191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18602" y="9213591"/>
          <a:ext cx="5609318" cy="12446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242984</xdr:colOff>
      <xdr:row>59</xdr:row>
      <xdr:rowOff>0</xdr:rowOff>
    </xdr:from>
    <xdr:to>
      <xdr:col>10</xdr:col>
      <xdr:colOff>308752</xdr:colOff>
      <xdr:row>66</xdr:row>
      <xdr:rowOff>180910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47759" y="9220200"/>
          <a:ext cx="5609318" cy="124771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295469</xdr:colOff>
      <xdr:row>58</xdr:row>
      <xdr:rowOff>133350</xdr:rowOff>
    </xdr:from>
    <xdr:to>
      <xdr:col>10</xdr:col>
      <xdr:colOff>361237</xdr:colOff>
      <xdr:row>66</xdr:row>
      <xdr:rowOff>158750</xdr:rowOff>
    </xdr:to>
    <xdr:sp macro="" textlink="">
      <xdr:nvSpPr>
        <xdr:cNvPr id="2" name="Text Box 32768"/>
        <xdr:cNvSpPr txBox="1">
          <a:spLocks noChangeArrowheads="1"/>
        </xdr:cNvSpPr>
      </xdr:nvSpPr>
      <xdr:spPr bwMode="auto">
        <a:xfrm>
          <a:off x="400244" y="9201150"/>
          <a:ext cx="5609318" cy="12446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3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58</xdr:row>
      <xdr:rowOff>133350</xdr:rowOff>
    </xdr:from>
    <xdr:to>
      <xdr:col>10</xdr:col>
      <xdr:colOff>351517</xdr:colOff>
      <xdr:row>66</xdr:row>
      <xdr:rowOff>158750</xdr:rowOff>
    </xdr:to>
    <xdr:sp macro="" textlink="">
      <xdr:nvSpPr>
        <xdr:cNvPr id="2" name="Text Box 32768"/>
        <xdr:cNvSpPr txBox="1">
          <a:spLocks noChangeArrowheads="1"/>
        </xdr:cNvSpPr>
      </xdr:nvSpPr>
      <xdr:spPr bwMode="auto">
        <a:xfrm>
          <a:off x="390524" y="9201150"/>
          <a:ext cx="5609318" cy="12446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3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58</xdr:row>
      <xdr:rowOff>133350</xdr:rowOff>
    </xdr:from>
    <xdr:to>
      <xdr:col>10</xdr:col>
      <xdr:colOff>351517</xdr:colOff>
      <xdr:row>66</xdr:row>
      <xdr:rowOff>158750</xdr:rowOff>
    </xdr:to>
    <xdr:sp macro="" textlink="">
      <xdr:nvSpPr>
        <xdr:cNvPr id="2" name="Text Box 32768"/>
        <xdr:cNvSpPr txBox="1">
          <a:spLocks noChangeArrowheads="1"/>
        </xdr:cNvSpPr>
      </xdr:nvSpPr>
      <xdr:spPr bwMode="auto">
        <a:xfrm>
          <a:off x="390524" y="9201150"/>
          <a:ext cx="5609318" cy="12446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3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276030</xdr:colOff>
      <xdr:row>63</xdr:row>
      <xdr:rowOff>75034</xdr:rowOff>
    </xdr:from>
    <xdr:to>
      <xdr:col>10</xdr:col>
      <xdr:colOff>341798</xdr:colOff>
      <xdr:row>72</xdr:row>
      <xdr:rowOff>71276</xdr:rowOff>
    </xdr:to>
    <xdr:sp macro="" textlink="">
      <xdr:nvSpPr>
        <xdr:cNvPr id="2" name="Text Box 32768"/>
        <xdr:cNvSpPr txBox="1">
          <a:spLocks noChangeArrowheads="1"/>
        </xdr:cNvSpPr>
      </xdr:nvSpPr>
      <xdr:spPr bwMode="auto">
        <a:xfrm>
          <a:off x="380805" y="9904834"/>
          <a:ext cx="5609318" cy="124401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281862</xdr:colOff>
      <xdr:row>58</xdr:row>
      <xdr:rowOff>9718</xdr:rowOff>
    </xdr:from>
    <xdr:to>
      <xdr:col>12</xdr:col>
      <xdr:colOff>417739</xdr:colOff>
      <xdr:row>62</xdr:row>
      <xdr:rowOff>12094</xdr:rowOff>
    </xdr:to>
    <xdr:sp macro="" textlink="">
      <xdr:nvSpPr>
        <xdr:cNvPr id="3" name="Text Box 32768"/>
        <xdr:cNvSpPr txBox="1">
          <a:spLocks noChangeArrowheads="1"/>
        </xdr:cNvSpPr>
      </xdr:nvSpPr>
      <xdr:spPr bwMode="auto">
        <a:xfrm>
          <a:off x="386637" y="9077518"/>
          <a:ext cx="7241527" cy="61197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は国勢調査確定値です。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「自然動態」「社会動態」「総増減」「世帯数増減」は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月中の増減で、参考までに掲載しています。</a:t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502834" cy="202936"/>
    <xdr:sp macro="" textlink="">
      <xdr:nvSpPr>
        <xdr:cNvPr id="4" name="Text Box 1028"/>
        <xdr:cNvSpPr txBox="1">
          <a:spLocks noChangeArrowheads="1"/>
        </xdr:cNvSpPr>
      </xdr:nvSpPr>
      <xdr:spPr bwMode="auto">
        <a:xfrm>
          <a:off x="104775" y="171450"/>
          <a:ext cx="1502834" cy="202936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58</xdr:row>
      <xdr:rowOff>133350</xdr:rowOff>
    </xdr:from>
    <xdr:to>
      <xdr:col>10</xdr:col>
      <xdr:colOff>351517</xdr:colOff>
      <xdr:row>66</xdr:row>
      <xdr:rowOff>158750</xdr:rowOff>
    </xdr:to>
    <xdr:sp macro="" textlink="">
      <xdr:nvSpPr>
        <xdr:cNvPr id="2" name="Text Box 32768"/>
        <xdr:cNvSpPr txBox="1">
          <a:spLocks noChangeArrowheads="1"/>
        </xdr:cNvSpPr>
      </xdr:nvSpPr>
      <xdr:spPr bwMode="auto">
        <a:xfrm>
          <a:off x="390524" y="9201150"/>
          <a:ext cx="5609318" cy="12446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3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281862</xdr:colOff>
      <xdr:row>59</xdr:row>
      <xdr:rowOff>0</xdr:rowOff>
    </xdr:from>
    <xdr:to>
      <xdr:col>10</xdr:col>
      <xdr:colOff>347630</xdr:colOff>
      <xdr:row>66</xdr:row>
      <xdr:rowOff>180910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86637" y="9220200"/>
          <a:ext cx="5609318" cy="124771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233266</xdr:colOff>
      <xdr:row>59</xdr:row>
      <xdr:rowOff>0</xdr:rowOff>
    </xdr:from>
    <xdr:to>
      <xdr:col>10</xdr:col>
      <xdr:colOff>299034</xdr:colOff>
      <xdr:row>66</xdr:row>
      <xdr:rowOff>180910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38041" y="9220200"/>
          <a:ext cx="5609318" cy="124771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242984</xdr:colOff>
      <xdr:row>59</xdr:row>
      <xdr:rowOff>0</xdr:rowOff>
    </xdr:from>
    <xdr:to>
      <xdr:col>10</xdr:col>
      <xdr:colOff>308752</xdr:colOff>
      <xdr:row>66</xdr:row>
      <xdr:rowOff>180910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47759" y="9220200"/>
          <a:ext cx="5609318" cy="124771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204107</xdr:colOff>
      <xdr:row>59</xdr:row>
      <xdr:rowOff>9720</xdr:rowOff>
    </xdr:from>
    <xdr:to>
      <xdr:col>10</xdr:col>
      <xdr:colOff>269875</xdr:colOff>
      <xdr:row>67</xdr:row>
      <xdr:rowOff>5962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08882" y="9229920"/>
          <a:ext cx="5609318" cy="12440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213826</xdr:colOff>
      <xdr:row>59</xdr:row>
      <xdr:rowOff>0</xdr:rowOff>
    </xdr:from>
    <xdr:to>
      <xdr:col>10</xdr:col>
      <xdr:colOff>328191</xdr:colOff>
      <xdr:row>66</xdr:row>
      <xdr:rowOff>180910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18601" y="9220200"/>
          <a:ext cx="5657915" cy="124771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 macro="" textlink="">
      <xdr:nvSpPr>
        <xdr:cNvPr id="2" name="AutoShape 32427"/>
        <xdr:cNvSpPr>
          <a:spLocks noChangeAspect="1" noChangeArrowheads="1"/>
        </xdr:cNvSpPr>
      </xdr:nvSpPr>
      <xdr:spPr bwMode="auto">
        <a:xfrm>
          <a:off x="1619250" y="33785175"/>
          <a:ext cx="63817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 macro="" textlink="">
      <xdr:nvSpPr>
        <xdr:cNvPr id="3" name="AutoShape 32490"/>
        <xdr:cNvSpPr>
          <a:spLocks noChangeAspect="1" noChangeArrowheads="1"/>
        </xdr:cNvSpPr>
      </xdr:nvSpPr>
      <xdr:spPr bwMode="auto">
        <a:xfrm>
          <a:off x="219075" y="18821400"/>
          <a:ext cx="511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204107</xdr:colOff>
      <xdr:row>58</xdr:row>
      <xdr:rowOff>145791</xdr:rowOff>
    </xdr:from>
    <xdr:to>
      <xdr:col>10</xdr:col>
      <xdr:colOff>269875</xdr:colOff>
      <xdr:row>66</xdr:row>
      <xdr:rowOff>171191</xdr:rowOff>
    </xdr:to>
    <xdr:sp macro="" textlink="">
      <xdr:nvSpPr>
        <xdr:cNvPr id="4" name="Text Box 32768"/>
        <xdr:cNvSpPr txBox="1">
          <a:spLocks noChangeArrowheads="1"/>
        </xdr:cNvSpPr>
      </xdr:nvSpPr>
      <xdr:spPr bwMode="auto">
        <a:xfrm>
          <a:off x="308882" y="9213591"/>
          <a:ext cx="5609318" cy="12446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640556</xdr:colOff>
      <xdr:row>2</xdr:row>
      <xdr:rowOff>54769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104775" y="171450"/>
          <a:ext cx="2145506" cy="207169"/>
        </a:xfrm>
        <a:prstGeom prst="rect">
          <a:avLst/>
        </a:prstGeom>
        <a:solidFill>
          <a:srgbClr val="FFFFFF"/>
        </a:solidFill>
        <a:ln w="25400" cap="rnd" algn="ctr">
          <a:solidFill>
            <a:srgbClr val="0000FF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２国勢調査確定値に基づく再推計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AY81"/>
  <sheetViews>
    <sheetView showGridLines="0" tabSelected="1" view="pageBreakPreview" zoomScaleNormal="100" zoomScaleSheetLayoutView="100" workbookViewId="0"/>
  </sheetViews>
  <sheetFormatPr defaultColWidth="9.109375" defaultRowHeight="12" customHeight="1"/>
  <cols>
    <col min="1" max="1" width="5.44140625" style="13" customWidth="1"/>
    <col min="2" max="2" width="18" style="1" customWidth="1"/>
    <col min="3" max="8" width="14.109375" style="1" customWidth="1"/>
    <col min="9" max="9" width="6.33203125" style="1" customWidth="1"/>
    <col min="10" max="10" width="4.44140625" style="1" customWidth="1"/>
    <col min="11" max="16384" width="9.109375" style="1"/>
  </cols>
  <sheetData>
    <row r="1" spans="1:51" ht="9.75" customHeight="1">
      <c r="F1" s="65"/>
      <c r="G1" s="65"/>
      <c r="H1" s="65"/>
      <c r="I1" s="65"/>
    </row>
    <row r="2" spans="1:51" ht="13.5" customHeight="1">
      <c r="B2" s="151" t="s">
        <v>26</v>
      </c>
      <c r="C2" s="152"/>
      <c r="D2" s="152"/>
      <c r="E2" s="152"/>
      <c r="F2" s="152"/>
      <c r="G2" s="152"/>
      <c r="H2" s="152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47"/>
      <c r="AS2" s="147"/>
      <c r="AT2" s="147"/>
      <c r="AU2" s="147"/>
      <c r="AV2" s="147"/>
      <c r="AW2" s="147"/>
      <c r="AX2" s="147"/>
      <c r="AY2" s="44"/>
    </row>
    <row r="3" spans="1:51" ht="13.5" customHeight="1">
      <c r="B3" s="152"/>
      <c r="C3" s="152"/>
      <c r="D3" s="152"/>
      <c r="E3" s="152"/>
      <c r="F3" s="152"/>
      <c r="G3" s="152"/>
      <c r="H3" s="152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47"/>
      <c r="AS3" s="147"/>
      <c r="AT3" s="147"/>
      <c r="AU3" s="147"/>
      <c r="AV3" s="147"/>
      <c r="AW3" s="147"/>
      <c r="AX3" s="147"/>
      <c r="AY3" s="44"/>
    </row>
    <row r="4" spans="1:51" ht="13.5" customHeight="1">
      <c r="B4" s="152"/>
      <c r="C4" s="152"/>
      <c r="D4" s="152"/>
      <c r="E4" s="152"/>
      <c r="F4" s="152"/>
      <c r="G4" s="152"/>
      <c r="H4" s="152"/>
      <c r="I4" s="13"/>
      <c r="J4" s="13"/>
      <c r="K4" s="13"/>
      <c r="L4" s="60"/>
      <c r="M4" s="60"/>
      <c r="N4" s="60"/>
      <c r="O4" s="13"/>
      <c r="P4" s="13"/>
      <c r="Q4" s="148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50"/>
      <c r="AI4" s="60"/>
      <c r="AJ4" s="60"/>
      <c r="AK4" s="60"/>
      <c r="AL4" s="60"/>
      <c r="AM4" s="60"/>
      <c r="AN4" s="60"/>
      <c r="AO4" s="60"/>
      <c r="AP4" s="64"/>
      <c r="AQ4" s="64"/>
      <c r="AR4" s="45"/>
      <c r="AS4" s="45"/>
      <c r="AT4" s="45"/>
      <c r="AU4" s="45"/>
      <c r="AV4" s="46"/>
      <c r="AW4" s="46"/>
      <c r="AX4" s="46"/>
      <c r="AY4" s="46"/>
    </row>
    <row r="5" spans="1:51" ht="13.5" customHeight="1">
      <c r="B5" s="152"/>
      <c r="C5" s="152"/>
      <c r="D5" s="152"/>
      <c r="E5" s="152"/>
      <c r="F5" s="152"/>
      <c r="G5" s="152"/>
      <c r="H5" s="152"/>
      <c r="I5" s="13"/>
      <c r="J5" s="13"/>
      <c r="K5" s="13"/>
      <c r="L5" s="12"/>
      <c r="M5" s="12"/>
      <c r="N5" s="12"/>
      <c r="O5" s="13"/>
      <c r="P5" s="13"/>
      <c r="Q5" s="148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19"/>
      <c r="AJ5" s="12"/>
      <c r="AK5" s="12"/>
      <c r="AL5" s="12"/>
      <c r="AM5" s="12"/>
      <c r="AN5" s="12"/>
      <c r="AO5" s="12"/>
      <c r="AP5" s="12"/>
      <c r="AQ5" s="12"/>
      <c r="AR5" s="46"/>
      <c r="AS5" s="46"/>
      <c r="AT5" s="46"/>
      <c r="AU5" s="46"/>
      <c r="AV5" s="46"/>
      <c r="AW5" s="46"/>
      <c r="AX5" s="46"/>
      <c r="AY5" s="46"/>
    </row>
    <row r="6" spans="1:51" ht="13.5" customHeight="1">
      <c r="B6" s="59"/>
      <c r="C6" s="59"/>
      <c r="D6" s="59"/>
      <c r="E6" s="59"/>
      <c r="F6" s="59"/>
      <c r="G6" s="59"/>
      <c r="H6" s="59"/>
      <c r="I6" s="13"/>
      <c r="J6" s="13"/>
      <c r="K6" s="13"/>
      <c r="L6" s="12"/>
      <c r="M6" s="12"/>
      <c r="N6" s="12"/>
      <c r="O6" s="13"/>
      <c r="P6" s="13"/>
      <c r="Q6" s="61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3"/>
      <c r="AI6" s="19"/>
      <c r="AJ6" s="12"/>
      <c r="AK6" s="12"/>
      <c r="AL6" s="12"/>
      <c r="AM6" s="12"/>
      <c r="AN6" s="12"/>
      <c r="AO6" s="12"/>
      <c r="AP6" s="12"/>
      <c r="AQ6" s="12"/>
      <c r="AR6" s="46"/>
      <c r="AS6" s="46"/>
      <c r="AT6" s="46"/>
      <c r="AU6" s="46"/>
      <c r="AV6" s="46"/>
      <c r="AW6" s="46"/>
      <c r="AX6" s="46"/>
      <c r="AY6" s="46"/>
    </row>
    <row r="7" spans="1:51" ht="13.5" customHeight="1">
      <c r="B7" s="59"/>
      <c r="C7" s="59"/>
      <c r="D7" s="59"/>
      <c r="E7" s="59"/>
      <c r="F7" s="59"/>
      <c r="G7" s="59"/>
      <c r="H7" s="59"/>
      <c r="I7" s="13"/>
      <c r="J7" s="13"/>
      <c r="K7" s="13"/>
      <c r="L7" s="12"/>
      <c r="M7" s="12"/>
      <c r="N7" s="12"/>
      <c r="O7" s="13"/>
      <c r="P7" s="13"/>
      <c r="Q7" s="61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I7" s="19"/>
      <c r="AJ7" s="12"/>
      <c r="AK7" s="12"/>
      <c r="AL7" s="12"/>
      <c r="AM7" s="12"/>
      <c r="AN7" s="12"/>
      <c r="AO7" s="12"/>
      <c r="AP7" s="12"/>
      <c r="AQ7" s="12"/>
      <c r="AR7" s="46"/>
      <c r="AS7" s="46"/>
      <c r="AT7" s="46"/>
      <c r="AU7" s="46"/>
      <c r="AV7" s="46"/>
      <c r="AW7" s="46"/>
      <c r="AX7" s="46"/>
      <c r="AY7" s="46"/>
    </row>
    <row r="8" spans="1:51" ht="13.5" customHeight="1">
      <c r="B8" s="59"/>
      <c r="C8" s="59"/>
      <c r="D8" s="59"/>
      <c r="E8" s="59"/>
      <c r="F8" s="59"/>
      <c r="G8" s="59"/>
      <c r="H8" s="59"/>
      <c r="I8" s="13"/>
      <c r="J8" s="13"/>
      <c r="K8" s="13"/>
      <c r="L8" s="12"/>
      <c r="M8" s="12"/>
      <c r="N8" s="12"/>
      <c r="O8" s="13"/>
      <c r="P8" s="13"/>
      <c r="Q8" s="61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I8" s="19"/>
      <c r="AJ8" s="12"/>
      <c r="AK8" s="12"/>
      <c r="AL8" s="12"/>
      <c r="AM8" s="12"/>
      <c r="AN8" s="12"/>
      <c r="AO8" s="12"/>
      <c r="AP8" s="12"/>
      <c r="AQ8" s="12"/>
      <c r="AR8" s="46"/>
      <c r="AS8" s="46"/>
      <c r="AT8" s="46"/>
      <c r="AU8" s="46"/>
      <c r="AV8" s="46"/>
      <c r="AW8" s="46"/>
      <c r="AX8" s="46"/>
      <c r="AY8" s="46"/>
    </row>
    <row r="9" spans="1:51" ht="13.5" customHeight="1">
      <c r="B9" s="59"/>
      <c r="C9" s="59"/>
      <c r="D9" s="59"/>
      <c r="E9" s="59"/>
      <c r="F9" s="59"/>
      <c r="G9" s="59"/>
      <c r="H9" s="59"/>
      <c r="I9" s="13"/>
      <c r="J9" s="13"/>
      <c r="K9" s="13"/>
      <c r="L9" s="12"/>
      <c r="M9" s="12"/>
      <c r="N9" s="12"/>
      <c r="O9" s="13"/>
      <c r="P9" s="13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19"/>
      <c r="AJ9" s="12"/>
      <c r="AK9" s="12"/>
      <c r="AL9" s="12"/>
      <c r="AM9" s="12"/>
      <c r="AN9" s="12"/>
      <c r="AO9" s="12"/>
      <c r="AP9" s="12"/>
      <c r="AQ9" s="12"/>
      <c r="AR9" s="46"/>
      <c r="AS9" s="46"/>
      <c r="AT9" s="46"/>
      <c r="AU9" s="46"/>
      <c r="AV9" s="46"/>
      <c r="AW9" s="46"/>
      <c r="AX9" s="46"/>
      <c r="AY9" s="46"/>
    </row>
    <row r="10" spans="1:51" ht="10.5" customHeight="1">
      <c r="A10" s="12"/>
      <c r="B10" s="17"/>
      <c r="C10" s="17"/>
      <c r="D10" s="17"/>
      <c r="E10" s="17"/>
      <c r="F10" s="17"/>
      <c r="G10" s="17"/>
      <c r="H10" s="17"/>
      <c r="I10" s="2"/>
    </row>
    <row r="11" spans="1:51" ht="12" customHeight="1">
      <c r="A11" s="12"/>
      <c r="B11" s="146" t="s">
        <v>27</v>
      </c>
      <c r="C11" s="146"/>
      <c r="D11" s="146"/>
      <c r="E11" s="146"/>
      <c r="F11" s="146"/>
      <c r="G11" s="146"/>
      <c r="H11" s="146"/>
      <c r="I11" s="18"/>
    </row>
    <row r="12" spans="1:51" ht="9" customHeight="1">
      <c r="B12" s="146"/>
      <c r="C12" s="146"/>
      <c r="D12" s="146"/>
      <c r="E12" s="146"/>
      <c r="F12" s="146"/>
      <c r="G12" s="146"/>
      <c r="H12" s="146"/>
      <c r="I12" s="18"/>
    </row>
    <row r="13" spans="1:51" ht="12" customHeight="1">
      <c r="B13" s="47"/>
      <c r="C13" s="47"/>
      <c r="D13" s="47"/>
      <c r="E13" s="47"/>
      <c r="F13" s="47"/>
      <c r="G13" s="47"/>
      <c r="H13" s="54" t="s">
        <v>11</v>
      </c>
      <c r="I13" s="11"/>
    </row>
    <row r="14" spans="1:51" ht="12" customHeight="1">
      <c r="A14" s="14"/>
      <c r="B14" s="20"/>
      <c r="C14" s="144" t="s">
        <v>2</v>
      </c>
      <c r="D14" s="144" t="s">
        <v>0</v>
      </c>
      <c r="E14" s="144" t="s">
        <v>1</v>
      </c>
      <c r="F14" s="38" t="s">
        <v>3</v>
      </c>
      <c r="G14" s="144" t="s">
        <v>8</v>
      </c>
      <c r="H14" s="38" t="s">
        <v>3</v>
      </c>
      <c r="I14" s="40"/>
    </row>
    <row r="15" spans="1:51" ht="14.25" customHeight="1">
      <c r="A15" s="14"/>
      <c r="B15" s="21"/>
      <c r="C15" s="145"/>
      <c r="D15" s="145"/>
      <c r="E15" s="145"/>
      <c r="F15" s="39" t="s">
        <v>5</v>
      </c>
      <c r="G15" s="145"/>
      <c r="H15" s="39" t="s">
        <v>5</v>
      </c>
      <c r="I15" s="40"/>
    </row>
    <row r="16" spans="1:51" ht="12.75" customHeight="1">
      <c r="B16" s="22" t="s">
        <v>6</v>
      </c>
      <c r="C16" s="23">
        <v>1244147</v>
      </c>
      <c r="D16" s="24">
        <v>601372</v>
      </c>
      <c r="E16" s="24">
        <v>642775</v>
      </c>
      <c r="F16" s="25" t="s">
        <v>4</v>
      </c>
      <c r="G16" s="24">
        <v>377049</v>
      </c>
      <c r="H16" s="25" t="s">
        <v>4</v>
      </c>
      <c r="I16" s="41"/>
    </row>
    <row r="17" spans="1:9" ht="12.75" customHeight="1">
      <c r="A17" s="15"/>
      <c r="B17" s="26" t="s">
        <v>7</v>
      </c>
      <c r="C17" s="27">
        <v>1216181</v>
      </c>
      <c r="D17" s="28">
        <v>585023</v>
      </c>
      <c r="E17" s="28">
        <v>631158</v>
      </c>
      <c r="F17" s="37" t="s">
        <v>4</v>
      </c>
      <c r="G17" s="29">
        <v>386728</v>
      </c>
      <c r="H17" s="37" t="s">
        <v>4</v>
      </c>
      <c r="I17" s="41"/>
    </row>
    <row r="18" spans="1:9" ht="12.75" customHeight="1">
      <c r="B18" s="43" t="s">
        <v>9</v>
      </c>
      <c r="C18" s="23">
        <v>1168924</v>
      </c>
      <c r="D18" s="30">
        <v>560643</v>
      </c>
      <c r="E18" s="30">
        <v>608281</v>
      </c>
      <c r="F18" s="37" t="s">
        <v>4</v>
      </c>
      <c r="G18" s="34">
        <v>388608</v>
      </c>
      <c r="H18" s="37" t="s">
        <v>4</v>
      </c>
      <c r="I18" s="41"/>
    </row>
    <row r="19" spans="1:9" ht="12.75" customHeight="1">
      <c r="A19" s="16"/>
      <c r="B19" s="43" t="s">
        <v>10</v>
      </c>
      <c r="C19" s="23">
        <v>1123891</v>
      </c>
      <c r="D19" s="30">
        <v>540226</v>
      </c>
      <c r="E19" s="30">
        <v>583665</v>
      </c>
      <c r="F19" s="25" t="s">
        <v>4</v>
      </c>
      <c r="G19" s="34">
        <v>393396</v>
      </c>
      <c r="H19" s="25" t="s">
        <v>4</v>
      </c>
      <c r="I19" s="42"/>
    </row>
    <row r="20" spans="1:9" ht="12.75" customHeight="1">
      <c r="A20" s="16"/>
      <c r="B20" s="55" t="s">
        <v>25</v>
      </c>
      <c r="C20" s="56">
        <v>1068027</v>
      </c>
      <c r="D20" s="57">
        <v>516438</v>
      </c>
      <c r="E20" s="57">
        <v>551589</v>
      </c>
      <c r="F20" s="53" t="s">
        <v>4</v>
      </c>
      <c r="G20" s="58">
        <v>398015</v>
      </c>
      <c r="H20" s="53" t="s">
        <v>4</v>
      </c>
      <c r="I20" s="42"/>
    </row>
    <row r="21" spans="1:9" ht="12.75" customHeight="1">
      <c r="B21" s="49" t="s">
        <v>14</v>
      </c>
      <c r="C21" s="48">
        <v>1067103</v>
      </c>
      <c r="D21" s="50">
        <v>516002</v>
      </c>
      <c r="E21" s="50">
        <v>551101</v>
      </c>
      <c r="F21" s="51">
        <v>-924</v>
      </c>
      <c r="G21" s="52">
        <v>398017</v>
      </c>
      <c r="H21" s="51">
        <v>2</v>
      </c>
      <c r="I21" s="41"/>
    </row>
    <row r="22" spans="1:9" ht="12.75" customHeight="1">
      <c r="B22" s="49" t="s">
        <v>15</v>
      </c>
      <c r="C22" s="48">
        <v>1066071</v>
      </c>
      <c r="D22" s="50">
        <v>515516</v>
      </c>
      <c r="E22" s="50">
        <v>550555</v>
      </c>
      <c r="F22" s="51">
        <v>-1032</v>
      </c>
      <c r="G22" s="52">
        <v>397984</v>
      </c>
      <c r="H22" s="51">
        <v>-33</v>
      </c>
      <c r="I22" s="41"/>
    </row>
    <row r="23" spans="1:9" ht="12.75" customHeight="1">
      <c r="B23" s="49" t="s">
        <v>24</v>
      </c>
      <c r="C23" s="48">
        <v>1065311</v>
      </c>
      <c r="D23" s="50">
        <v>515183</v>
      </c>
      <c r="E23" s="50">
        <v>550128</v>
      </c>
      <c r="F23" s="51">
        <v>-760</v>
      </c>
      <c r="G23" s="52">
        <v>397939</v>
      </c>
      <c r="H23" s="51">
        <v>-45</v>
      </c>
      <c r="I23" s="41"/>
    </row>
    <row r="24" spans="1:9" ht="12.75" customHeight="1">
      <c r="B24" s="49" t="s">
        <v>16</v>
      </c>
      <c r="C24" s="48">
        <v>1064273</v>
      </c>
      <c r="D24" s="50">
        <v>514704</v>
      </c>
      <c r="E24" s="50">
        <v>549569</v>
      </c>
      <c r="F24" s="51">
        <v>-1038</v>
      </c>
      <c r="G24" s="52">
        <v>397868</v>
      </c>
      <c r="H24" s="51">
        <v>-71</v>
      </c>
      <c r="I24" s="41"/>
    </row>
    <row r="25" spans="1:9" ht="12.75" customHeight="1">
      <c r="B25" s="49" t="s">
        <v>17</v>
      </c>
      <c r="C25" s="48">
        <v>1063231</v>
      </c>
      <c r="D25" s="50">
        <v>514281</v>
      </c>
      <c r="E25" s="50">
        <v>548950</v>
      </c>
      <c r="F25" s="51">
        <v>-1042</v>
      </c>
      <c r="G25" s="52">
        <v>397712</v>
      </c>
      <c r="H25" s="51">
        <v>-156</v>
      </c>
      <c r="I25" s="41"/>
    </row>
    <row r="26" spans="1:9" ht="12.75" customHeight="1">
      <c r="B26" s="49" t="s">
        <v>18</v>
      </c>
      <c r="C26" s="48">
        <v>1059566</v>
      </c>
      <c r="D26" s="50">
        <v>512487</v>
      </c>
      <c r="E26" s="50">
        <v>547079</v>
      </c>
      <c r="F26" s="51">
        <v>-3665</v>
      </c>
      <c r="G26" s="52">
        <v>397830</v>
      </c>
      <c r="H26" s="51">
        <v>118</v>
      </c>
      <c r="I26" s="41"/>
    </row>
    <row r="27" spans="1:9" ht="12.75" customHeight="1">
      <c r="B27" s="49" t="s">
        <v>19</v>
      </c>
      <c r="C27" s="48">
        <v>1058861</v>
      </c>
      <c r="D27" s="50">
        <v>512337</v>
      </c>
      <c r="E27" s="50">
        <v>546524</v>
      </c>
      <c r="F27" s="51">
        <v>-705</v>
      </c>
      <c r="G27" s="52">
        <v>399580</v>
      </c>
      <c r="H27" s="51">
        <v>1750</v>
      </c>
      <c r="I27" s="8"/>
    </row>
    <row r="28" spans="1:9" ht="12.75" customHeight="1">
      <c r="B28" s="49" t="s">
        <v>12</v>
      </c>
      <c r="C28" s="48">
        <v>1057869</v>
      </c>
      <c r="D28" s="50">
        <v>511929</v>
      </c>
      <c r="E28" s="50">
        <v>545940</v>
      </c>
      <c r="F28" s="51">
        <v>-992</v>
      </c>
      <c r="G28" s="52">
        <v>399611</v>
      </c>
      <c r="H28" s="51">
        <v>31</v>
      </c>
      <c r="I28" s="8"/>
    </row>
    <row r="29" spans="1:9" ht="12.75" customHeight="1">
      <c r="B29" s="49" t="s">
        <v>13</v>
      </c>
      <c r="C29" s="48">
        <v>1057093</v>
      </c>
      <c r="D29" s="50">
        <v>511593</v>
      </c>
      <c r="E29" s="50">
        <v>545500</v>
      </c>
      <c r="F29" s="51">
        <v>-776</v>
      </c>
      <c r="G29" s="52">
        <v>399667</v>
      </c>
      <c r="H29" s="51">
        <v>56</v>
      </c>
      <c r="I29" s="8"/>
    </row>
    <row r="30" spans="1:9" ht="12.75" customHeight="1">
      <c r="B30" s="49" t="s">
        <v>20</v>
      </c>
      <c r="C30" s="48">
        <v>1056451</v>
      </c>
      <c r="D30" s="50">
        <v>511292</v>
      </c>
      <c r="E30" s="50">
        <v>545159</v>
      </c>
      <c r="F30" s="51">
        <v>-642</v>
      </c>
      <c r="G30" s="52">
        <v>399749</v>
      </c>
      <c r="H30" s="51">
        <v>82</v>
      </c>
      <c r="I30" s="8"/>
    </row>
    <row r="31" spans="1:9" ht="12.75" customHeight="1">
      <c r="B31" s="49" t="s">
        <v>21</v>
      </c>
      <c r="C31" s="48">
        <v>1055578</v>
      </c>
      <c r="D31" s="50">
        <v>510913</v>
      </c>
      <c r="E31" s="50">
        <v>544665</v>
      </c>
      <c r="F31" s="51">
        <v>-873</v>
      </c>
      <c r="G31" s="52">
        <v>399644</v>
      </c>
      <c r="H31" s="51">
        <v>-105</v>
      </c>
      <c r="I31" s="8"/>
    </row>
    <row r="32" spans="1:9" ht="12.75" customHeight="1">
      <c r="B32" s="49" t="s">
        <v>22</v>
      </c>
      <c r="C32" s="48">
        <v>1054729</v>
      </c>
      <c r="D32" s="50">
        <v>510528</v>
      </c>
      <c r="E32" s="50">
        <v>544201</v>
      </c>
      <c r="F32" s="51">
        <v>-849</v>
      </c>
      <c r="G32" s="52">
        <v>399592</v>
      </c>
      <c r="H32" s="51">
        <v>-52</v>
      </c>
      <c r="I32" s="10"/>
    </row>
    <row r="33" spans="2:9" ht="12" customHeight="1">
      <c r="B33" s="35" t="s">
        <v>23</v>
      </c>
      <c r="C33" s="31">
        <v>1053956</v>
      </c>
      <c r="D33" s="32">
        <v>510215</v>
      </c>
      <c r="E33" s="32">
        <v>543741</v>
      </c>
      <c r="F33" s="53">
        <v>-773</v>
      </c>
      <c r="G33" s="33">
        <v>399558</v>
      </c>
      <c r="H33" s="36">
        <v>-34</v>
      </c>
      <c r="I33" s="10"/>
    </row>
    <row r="34" spans="2:9" ht="12" customHeight="1">
      <c r="H34" s="8"/>
      <c r="I34" s="10"/>
    </row>
    <row r="35" spans="2:9" ht="12" customHeight="1">
      <c r="H35" s="8"/>
      <c r="I35" s="10"/>
    </row>
    <row r="36" spans="2:9" ht="12" customHeight="1">
      <c r="H36" s="8"/>
      <c r="I36" s="10"/>
    </row>
    <row r="37" spans="2:9" ht="12" customHeight="1">
      <c r="H37" s="8"/>
      <c r="I37" s="10"/>
    </row>
    <row r="38" spans="2:9" ht="13.5" customHeight="1">
      <c r="H38" s="10"/>
      <c r="I38" s="10"/>
    </row>
    <row r="39" spans="2:9" ht="12" customHeight="1">
      <c r="H39" s="10"/>
      <c r="I39" s="10"/>
    </row>
    <row r="40" spans="2:9" ht="12" customHeight="1">
      <c r="H40" s="10"/>
      <c r="I40" s="10"/>
    </row>
    <row r="41" spans="2:9" ht="12" customHeight="1">
      <c r="H41" s="10"/>
      <c r="I41" s="3"/>
    </row>
    <row r="42" spans="2:9" ht="12" customHeight="1">
      <c r="B42" s="5"/>
      <c r="C42" s="7"/>
      <c r="D42" s="6"/>
      <c r="E42" s="6"/>
      <c r="F42" s="4"/>
      <c r="G42" s="8"/>
      <c r="H42" s="10"/>
    </row>
    <row r="43" spans="2:9" ht="12" customHeight="1">
      <c r="B43" s="5"/>
      <c r="C43" s="7"/>
      <c r="D43" s="6"/>
      <c r="E43" s="6"/>
      <c r="F43" s="4"/>
      <c r="G43" s="8"/>
      <c r="H43" s="10"/>
    </row>
    <row r="44" spans="2:9" ht="12" customHeight="1">
      <c r="B44" s="5"/>
      <c r="C44" s="7"/>
      <c r="D44" s="9"/>
      <c r="E44" s="9"/>
      <c r="F44" s="4"/>
      <c r="G44" s="10"/>
      <c r="H44" s="10"/>
    </row>
    <row r="45" spans="2:9" ht="12" customHeight="1">
      <c r="B45" s="5"/>
      <c r="C45" s="7"/>
      <c r="D45" s="9"/>
      <c r="E45" s="9"/>
      <c r="F45" s="4"/>
      <c r="G45" s="10"/>
      <c r="H45" s="10"/>
    </row>
    <row r="46" spans="2:9" ht="12" customHeight="1">
      <c r="B46" s="5"/>
      <c r="C46" s="7"/>
      <c r="D46" s="9"/>
      <c r="E46" s="9"/>
      <c r="F46" s="4"/>
      <c r="G46" s="10"/>
      <c r="H46" s="10"/>
    </row>
    <row r="47" spans="2:9" ht="12" customHeight="1">
      <c r="B47" s="5"/>
      <c r="C47" s="7"/>
      <c r="D47" s="9"/>
      <c r="E47" s="9"/>
      <c r="F47" s="4"/>
      <c r="G47" s="10"/>
      <c r="H47" s="3"/>
    </row>
    <row r="48" spans="2:9" ht="12" customHeight="1">
      <c r="B48" s="5"/>
      <c r="C48" s="7"/>
      <c r="D48" s="9"/>
      <c r="E48" s="9"/>
      <c r="F48" s="7"/>
      <c r="G48" s="10"/>
    </row>
    <row r="49" spans="1:7" ht="12" customHeight="1">
      <c r="A49" s="15"/>
      <c r="B49" s="5"/>
      <c r="C49" s="7"/>
      <c r="D49" s="9"/>
      <c r="E49" s="9"/>
      <c r="F49" s="7"/>
      <c r="G49" s="10"/>
    </row>
    <row r="50" spans="1:7" ht="12" customHeight="1">
      <c r="A50" s="15"/>
      <c r="B50" s="5"/>
      <c r="C50" s="7"/>
      <c r="D50" s="9"/>
      <c r="E50" s="9"/>
      <c r="F50" s="7"/>
      <c r="G50" s="10"/>
    </row>
    <row r="51" spans="1:7" ht="12" customHeight="1">
      <c r="A51" s="15"/>
      <c r="B51" s="5"/>
      <c r="C51" s="7"/>
      <c r="D51" s="9"/>
      <c r="E51" s="9"/>
      <c r="F51" s="7"/>
      <c r="G51" s="10"/>
    </row>
    <row r="52" spans="1:7" ht="12" customHeight="1">
      <c r="A52" s="15"/>
      <c r="B52" s="3"/>
      <c r="C52" s="7"/>
      <c r="D52" s="9"/>
      <c r="E52" s="9"/>
      <c r="F52" s="7"/>
      <c r="G52" s="10"/>
    </row>
    <row r="53" spans="1:7" ht="12" customHeight="1">
      <c r="A53" s="15"/>
      <c r="C53" s="3"/>
      <c r="D53" s="3"/>
      <c r="E53" s="3"/>
      <c r="F53" s="3"/>
      <c r="G53" s="3"/>
    </row>
    <row r="54" spans="1:7" ht="12" customHeight="1">
      <c r="A54" s="15"/>
    </row>
    <row r="55" spans="1:7" ht="12" customHeight="1">
      <c r="A55" s="15"/>
    </row>
    <row r="56" spans="1:7" ht="12" customHeight="1">
      <c r="A56" s="15"/>
    </row>
    <row r="57" spans="1:7" ht="12" customHeight="1">
      <c r="A57" s="15"/>
    </row>
    <row r="58" spans="1:7" ht="12" customHeight="1">
      <c r="A58" s="15"/>
    </row>
    <row r="59" spans="1:7" ht="12" customHeight="1">
      <c r="A59" s="15"/>
    </row>
    <row r="60" spans="1:7" ht="12" customHeight="1">
      <c r="A60" s="15"/>
    </row>
    <row r="61" spans="1:7" ht="12" customHeight="1">
      <c r="A61" s="15"/>
    </row>
    <row r="62" spans="1:7" ht="12" customHeight="1">
      <c r="A62" s="15"/>
    </row>
    <row r="63" spans="1:7" ht="12" customHeight="1">
      <c r="A63" s="15"/>
    </row>
    <row r="64" spans="1:7" ht="12" customHeight="1">
      <c r="A64" s="15"/>
    </row>
    <row r="65" spans="1:1" ht="12" customHeight="1">
      <c r="A65" s="15"/>
    </row>
    <row r="66" spans="1:1" ht="12" customHeight="1">
      <c r="A66" s="15"/>
    </row>
    <row r="67" spans="1:1" ht="12" customHeight="1">
      <c r="A67" s="15"/>
    </row>
    <row r="68" spans="1:1" ht="12" customHeight="1">
      <c r="A68" s="15"/>
    </row>
    <row r="69" spans="1:1" ht="12" customHeight="1">
      <c r="A69" s="15"/>
    </row>
    <row r="70" spans="1:1" ht="12" customHeight="1">
      <c r="A70" s="15"/>
    </row>
    <row r="71" spans="1:1" ht="12" customHeight="1">
      <c r="A71" s="15"/>
    </row>
    <row r="72" spans="1:1" ht="12" customHeight="1">
      <c r="A72" s="12"/>
    </row>
    <row r="76" spans="1:1" ht="14.25" customHeight="1"/>
    <row r="79" spans="1:1" ht="9" customHeight="1"/>
    <row r="80" spans="1:1" ht="7.5" customHeight="1"/>
    <row r="81" ht="7.5" customHeight="1"/>
  </sheetData>
  <mergeCells count="11">
    <mergeCell ref="AR2:AX3"/>
    <mergeCell ref="Q4:Q5"/>
    <mergeCell ref="R4:AG5"/>
    <mergeCell ref="AH4:AH5"/>
    <mergeCell ref="B2:H5"/>
    <mergeCell ref="I2:AQ3"/>
    <mergeCell ref="G14:G15"/>
    <mergeCell ref="B11:H12"/>
    <mergeCell ref="D14:D15"/>
    <mergeCell ref="C14:C15"/>
    <mergeCell ref="E14:E15"/>
  </mergeCells>
  <phoneticPr fontId="3"/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185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4" t="s">
        <v>145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37</v>
      </c>
      <c r="G5" s="80" t="s">
        <v>38</v>
      </c>
      <c r="H5" s="80" t="s">
        <v>40</v>
      </c>
      <c r="I5" s="81" t="s">
        <v>42</v>
      </c>
      <c r="J5" s="81" t="s">
        <v>186</v>
      </c>
      <c r="K5" s="81" t="s">
        <v>40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1057869</v>
      </c>
      <c r="D7" s="89">
        <v>511929</v>
      </c>
      <c r="E7" s="89">
        <v>545940</v>
      </c>
      <c r="F7" s="89">
        <v>473</v>
      </c>
      <c r="G7" s="89">
        <v>1327</v>
      </c>
      <c r="H7" s="90">
        <v>-854</v>
      </c>
      <c r="I7" s="28">
        <v>1639</v>
      </c>
      <c r="J7" s="28">
        <v>1777</v>
      </c>
      <c r="K7" s="91">
        <v>-138</v>
      </c>
      <c r="L7" s="90">
        <v>-992</v>
      </c>
      <c r="M7" s="92">
        <v>399611</v>
      </c>
      <c r="N7" s="90">
        <v>31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789</v>
      </c>
      <c r="J8" s="96">
        <v>927</v>
      </c>
      <c r="K8" s="97">
        <v>-138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852668</v>
      </c>
      <c r="D10" s="89">
        <v>412274</v>
      </c>
      <c r="E10" s="89">
        <v>440394</v>
      </c>
      <c r="F10" s="89">
        <v>406</v>
      </c>
      <c r="G10" s="89">
        <v>1032</v>
      </c>
      <c r="H10" s="90">
        <v>-626</v>
      </c>
      <c r="I10" s="28">
        <v>1413</v>
      </c>
      <c r="J10" s="28">
        <v>1395</v>
      </c>
      <c r="K10" s="91">
        <v>18</v>
      </c>
      <c r="L10" s="90">
        <v>-608</v>
      </c>
      <c r="M10" s="92">
        <v>331144</v>
      </c>
      <c r="N10" s="90">
        <v>83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205201</v>
      </c>
      <c r="D11" s="89">
        <v>99655</v>
      </c>
      <c r="E11" s="89">
        <v>105546</v>
      </c>
      <c r="F11" s="89">
        <v>67</v>
      </c>
      <c r="G11" s="89">
        <v>295</v>
      </c>
      <c r="H11" s="90">
        <v>-228</v>
      </c>
      <c r="I11" s="28">
        <v>226</v>
      </c>
      <c r="J11" s="28">
        <v>382</v>
      </c>
      <c r="K11" s="91">
        <v>-156</v>
      </c>
      <c r="L11" s="90">
        <v>-384</v>
      </c>
      <c r="M11" s="92">
        <v>68467</v>
      </c>
      <c r="N11" s="90">
        <v>-52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528097</v>
      </c>
      <c r="D13" s="89">
        <v>255585</v>
      </c>
      <c r="E13" s="89">
        <v>272512</v>
      </c>
      <c r="F13" s="89">
        <v>279</v>
      </c>
      <c r="G13" s="89">
        <v>617</v>
      </c>
      <c r="H13" s="90">
        <v>-338</v>
      </c>
      <c r="I13" s="28">
        <v>875</v>
      </c>
      <c r="J13" s="28">
        <v>945</v>
      </c>
      <c r="K13" s="91">
        <v>-70</v>
      </c>
      <c r="L13" s="90">
        <v>-408</v>
      </c>
      <c r="M13" s="92">
        <v>201735</v>
      </c>
      <c r="N13" s="90">
        <v>11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69802</v>
      </c>
      <c r="D14" s="89">
        <v>33554</v>
      </c>
      <c r="E14" s="89">
        <v>36248</v>
      </c>
      <c r="F14" s="89">
        <v>24</v>
      </c>
      <c r="G14" s="89">
        <v>111</v>
      </c>
      <c r="H14" s="90">
        <v>-87</v>
      </c>
      <c r="I14" s="28">
        <v>105</v>
      </c>
      <c r="J14" s="28">
        <v>134</v>
      </c>
      <c r="K14" s="91">
        <v>-29</v>
      </c>
      <c r="L14" s="90">
        <v>-116</v>
      </c>
      <c r="M14" s="92">
        <v>24389</v>
      </c>
      <c r="N14" s="90">
        <v>-18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199558</v>
      </c>
      <c r="D15" s="89">
        <v>98117</v>
      </c>
      <c r="E15" s="89">
        <v>101441</v>
      </c>
      <c r="F15" s="89">
        <v>72</v>
      </c>
      <c r="G15" s="89">
        <v>246</v>
      </c>
      <c r="H15" s="90">
        <v>-174</v>
      </c>
      <c r="I15" s="28">
        <v>314</v>
      </c>
      <c r="J15" s="28">
        <v>327</v>
      </c>
      <c r="K15" s="91">
        <v>-13</v>
      </c>
      <c r="L15" s="90">
        <v>-187</v>
      </c>
      <c r="M15" s="92">
        <v>74713</v>
      </c>
      <c r="N15" s="90">
        <v>22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260412</v>
      </c>
      <c r="D16" s="89">
        <v>124673</v>
      </c>
      <c r="E16" s="89">
        <v>135739</v>
      </c>
      <c r="F16" s="89">
        <v>98</v>
      </c>
      <c r="G16" s="89">
        <v>353</v>
      </c>
      <c r="H16" s="90">
        <v>-255</v>
      </c>
      <c r="I16" s="28">
        <v>345</v>
      </c>
      <c r="J16" s="28">
        <v>371</v>
      </c>
      <c r="K16" s="91">
        <v>-26</v>
      </c>
      <c r="L16" s="90">
        <v>-281</v>
      </c>
      <c r="M16" s="92">
        <v>98774</v>
      </c>
      <c r="N16" s="90">
        <v>16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58</v>
      </c>
      <c r="S17" s="107" t="s">
        <v>60</v>
      </c>
      <c r="T17" s="108" t="s">
        <v>61</v>
      </c>
      <c r="U17" s="109" t="s">
        <v>58</v>
      </c>
      <c r="V17" s="109" t="s">
        <v>62</v>
      </c>
      <c r="W17" s="3"/>
      <c r="X17" s="109" t="s">
        <v>63</v>
      </c>
      <c r="Y17" s="109" t="s">
        <v>187</v>
      </c>
      <c r="Z17" s="109" t="s">
        <v>63</v>
      </c>
      <c r="AA17" s="3"/>
    </row>
    <row r="18" spans="1:28" ht="12.75" customHeight="1">
      <c r="A18" s="7"/>
      <c r="B18" s="88" t="s">
        <v>66</v>
      </c>
      <c r="C18" s="89">
        <v>246402</v>
      </c>
      <c r="D18" s="89">
        <v>118383</v>
      </c>
      <c r="E18" s="89">
        <v>128019</v>
      </c>
      <c r="F18" s="89">
        <v>143</v>
      </c>
      <c r="G18" s="89">
        <v>269</v>
      </c>
      <c r="H18" s="90">
        <v>-126</v>
      </c>
      <c r="I18" s="28">
        <v>436</v>
      </c>
      <c r="J18" s="28">
        <v>395</v>
      </c>
      <c r="K18" s="91">
        <v>41</v>
      </c>
      <c r="L18" s="90">
        <v>-85</v>
      </c>
      <c r="M18" s="92">
        <v>103079</v>
      </c>
      <c r="N18" s="90">
        <v>54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34</v>
      </c>
      <c r="Y18" s="3">
        <f>RANK(H18,$H$18:$H$56)</f>
        <v>35</v>
      </c>
      <c r="Z18" s="3">
        <f>RANK(K18,$K$18:$K$56)</f>
        <v>1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80563</v>
      </c>
      <c r="D19" s="89">
        <v>39983</v>
      </c>
      <c r="E19" s="89">
        <v>40580</v>
      </c>
      <c r="F19" s="89">
        <v>26</v>
      </c>
      <c r="G19" s="89">
        <v>84</v>
      </c>
      <c r="H19" s="90">
        <v>-58</v>
      </c>
      <c r="I19" s="28">
        <v>145</v>
      </c>
      <c r="J19" s="28">
        <v>124</v>
      </c>
      <c r="K19" s="91">
        <v>21</v>
      </c>
      <c r="L19" s="90">
        <v>-37</v>
      </c>
      <c r="M19" s="92">
        <v>33288</v>
      </c>
      <c r="N19" s="90">
        <v>44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25</v>
      </c>
      <c r="Y19" s="3">
        <f t="shared" ref="Y19:Y56" si="7">RANK(H19,$H$18:$H$56)</f>
        <v>32</v>
      </c>
      <c r="Z19" s="3">
        <f t="shared" ref="Z19:Z56" si="8">RANK(K19,$K$18:$K$56)</f>
        <v>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120999</v>
      </c>
      <c r="D20" s="89">
        <v>58059</v>
      </c>
      <c r="E20" s="89">
        <v>62940</v>
      </c>
      <c r="F20" s="89">
        <v>51</v>
      </c>
      <c r="G20" s="89">
        <v>143</v>
      </c>
      <c r="H20" s="90">
        <v>-92</v>
      </c>
      <c r="I20" s="28">
        <v>178</v>
      </c>
      <c r="J20" s="28">
        <v>170</v>
      </c>
      <c r="K20" s="91">
        <v>8</v>
      </c>
      <c r="L20" s="90">
        <v>-84</v>
      </c>
      <c r="M20" s="92">
        <v>45814</v>
      </c>
      <c r="N20" s="90">
        <v>19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33</v>
      </c>
      <c r="Y20" s="3">
        <f t="shared" si="7"/>
        <v>33</v>
      </c>
      <c r="Z20" s="3">
        <f t="shared" si="8"/>
        <v>5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99207</v>
      </c>
      <c r="D21" s="89">
        <v>47382</v>
      </c>
      <c r="E21" s="89">
        <v>51825</v>
      </c>
      <c r="F21" s="89">
        <v>36</v>
      </c>
      <c r="G21" s="89">
        <v>159</v>
      </c>
      <c r="H21" s="90">
        <v>-123</v>
      </c>
      <c r="I21" s="28">
        <v>119</v>
      </c>
      <c r="J21" s="28">
        <v>118</v>
      </c>
      <c r="K21" s="91">
        <v>1</v>
      </c>
      <c r="L21" s="90">
        <v>-122</v>
      </c>
      <c r="M21" s="92">
        <v>39503</v>
      </c>
      <c r="N21" s="90">
        <v>-10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35</v>
      </c>
      <c r="Y21" s="3">
        <f t="shared" si="7"/>
        <v>34</v>
      </c>
      <c r="Z21" s="3">
        <f t="shared" si="8"/>
        <v>13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34036</v>
      </c>
      <c r="D22" s="89">
        <v>16293</v>
      </c>
      <c r="E22" s="89">
        <v>17743</v>
      </c>
      <c r="F22" s="89">
        <v>10</v>
      </c>
      <c r="G22" s="89">
        <v>50</v>
      </c>
      <c r="H22" s="90">
        <v>-40</v>
      </c>
      <c r="I22" s="28">
        <v>70</v>
      </c>
      <c r="J22" s="28">
        <v>83</v>
      </c>
      <c r="K22" s="91">
        <v>-13</v>
      </c>
      <c r="L22" s="90">
        <v>-53</v>
      </c>
      <c r="M22" s="92">
        <v>12871</v>
      </c>
      <c r="N22" s="90">
        <v>-7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30</v>
      </c>
      <c r="Y22" s="3">
        <f t="shared" si="7"/>
        <v>31</v>
      </c>
      <c r="Z22" s="3">
        <f t="shared" si="8"/>
        <v>27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39886</v>
      </c>
      <c r="D23" s="89">
        <v>19374</v>
      </c>
      <c r="E23" s="89">
        <v>20512</v>
      </c>
      <c r="F23" s="89">
        <v>23</v>
      </c>
      <c r="G23" s="89">
        <v>52</v>
      </c>
      <c r="H23" s="90">
        <v>-29</v>
      </c>
      <c r="I23" s="28">
        <v>76</v>
      </c>
      <c r="J23" s="28">
        <v>64</v>
      </c>
      <c r="K23" s="91">
        <v>12</v>
      </c>
      <c r="L23" s="90">
        <v>-17</v>
      </c>
      <c r="M23" s="92">
        <v>13772</v>
      </c>
      <c r="N23" s="90">
        <v>5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14</v>
      </c>
      <c r="Y23" s="3">
        <f t="shared" si="7"/>
        <v>29</v>
      </c>
      <c r="Z23" s="3">
        <f t="shared" si="8"/>
        <v>4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28787</v>
      </c>
      <c r="D24" s="89">
        <v>13742</v>
      </c>
      <c r="E24" s="89">
        <v>15045</v>
      </c>
      <c r="F24" s="89">
        <v>9</v>
      </c>
      <c r="G24" s="89">
        <v>39</v>
      </c>
      <c r="H24" s="90">
        <v>-30</v>
      </c>
      <c r="I24" s="28">
        <v>30</v>
      </c>
      <c r="J24" s="28">
        <v>46</v>
      </c>
      <c r="K24" s="91">
        <v>-16</v>
      </c>
      <c r="L24" s="90">
        <v>-46</v>
      </c>
      <c r="M24" s="92">
        <v>10542</v>
      </c>
      <c r="N24" s="90">
        <v>-4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27</v>
      </c>
      <c r="Y24" s="3">
        <f t="shared" si="7"/>
        <v>30</v>
      </c>
      <c r="Z24" s="3">
        <f t="shared" si="8"/>
        <v>29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22098</v>
      </c>
      <c r="D25" s="89">
        <v>10738</v>
      </c>
      <c r="E25" s="89">
        <v>11360</v>
      </c>
      <c r="F25" s="89">
        <v>10</v>
      </c>
      <c r="G25" s="89">
        <v>38</v>
      </c>
      <c r="H25" s="90">
        <v>-28</v>
      </c>
      <c r="I25" s="28">
        <v>28</v>
      </c>
      <c r="J25" s="28">
        <v>56</v>
      </c>
      <c r="K25" s="91">
        <v>-28</v>
      </c>
      <c r="L25" s="90">
        <v>-56</v>
      </c>
      <c r="M25" s="92">
        <v>7562</v>
      </c>
      <c r="N25" s="90">
        <v>-14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32</v>
      </c>
      <c r="Y25" s="3">
        <f t="shared" si="7"/>
        <v>28</v>
      </c>
      <c r="Z25" s="3">
        <f t="shared" si="8"/>
        <v>33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26221</v>
      </c>
      <c r="D26" s="89">
        <v>12849</v>
      </c>
      <c r="E26" s="89">
        <v>13372</v>
      </c>
      <c r="F26" s="89">
        <v>12</v>
      </c>
      <c r="G26" s="89">
        <v>25</v>
      </c>
      <c r="H26" s="90">
        <v>-13</v>
      </c>
      <c r="I26" s="28">
        <v>48</v>
      </c>
      <c r="J26" s="28">
        <v>41</v>
      </c>
      <c r="K26" s="91">
        <v>7</v>
      </c>
      <c r="L26" s="90">
        <v>-6</v>
      </c>
      <c r="M26" s="92">
        <v>9517</v>
      </c>
      <c r="N26" s="90">
        <v>10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6</v>
      </c>
      <c r="Y26" s="3">
        <f t="shared" si="7"/>
        <v>16</v>
      </c>
      <c r="Z26" s="3">
        <f>RANK(K26,$K$18:$K$56)</f>
        <v>6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61962</v>
      </c>
      <c r="D27" s="89">
        <v>30177</v>
      </c>
      <c r="E27" s="89">
        <v>31785</v>
      </c>
      <c r="F27" s="89">
        <v>37</v>
      </c>
      <c r="G27" s="89">
        <v>52</v>
      </c>
      <c r="H27" s="90">
        <v>-15</v>
      </c>
      <c r="I27" s="28">
        <v>113</v>
      </c>
      <c r="J27" s="28">
        <v>144</v>
      </c>
      <c r="K27" s="91">
        <v>-31</v>
      </c>
      <c r="L27" s="90">
        <v>-46</v>
      </c>
      <c r="M27" s="92">
        <v>22798</v>
      </c>
      <c r="N27" s="90">
        <v>-6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27</v>
      </c>
      <c r="Y27" s="3">
        <f t="shared" si="7"/>
        <v>19</v>
      </c>
      <c r="Z27" s="3">
        <f t="shared" si="8"/>
        <v>35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47734</v>
      </c>
      <c r="D28" s="89">
        <v>23578</v>
      </c>
      <c r="E28" s="89">
        <v>24156</v>
      </c>
      <c r="F28" s="89">
        <v>31</v>
      </c>
      <c r="G28" s="89">
        <v>51</v>
      </c>
      <c r="H28" s="90">
        <v>-20</v>
      </c>
      <c r="I28" s="28">
        <v>115</v>
      </c>
      <c r="J28" s="28">
        <v>74</v>
      </c>
      <c r="K28" s="91">
        <v>41</v>
      </c>
      <c r="L28" s="90">
        <v>21</v>
      </c>
      <c r="M28" s="92">
        <v>16746</v>
      </c>
      <c r="N28" s="90">
        <v>7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22</v>
      </c>
      <c r="Z28" s="3">
        <f t="shared" si="8"/>
        <v>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14673</v>
      </c>
      <c r="D29" s="89">
        <v>7200</v>
      </c>
      <c r="E29" s="89">
        <v>7473</v>
      </c>
      <c r="F29" s="89">
        <v>3</v>
      </c>
      <c r="G29" s="89">
        <v>28</v>
      </c>
      <c r="H29" s="90">
        <v>-25</v>
      </c>
      <c r="I29" s="28">
        <v>8</v>
      </c>
      <c r="J29" s="28">
        <v>32</v>
      </c>
      <c r="K29" s="91">
        <v>-24</v>
      </c>
      <c r="L29" s="90">
        <v>-49</v>
      </c>
      <c r="M29" s="92">
        <v>4872</v>
      </c>
      <c r="N29" s="90">
        <v>-6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29</v>
      </c>
      <c r="Y29" s="3">
        <f t="shared" si="7"/>
        <v>26</v>
      </c>
      <c r="Z29" s="3">
        <f t="shared" si="8"/>
        <v>31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30100</v>
      </c>
      <c r="D30" s="89">
        <v>14516</v>
      </c>
      <c r="E30" s="89">
        <v>15584</v>
      </c>
      <c r="F30" s="89">
        <v>15</v>
      </c>
      <c r="G30" s="89">
        <v>42</v>
      </c>
      <c r="H30" s="90">
        <v>-27</v>
      </c>
      <c r="I30" s="28">
        <v>47</v>
      </c>
      <c r="J30" s="28">
        <v>48</v>
      </c>
      <c r="K30" s="91">
        <v>-1</v>
      </c>
      <c r="L30" s="90">
        <v>-28</v>
      </c>
      <c r="M30" s="92">
        <v>10780</v>
      </c>
      <c r="N30" s="90">
        <v>-9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23</v>
      </c>
      <c r="Y30" s="3">
        <f t="shared" si="7"/>
        <v>27</v>
      </c>
      <c r="Z30" s="3">
        <f t="shared" si="8"/>
        <v>14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1</v>
      </c>
      <c r="R31" s="109">
        <f>COUNTIF(R18:R30,"◇")</f>
        <v>0</v>
      </c>
      <c r="S31" s="110">
        <f>COUNTIF(S18:S30,"×")</f>
        <v>12</v>
      </c>
      <c r="T31" s="111">
        <f>COUNTIF(T18:T30,"○")</f>
        <v>6</v>
      </c>
      <c r="U31" s="109">
        <f>COUNTIF(U18:U30,"0")</f>
        <v>0</v>
      </c>
      <c r="V31" s="109">
        <f>COUNTIF(V18:V30,"△")</f>
        <v>7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13607</v>
      </c>
      <c r="D32" s="89">
        <v>6538</v>
      </c>
      <c r="E32" s="89">
        <v>7069</v>
      </c>
      <c r="F32" s="89">
        <v>9</v>
      </c>
      <c r="G32" s="89">
        <v>13</v>
      </c>
      <c r="H32" s="90">
        <v>-4</v>
      </c>
      <c r="I32" s="28">
        <v>16</v>
      </c>
      <c r="J32" s="28">
        <v>23</v>
      </c>
      <c r="K32" s="91">
        <v>-7</v>
      </c>
      <c r="L32" s="112">
        <v>-11</v>
      </c>
      <c r="M32" s="92">
        <v>4542</v>
      </c>
      <c r="N32" s="90">
        <v>-4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10</v>
      </c>
      <c r="Y32" s="3">
        <f t="shared" si="7"/>
        <v>3</v>
      </c>
      <c r="Z32" s="3">
        <f t="shared" si="8"/>
        <v>19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10634</v>
      </c>
      <c r="D33" s="89">
        <v>5195</v>
      </c>
      <c r="E33" s="89">
        <v>5439</v>
      </c>
      <c r="F33" s="89">
        <v>2</v>
      </c>
      <c r="G33" s="89">
        <v>14</v>
      </c>
      <c r="H33" s="90">
        <v>-12</v>
      </c>
      <c r="I33" s="28">
        <v>10</v>
      </c>
      <c r="J33" s="28">
        <v>22</v>
      </c>
      <c r="K33" s="91">
        <v>-12</v>
      </c>
      <c r="L33" s="90">
        <v>-24</v>
      </c>
      <c r="M33" s="92">
        <v>3516</v>
      </c>
      <c r="N33" s="90">
        <v>-3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20</v>
      </c>
      <c r="Y33" s="3">
        <f t="shared" si="7"/>
        <v>14</v>
      </c>
      <c r="Z33" s="3">
        <f t="shared" si="8"/>
        <v>25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17353</v>
      </c>
      <c r="D34" s="89">
        <v>8384</v>
      </c>
      <c r="E34" s="89">
        <v>8969</v>
      </c>
      <c r="F34" s="89">
        <v>6</v>
      </c>
      <c r="G34" s="89">
        <v>18</v>
      </c>
      <c r="H34" s="90">
        <v>-12</v>
      </c>
      <c r="I34" s="28">
        <v>14</v>
      </c>
      <c r="J34" s="28">
        <v>38</v>
      </c>
      <c r="K34" s="91">
        <v>-24</v>
      </c>
      <c r="L34" s="90">
        <v>-36</v>
      </c>
      <c r="M34" s="92">
        <v>5935</v>
      </c>
      <c r="N34" s="90">
        <v>-10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24</v>
      </c>
      <c r="Y34" s="3">
        <f t="shared" si="7"/>
        <v>14</v>
      </c>
      <c r="Z34" s="3">
        <f t="shared" si="8"/>
        <v>31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4804</v>
      </c>
      <c r="D35" s="89">
        <v>2305</v>
      </c>
      <c r="E35" s="89">
        <v>2499</v>
      </c>
      <c r="F35" s="89">
        <v>1</v>
      </c>
      <c r="G35" s="89">
        <v>7</v>
      </c>
      <c r="H35" s="90">
        <v>-6</v>
      </c>
      <c r="I35" s="28">
        <v>4</v>
      </c>
      <c r="J35" s="28">
        <v>9</v>
      </c>
      <c r="K35" s="91">
        <v>-5</v>
      </c>
      <c r="L35" s="90">
        <v>-11</v>
      </c>
      <c r="M35" s="92">
        <v>1663</v>
      </c>
      <c r="N35" s="90">
        <v>-2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10</v>
      </c>
      <c r="Y35" s="3">
        <f t="shared" si="7"/>
        <v>6</v>
      </c>
      <c r="Z35" s="3">
        <f t="shared" si="8"/>
        <v>17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6208</v>
      </c>
      <c r="D36" s="89">
        <v>3079</v>
      </c>
      <c r="E36" s="89">
        <v>3129</v>
      </c>
      <c r="F36" s="89">
        <v>3</v>
      </c>
      <c r="G36" s="89">
        <v>12</v>
      </c>
      <c r="H36" s="90">
        <v>-9</v>
      </c>
      <c r="I36" s="28">
        <v>3</v>
      </c>
      <c r="J36" s="28">
        <v>17</v>
      </c>
      <c r="K36" s="91">
        <v>-14</v>
      </c>
      <c r="L36" s="90">
        <v>-23</v>
      </c>
      <c r="M36" s="92">
        <v>2126</v>
      </c>
      <c r="N36" s="90">
        <v>-3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19</v>
      </c>
      <c r="Y36" s="3">
        <f t="shared" si="7"/>
        <v>10</v>
      </c>
      <c r="Z36" s="3">
        <f t="shared" si="8"/>
        <v>28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7524</v>
      </c>
      <c r="D37" s="89">
        <v>3738</v>
      </c>
      <c r="E37" s="89">
        <v>3786</v>
      </c>
      <c r="F37" s="89">
        <v>2</v>
      </c>
      <c r="G37" s="89">
        <v>15</v>
      </c>
      <c r="H37" s="90">
        <v>-13</v>
      </c>
      <c r="I37" s="28">
        <v>13</v>
      </c>
      <c r="J37" s="28">
        <v>20</v>
      </c>
      <c r="K37" s="91">
        <v>-7</v>
      </c>
      <c r="L37" s="90">
        <v>-20</v>
      </c>
      <c r="M37" s="92">
        <v>2520</v>
      </c>
      <c r="N37" s="90">
        <v>-5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17</v>
      </c>
      <c r="Y37" s="3">
        <f t="shared" si="7"/>
        <v>16</v>
      </c>
      <c r="Z37" s="3">
        <f t="shared" si="8"/>
        <v>19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6425</v>
      </c>
      <c r="D38" s="89">
        <v>3154</v>
      </c>
      <c r="E38" s="89">
        <v>3271</v>
      </c>
      <c r="F38" s="89">
        <v>0</v>
      </c>
      <c r="G38" s="89">
        <v>9</v>
      </c>
      <c r="H38" s="90">
        <v>-9</v>
      </c>
      <c r="I38" s="28">
        <v>9</v>
      </c>
      <c r="J38" s="28">
        <v>5</v>
      </c>
      <c r="K38" s="91">
        <v>4</v>
      </c>
      <c r="L38" s="90">
        <v>-5</v>
      </c>
      <c r="M38" s="92">
        <v>2062</v>
      </c>
      <c r="N38" s="90">
        <v>2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○</v>
      </c>
      <c r="U38" s="3" t="str">
        <f t="shared" si="10"/>
        <v>　</v>
      </c>
      <c r="V38" s="3" t="str">
        <f t="shared" si="5"/>
        <v>　</v>
      </c>
      <c r="W38" s="3"/>
      <c r="X38" s="3">
        <f t="shared" si="6"/>
        <v>5</v>
      </c>
      <c r="Y38" s="3">
        <f t="shared" si="7"/>
        <v>10</v>
      </c>
      <c r="Z38" s="3">
        <f t="shared" si="8"/>
        <v>8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4960</v>
      </c>
      <c r="D40" s="89">
        <v>2408</v>
      </c>
      <c r="E40" s="89">
        <v>2552</v>
      </c>
      <c r="F40" s="89">
        <v>5</v>
      </c>
      <c r="G40" s="89">
        <v>13</v>
      </c>
      <c r="H40" s="90">
        <v>-8</v>
      </c>
      <c r="I40" s="28">
        <v>3</v>
      </c>
      <c r="J40" s="28">
        <v>9</v>
      </c>
      <c r="K40" s="91">
        <v>-6</v>
      </c>
      <c r="L40" s="90">
        <v>-14</v>
      </c>
      <c r="M40" s="92">
        <v>1570</v>
      </c>
      <c r="N40" s="90">
        <v>-3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12</v>
      </c>
      <c r="Y40" s="3">
        <f t="shared" si="7"/>
        <v>8</v>
      </c>
      <c r="Z40" s="3">
        <f t="shared" si="8"/>
        <v>18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7923</v>
      </c>
      <c r="D41" s="89">
        <v>3848</v>
      </c>
      <c r="E41" s="89">
        <v>4075</v>
      </c>
      <c r="F41" s="89">
        <v>1</v>
      </c>
      <c r="G41" s="89">
        <v>6</v>
      </c>
      <c r="H41" s="90">
        <v>-5</v>
      </c>
      <c r="I41" s="28">
        <v>9</v>
      </c>
      <c r="J41" s="28">
        <v>6</v>
      </c>
      <c r="K41" s="91">
        <v>3</v>
      </c>
      <c r="L41" s="90">
        <v>-2</v>
      </c>
      <c r="M41" s="92">
        <v>2600</v>
      </c>
      <c r="N41" s="90">
        <v>10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○</v>
      </c>
      <c r="U41" s="3" t="str">
        <f t="shared" si="12"/>
        <v>　</v>
      </c>
      <c r="V41" s="3" t="str">
        <f t="shared" si="5"/>
        <v>　</v>
      </c>
      <c r="W41" s="3"/>
      <c r="X41" s="3">
        <f t="shared" si="6"/>
        <v>4</v>
      </c>
      <c r="Y41" s="3">
        <f t="shared" si="7"/>
        <v>4</v>
      </c>
      <c r="Z41" s="3">
        <f t="shared" si="8"/>
        <v>10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4899</v>
      </c>
      <c r="D42" s="89">
        <v>2376</v>
      </c>
      <c r="E42" s="89">
        <v>2523</v>
      </c>
      <c r="F42" s="89">
        <v>1</v>
      </c>
      <c r="G42" s="89">
        <v>9</v>
      </c>
      <c r="H42" s="90">
        <v>-8</v>
      </c>
      <c r="I42" s="28">
        <v>2</v>
      </c>
      <c r="J42" s="28">
        <v>9</v>
      </c>
      <c r="K42" s="91">
        <v>-7</v>
      </c>
      <c r="L42" s="90">
        <v>-15</v>
      </c>
      <c r="M42" s="92">
        <v>1573</v>
      </c>
      <c r="N42" s="90">
        <v>-2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13</v>
      </c>
      <c r="Y42" s="3">
        <f t="shared" si="7"/>
        <v>8</v>
      </c>
      <c r="Z42" s="3">
        <f t="shared" si="8"/>
        <v>19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7068</v>
      </c>
      <c r="D43" s="89">
        <v>3366</v>
      </c>
      <c r="E43" s="89">
        <v>3702</v>
      </c>
      <c r="F43" s="89">
        <v>4</v>
      </c>
      <c r="G43" s="89">
        <v>17</v>
      </c>
      <c r="H43" s="90">
        <v>-13</v>
      </c>
      <c r="I43" s="28">
        <v>8</v>
      </c>
      <c r="J43" s="28">
        <v>4</v>
      </c>
      <c r="K43" s="91">
        <v>4</v>
      </c>
      <c r="L43" s="90">
        <v>-9</v>
      </c>
      <c r="M43" s="92">
        <v>2310</v>
      </c>
      <c r="N43" s="90">
        <v>-3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9</v>
      </c>
      <c r="Y43" s="3">
        <f t="shared" si="7"/>
        <v>16</v>
      </c>
      <c r="Z43" s="3">
        <f t="shared" si="8"/>
        <v>8</v>
      </c>
      <c r="AA43" s="3"/>
      <c r="AB43" s="1" t="s">
        <v>114</v>
      </c>
    </row>
    <row r="44" spans="1:28" ht="12" customHeight="1">
      <c r="B44" s="88" t="s">
        <v>115</v>
      </c>
      <c r="C44" s="89">
        <v>2974</v>
      </c>
      <c r="D44" s="89">
        <v>1475</v>
      </c>
      <c r="E44" s="89">
        <v>1499</v>
      </c>
      <c r="F44" s="89">
        <v>0</v>
      </c>
      <c r="G44" s="89">
        <v>5</v>
      </c>
      <c r="H44" s="90">
        <v>-5</v>
      </c>
      <c r="I44" s="28">
        <v>2</v>
      </c>
      <c r="J44" s="28">
        <v>5</v>
      </c>
      <c r="K44" s="91">
        <v>-3</v>
      </c>
      <c r="L44" s="90">
        <v>-8</v>
      </c>
      <c r="M44" s="92">
        <v>942</v>
      </c>
      <c r="N44" s="90">
        <v>-2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7</v>
      </c>
      <c r="Y44" s="3">
        <f t="shared" si="7"/>
        <v>4</v>
      </c>
      <c r="Z44" s="3">
        <f t="shared" si="8"/>
        <v>15</v>
      </c>
      <c r="AA44" s="3"/>
      <c r="AB44" s="1" t="s">
        <v>116</v>
      </c>
    </row>
    <row r="45" spans="1:28" ht="12" customHeight="1">
      <c r="B45" s="88" t="s">
        <v>117</v>
      </c>
      <c r="C45" s="89">
        <v>3852</v>
      </c>
      <c r="D45" s="89">
        <v>1857</v>
      </c>
      <c r="E45" s="89">
        <v>1995</v>
      </c>
      <c r="F45" s="89">
        <v>2</v>
      </c>
      <c r="G45" s="89">
        <v>3</v>
      </c>
      <c r="H45" s="90">
        <v>-1</v>
      </c>
      <c r="I45" s="28">
        <v>8</v>
      </c>
      <c r="J45" s="28">
        <v>5</v>
      </c>
      <c r="K45" s="91">
        <v>3</v>
      </c>
      <c r="L45" s="90">
        <v>2</v>
      </c>
      <c r="M45" s="92">
        <v>1191</v>
      </c>
      <c r="N45" s="90">
        <v>0</v>
      </c>
      <c r="P45" s="3"/>
      <c r="Q45" s="3" t="str">
        <f t="shared" si="2"/>
        <v>◎</v>
      </c>
      <c r="R45" s="3" t="str">
        <f t="shared" si="11"/>
        <v>　</v>
      </c>
      <c r="S45" s="107" t="str">
        <f t="shared" si="9"/>
        <v>　</v>
      </c>
      <c r="T45" s="108" t="str">
        <f t="shared" si="4"/>
        <v>　</v>
      </c>
      <c r="U45" s="3" t="str">
        <f t="shared" si="12"/>
        <v>0</v>
      </c>
      <c r="V45" s="3" t="str">
        <f t="shared" si="5"/>
        <v>　</v>
      </c>
      <c r="W45" s="3"/>
      <c r="X45" s="3">
        <f t="shared" si="6"/>
        <v>3</v>
      </c>
      <c r="Y45" s="3">
        <f t="shared" si="7"/>
        <v>1</v>
      </c>
      <c r="Z45" s="3">
        <f t="shared" si="8"/>
        <v>10</v>
      </c>
      <c r="AA45" s="3"/>
      <c r="AB45" s="1" t="s">
        <v>118</v>
      </c>
    </row>
    <row r="46" spans="1:28" ht="12" customHeight="1">
      <c r="B46" s="88" t="s">
        <v>119</v>
      </c>
      <c r="C46" s="89">
        <v>4090</v>
      </c>
      <c r="D46" s="89">
        <v>1931</v>
      </c>
      <c r="E46" s="89">
        <v>2159</v>
      </c>
      <c r="F46" s="89">
        <v>1</v>
      </c>
      <c r="G46" s="89">
        <v>8</v>
      </c>
      <c r="H46" s="90">
        <v>-7</v>
      </c>
      <c r="I46" s="28">
        <v>3</v>
      </c>
      <c r="J46" s="28">
        <v>13</v>
      </c>
      <c r="K46" s="91">
        <v>-10</v>
      </c>
      <c r="L46" s="90">
        <v>-17</v>
      </c>
      <c r="M46" s="92">
        <v>1332</v>
      </c>
      <c r="N46" s="90">
        <v>-11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14</v>
      </c>
      <c r="Y46" s="3">
        <f t="shared" si="7"/>
        <v>7</v>
      </c>
      <c r="Z46" s="3">
        <f t="shared" si="8"/>
        <v>23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22193</v>
      </c>
      <c r="D48" s="114">
        <v>10835</v>
      </c>
      <c r="E48" s="114">
        <v>11358</v>
      </c>
      <c r="F48" s="114">
        <v>4</v>
      </c>
      <c r="G48" s="114">
        <v>25</v>
      </c>
      <c r="H48" s="115">
        <v>-21</v>
      </c>
      <c r="I48" s="28">
        <v>22</v>
      </c>
      <c r="J48" s="28">
        <v>42</v>
      </c>
      <c r="K48" s="91">
        <v>-20</v>
      </c>
      <c r="L48" s="115">
        <v>-41</v>
      </c>
      <c r="M48" s="114">
        <v>7376</v>
      </c>
      <c r="N48" s="115">
        <v>-1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　</v>
      </c>
      <c r="V48" s="3" t="str">
        <f t="shared" si="5"/>
        <v>△</v>
      </c>
      <c r="W48" s="3"/>
      <c r="X48" s="3">
        <f t="shared" si="6"/>
        <v>26</v>
      </c>
      <c r="Y48" s="3">
        <f t="shared" si="7"/>
        <v>24</v>
      </c>
      <c r="Z48" s="3">
        <f t="shared" si="8"/>
        <v>30</v>
      </c>
      <c r="AA48" s="3"/>
      <c r="AB48" s="1" t="s">
        <v>122</v>
      </c>
    </row>
    <row r="49" spans="2:28" ht="12" customHeight="1">
      <c r="B49" s="113" t="s">
        <v>123</v>
      </c>
      <c r="C49" s="114">
        <v>14303</v>
      </c>
      <c r="D49" s="114">
        <v>6980</v>
      </c>
      <c r="E49" s="114">
        <v>7323</v>
      </c>
      <c r="F49" s="114">
        <v>7</v>
      </c>
      <c r="G49" s="114">
        <v>27</v>
      </c>
      <c r="H49" s="115">
        <v>-20</v>
      </c>
      <c r="I49" s="28">
        <v>21</v>
      </c>
      <c r="J49" s="28">
        <v>28</v>
      </c>
      <c r="K49" s="91">
        <v>-7</v>
      </c>
      <c r="L49" s="115">
        <v>-27</v>
      </c>
      <c r="M49" s="114">
        <v>4470</v>
      </c>
      <c r="N49" s="115">
        <v>-10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22</v>
      </c>
      <c r="Y49" s="3">
        <f t="shared" si="7"/>
        <v>22</v>
      </c>
      <c r="Z49" s="3">
        <f t="shared" si="8"/>
        <v>19</v>
      </c>
      <c r="AA49" s="3"/>
      <c r="AB49" s="1" t="s">
        <v>124</v>
      </c>
    </row>
    <row r="50" spans="2:28" ht="12" customHeight="1">
      <c r="B50" s="88" t="s">
        <v>125</v>
      </c>
      <c r="C50" s="89">
        <v>7000</v>
      </c>
      <c r="D50" s="89">
        <v>3532</v>
      </c>
      <c r="E50" s="89">
        <v>3468</v>
      </c>
      <c r="F50" s="89">
        <v>1</v>
      </c>
      <c r="G50" s="89">
        <v>11</v>
      </c>
      <c r="H50" s="90">
        <v>-10</v>
      </c>
      <c r="I50" s="28">
        <v>14</v>
      </c>
      <c r="J50" s="28">
        <v>12</v>
      </c>
      <c r="K50" s="91">
        <v>2</v>
      </c>
      <c r="L50" s="90">
        <v>-8</v>
      </c>
      <c r="M50" s="92">
        <v>2810</v>
      </c>
      <c r="N50" s="90">
        <v>0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0</v>
      </c>
      <c r="V50" s="3" t="str">
        <f t="shared" si="5"/>
        <v>　</v>
      </c>
      <c r="W50" s="3"/>
      <c r="X50" s="3">
        <f t="shared" si="6"/>
        <v>7</v>
      </c>
      <c r="Y50" s="3">
        <f t="shared" si="7"/>
        <v>12</v>
      </c>
      <c r="Z50" s="3">
        <f t="shared" si="8"/>
        <v>12</v>
      </c>
      <c r="AA50" s="3"/>
      <c r="AB50" s="1" t="s">
        <v>126</v>
      </c>
    </row>
    <row r="51" spans="2:28" ht="12" customHeight="1">
      <c r="B51" s="88" t="s">
        <v>127</v>
      </c>
      <c r="C51" s="89">
        <v>12698</v>
      </c>
      <c r="D51" s="89">
        <v>6267</v>
      </c>
      <c r="E51" s="89">
        <v>6431</v>
      </c>
      <c r="F51" s="89">
        <v>3</v>
      </c>
      <c r="G51" s="89">
        <v>18</v>
      </c>
      <c r="H51" s="90">
        <v>-15</v>
      </c>
      <c r="I51" s="28">
        <v>14</v>
      </c>
      <c r="J51" s="28">
        <v>17</v>
      </c>
      <c r="K51" s="91">
        <v>-3</v>
      </c>
      <c r="L51" s="90">
        <v>-18</v>
      </c>
      <c r="M51" s="92">
        <v>4369</v>
      </c>
      <c r="N51" s="90">
        <v>-7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16</v>
      </c>
      <c r="Y51" s="3">
        <f t="shared" si="7"/>
        <v>19</v>
      </c>
      <c r="Z51" s="3">
        <f t="shared" si="8"/>
        <v>15</v>
      </c>
      <c r="AA51" s="3"/>
      <c r="AB51" s="1" t="s">
        <v>128</v>
      </c>
    </row>
    <row r="52" spans="2:28" ht="12" customHeight="1">
      <c r="B52" s="88" t="s">
        <v>129</v>
      </c>
      <c r="C52" s="89">
        <v>6480</v>
      </c>
      <c r="D52" s="89">
        <v>3155</v>
      </c>
      <c r="E52" s="89">
        <v>3325</v>
      </c>
      <c r="F52" s="89">
        <v>4</v>
      </c>
      <c r="G52" s="89">
        <v>14</v>
      </c>
      <c r="H52" s="90">
        <v>-10</v>
      </c>
      <c r="I52" s="28">
        <v>3</v>
      </c>
      <c r="J52" s="28">
        <v>15</v>
      </c>
      <c r="K52" s="91">
        <v>-12</v>
      </c>
      <c r="L52" s="90">
        <v>-22</v>
      </c>
      <c r="M52" s="92">
        <v>2103</v>
      </c>
      <c r="N52" s="90">
        <v>-5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18</v>
      </c>
      <c r="Y52" s="3">
        <f t="shared" si="7"/>
        <v>12</v>
      </c>
      <c r="Z52" s="3">
        <f t="shared" si="8"/>
        <v>25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7584</v>
      </c>
      <c r="D54" s="89">
        <v>3688</v>
      </c>
      <c r="E54" s="89">
        <v>3896</v>
      </c>
      <c r="F54" s="89">
        <v>3</v>
      </c>
      <c r="G54" s="89">
        <v>4</v>
      </c>
      <c r="H54" s="90">
        <v>-1</v>
      </c>
      <c r="I54" s="28">
        <v>20</v>
      </c>
      <c r="J54" s="28">
        <v>14</v>
      </c>
      <c r="K54" s="91">
        <v>6</v>
      </c>
      <c r="L54" s="90">
        <v>5</v>
      </c>
      <c r="M54" s="92">
        <v>2361</v>
      </c>
      <c r="N54" s="90">
        <v>7</v>
      </c>
      <c r="P54" s="3"/>
      <c r="Q54" s="3" t="str">
        <f t="shared" si="2"/>
        <v>◎</v>
      </c>
      <c r="R54" s="3" t="str">
        <f t="shared" si="11"/>
        <v>　</v>
      </c>
      <c r="S54" s="107" t="str">
        <f t="shared" si="9"/>
        <v>　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2</v>
      </c>
      <c r="Y54" s="3">
        <f t="shared" si="7"/>
        <v>1</v>
      </c>
      <c r="Z54" s="3">
        <f t="shared" si="8"/>
        <v>7</v>
      </c>
      <c r="AA54" s="3"/>
      <c r="AB54" s="1" t="s">
        <v>132</v>
      </c>
    </row>
    <row r="55" spans="2:28" ht="12" customHeight="1">
      <c r="B55" s="88" t="s">
        <v>133</v>
      </c>
      <c r="C55" s="89">
        <v>19826</v>
      </c>
      <c r="D55" s="89">
        <v>9467</v>
      </c>
      <c r="E55" s="89">
        <v>10359</v>
      </c>
      <c r="F55" s="89">
        <v>5</v>
      </c>
      <c r="G55" s="89">
        <v>29</v>
      </c>
      <c r="H55" s="90">
        <v>-24</v>
      </c>
      <c r="I55" s="28">
        <v>23</v>
      </c>
      <c r="J55" s="28">
        <v>53</v>
      </c>
      <c r="K55" s="91">
        <v>-30</v>
      </c>
      <c r="L55" s="90">
        <v>-54</v>
      </c>
      <c r="M55" s="92">
        <v>6660</v>
      </c>
      <c r="N55" s="90">
        <v>0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0</v>
      </c>
      <c r="V55" s="3" t="str">
        <f t="shared" si="5"/>
        <v>　</v>
      </c>
      <c r="W55" s="3"/>
      <c r="X55" s="3">
        <f t="shared" si="6"/>
        <v>31</v>
      </c>
      <c r="Y55" s="3">
        <f t="shared" si="7"/>
        <v>25</v>
      </c>
      <c r="Z55" s="3">
        <f t="shared" si="8"/>
        <v>34</v>
      </c>
      <c r="AA55" s="3"/>
      <c r="AB55" s="1" t="s">
        <v>134</v>
      </c>
    </row>
    <row r="56" spans="2:28" ht="12" customHeight="1">
      <c r="B56" s="116" t="s">
        <v>135</v>
      </c>
      <c r="C56" s="89">
        <v>12796</v>
      </c>
      <c r="D56" s="117">
        <v>6077</v>
      </c>
      <c r="E56" s="117">
        <v>6719</v>
      </c>
      <c r="F56" s="117">
        <v>3</v>
      </c>
      <c r="G56" s="117">
        <v>18</v>
      </c>
      <c r="H56" s="118">
        <v>-15</v>
      </c>
      <c r="I56" s="119">
        <v>5</v>
      </c>
      <c r="J56" s="119">
        <v>16</v>
      </c>
      <c r="K56" s="120">
        <v>-11</v>
      </c>
      <c r="L56" s="118">
        <v>-26</v>
      </c>
      <c r="M56" s="121">
        <v>4436</v>
      </c>
      <c r="N56" s="118">
        <v>0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0</v>
      </c>
      <c r="V56" s="3" t="str">
        <f t="shared" si="5"/>
        <v>　</v>
      </c>
      <c r="W56" s="3"/>
      <c r="X56" s="3">
        <f t="shared" si="6"/>
        <v>21</v>
      </c>
      <c r="Y56" s="3">
        <f t="shared" si="7"/>
        <v>19</v>
      </c>
      <c r="Z56" s="3">
        <f t="shared" si="8"/>
        <v>24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2</v>
      </c>
      <c r="R58" s="1">
        <f>COUNTIF(R32:R56,"◇")</f>
        <v>0</v>
      </c>
      <c r="S58" s="107">
        <f>COUNTIF(S32:S57,"×")</f>
        <v>20</v>
      </c>
      <c r="T58" s="108">
        <f>COUNTIF(T32:T57,"○")</f>
        <v>3</v>
      </c>
      <c r="U58" s="1">
        <f>COUNTIF(U32:U56,"0")</f>
        <v>4</v>
      </c>
      <c r="V58" s="1">
        <f>COUNTIF(V32:V57,"△")</f>
        <v>15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188</v>
      </c>
      <c r="Q60" s="127">
        <f>COUNTIF(Q18:Q56,"◎")</f>
        <v>3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150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137</v>
      </c>
      <c r="Q62" s="127"/>
      <c r="S62" s="135">
        <f>COUNTIF(S18:S56,"×")</f>
        <v>32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189</v>
      </c>
      <c r="Q64" s="3"/>
      <c r="S64" s="107"/>
      <c r="T64" s="136">
        <f>COUNTIF(T18:T56,"○")</f>
        <v>9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4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22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3</v>
      </c>
      <c r="R67" s="1">
        <f t="shared" si="13"/>
        <v>0</v>
      </c>
      <c r="S67" s="1">
        <f t="shared" si="13"/>
        <v>32</v>
      </c>
      <c r="T67" s="1">
        <f t="shared" si="13"/>
        <v>9</v>
      </c>
      <c r="U67" s="1">
        <f t="shared" si="13"/>
        <v>4</v>
      </c>
      <c r="V67" s="1">
        <f t="shared" si="13"/>
        <v>22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35" priority="5" stopIfTrue="1" operator="between">
      <formula>1</formula>
      <formula>5</formula>
    </cfRule>
    <cfRule type="cellIs" dxfId="34" priority="6" stopIfTrue="1" operator="between">
      <formula>31</formula>
      <formula>35</formula>
    </cfRule>
  </conditionalFormatting>
  <conditionalFormatting sqref="Y18:Y56">
    <cfRule type="cellIs" dxfId="33" priority="3" stopIfTrue="1" operator="between">
      <formula>1</formula>
      <formula>5</formula>
    </cfRule>
    <cfRule type="cellIs" dxfId="32" priority="4" stopIfTrue="1" operator="between">
      <formula>31</formula>
      <formula>35</formula>
    </cfRule>
  </conditionalFormatting>
  <conditionalFormatting sqref="Z18:Z56">
    <cfRule type="cellIs" dxfId="31" priority="1" stopIfTrue="1" operator="between">
      <formula>1</formula>
      <formula>5</formula>
    </cfRule>
    <cfRule type="cellIs" dxfId="30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190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191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192</v>
      </c>
      <c r="M4" s="154" t="s">
        <v>193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194</v>
      </c>
      <c r="G5" s="80" t="s">
        <v>195</v>
      </c>
      <c r="H5" s="80" t="s">
        <v>45</v>
      </c>
      <c r="I5" s="81" t="s">
        <v>196</v>
      </c>
      <c r="J5" s="81" t="s">
        <v>44</v>
      </c>
      <c r="K5" s="81" t="s">
        <v>45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1057093</v>
      </c>
      <c r="D7" s="89">
        <v>511593</v>
      </c>
      <c r="E7" s="89">
        <v>545500</v>
      </c>
      <c r="F7" s="89">
        <v>478</v>
      </c>
      <c r="G7" s="89">
        <v>1191</v>
      </c>
      <c r="H7" s="90">
        <v>-713</v>
      </c>
      <c r="I7" s="28">
        <v>1508</v>
      </c>
      <c r="J7" s="28">
        <v>1571</v>
      </c>
      <c r="K7" s="91">
        <v>-63</v>
      </c>
      <c r="L7" s="90">
        <v>-776</v>
      </c>
      <c r="M7" s="92">
        <v>399667</v>
      </c>
      <c r="N7" s="90">
        <v>56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796</v>
      </c>
      <c r="J8" s="96">
        <v>859</v>
      </c>
      <c r="K8" s="97">
        <v>-63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852163</v>
      </c>
      <c r="D10" s="89">
        <v>412053</v>
      </c>
      <c r="E10" s="89">
        <v>440110</v>
      </c>
      <c r="F10" s="89">
        <v>400</v>
      </c>
      <c r="G10" s="89">
        <v>924</v>
      </c>
      <c r="H10" s="90">
        <v>-524</v>
      </c>
      <c r="I10" s="28">
        <v>1282</v>
      </c>
      <c r="J10" s="28">
        <v>1263</v>
      </c>
      <c r="K10" s="91">
        <v>19</v>
      </c>
      <c r="L10" s="90">
        <v>-505</v>
      </c>
      <c r="M10" s="92">
        <v>331231</v>
      </c>
      <c r="N10" s="90">
        <v>87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204930</v>
      </c>
      <c r="D11" s="89">
        <v>99540</v>
      </c>
      <c r="E11" s="89">
        <v>105390</v>
      </c>
      <c r="F11" s="89">
        <v>78</v>
      </c>
      <c r="G11" s="89">
        <v>267</v>
      </c>
      <c r="H11" s="90">
        <v>-189</v>
      </c>
      <c r="I11" s="28">
        <v>226</v>
      </c>
      <c r="J11" s="28">
        <v>308</v>
      </c>
      <c r="K11" s="91">
        <v>-82</v>
      </c>
      <c r="L11" s="90">
        <v>-271</v>
      </c>
      <c r="M11" s="92">
        <v>68436</v>
      </c>
      <c r="N11" s="90">
        <v>-31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527785</v>
      </c>
      <c r="D13" s="89">
        <v>255439</v>
      </c>
      <c r="E13" s="89">
        <v>272346</v>
      </c>
      <c r="F13" s="89">
        <v>258</v>
      </c>
      <c r="G13" s="89">
        <v>533</v>
      </c>
      <c r="H13" s="90">
        <v>-275</v>
      </c>
      <c r="I13" s="28">
        <v>813</v>
      </c>
      <c r="J13" s="28">
        <v>850</v>
      </c>
      <c r="K13" s="91">
        <v>-37</v>
      </c>
      <c r="L13" s="90">
        <v>-312</v>
      </c>
      <c r="M13" s="92">
        <v>201762</v>
      </c>
      <c r="N13" s="90">
        <v>27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69740</v>
      </c>
      <c r="D14" s="89">
        <v>33530</v>
      </c>
      <c r="E14" s="89">
        <v>36210</v>
      </c>
      <c r="F14" s="89">
        <v>41</v>
      </c>
      <c r="G14" s="89">
        <v>87</v>
      </c>
      <c r="H14" s="90">
        <v>-46</v>
      </c>
      <c r="I14" s="28">
        <v>93</v>
      </c>
      <c r="J14" s="28">
        <v>109</v>
      </c>
      <c r="K14" s="91">
        <v>-16</v>
      </c>
      <c r="L14" s="90">
        <v>-62</v>
      </c>
      <c r="M14" s="92">
        <v>24379</v>
      </c>
      <c r="N14" s="90">
        <v>-10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199401</v>
      </c>
      <c r="D15" s="89">
        <v>98071</v>
      </c>
      <c r="E15" s="89">
        <v>101330</v>
      </c>
      <c r="F15" s="89">
        <v>71</v>
      </c>
      <c r="G15" s="89">
        <v>225</v>
      </c>
      <c r="H15" s="90">
        <v>-154</v>
      </c>
      <c r="I15" s="28">
        <v>305</v>
      </c>
      <c r="J15" s="28">
        <v>308</v>
      </c>
      <c r="K15" s="91">
        <v>-3</v>
      </c>
      <c r="L15" s="90">
        <v>-157</v>
      </c>
      <c r="M15" s="92">
        <v>74761</v>
      </c>
      <c r="N15" s="90">
        <v>48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260167</v>
      </c>
      <c r="D16" s="89">
        <v>124553</v>
      </c>
      <c r="E16" s="89">
        <v>135614</v>
      </c>
      <c r="F16" s="89">
        <v>108</v>
      </c>
      <c r="G16" s="89">
        <v>346</v>
      </c>
      <c r="H16" s="90">
        <v>-238</v>
      </c>
      <c r="I16" s="28">
        <v>297</v>
      </c>
      <c r="J16" s="28">
        <v>304</v>
      </c>
      <c r="K16" s="91">
        <v>-7</v>
      </c>
      <c r="L16" s="90">
        <v>-245</v>
      </c>
      <c r="M16" s="92">
        <v>98765</v>
      </c>
      <c r="N16" s="90">
        <v>-9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197</v>
      </c>
      <c r="S17" s="107" t="s">
        <v>60</v>
      </c>
      <c r="T17" s="108" t="s">
        <v>61</v>
      </c>
      <c r="U17" s="109" t="s">
        <v>197</v>
      </c>
      <c r="V17" s="109" t="s">
        <v>62</v>
      </c>
      <c r="W17" s="3"/>
      <c r="X17" s="109" t="s">
        <v>65</v>
      </c>
      <c r="Y17" s="109" t="s">
        <v>65</v>
      </c>
      <c r="Z17" s="109" t="s">
        <v>65</v>
      </c>
      <c r="AA17" s="3"/>
    </row>
    <row r="18" spans="1:28" ht="12.75" customHeight="1">
      <c r="A18" s="7"/>
      <c r="B18" s="88" t="s">
        <v>66</v>
      </c>
      <c r="C18" s="89">
        <v>246313</v>
      </c>
      <c r="D18" s="89">
        <v>118330</v>
      </c>
      <c r="E18" s="89">
        <v>127983</v>
      </c>
      <c r="F18" s="89">
        <v>132</v>
      </c>
      <c r="G18" s="89">
        <v>231</v>
      </c>
      <c r="H18" s="90">
        <v>-99</v>
      </c>
      <c r="I18" s="28">
        <v>370</v>
      </c>
      <c r="J18" s="28">
        <v>360</v>
      </c>
      <c r="K18" s="91">
        <v>10</v>
      </c>
      <c r="L18" s="90">
        <v>-89</v>
      </c>
      <c r="M18" s="92">
        <v>103100</v>
      </c>
      <c r="N18" s="90">
        <v>21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34</v>
      </c>
      <c r="Y18" s="3">
        <f>RANK(H18,$H$18:$H$56)</f>
        <v>34</v>
      </c>
      <c r="Z18" s="3">
        <f>RANK(K18,$K$18:$K$56)</f>
        <v>5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80543</v>
      </c>
      <c r="D19" s="89">
        <v>40000</v>
      </c>
      <c r="E19" s="89">
        <v>40543</v>
      </c>
      <c r="F19" s="89">
        <v>30</v>
      </c>
      <c r="G19" s="89">
        <v>78</v>
      </c>
      <c r="H19" s="90">
        <v>-48</v>
      </c>
      <c r="I19" s="28">
        <v>141</v>
      </c>
      <c r="J19" s="28">
        <v>113</v>
      </c>
      <c r="K19" s="91">
        <v>28</v>
      </c>
      <c r="L19" s="90">
        <v>-20</v>
      </c>
      <c r="M19" s="92">
        <v>33325</v>
      </c>
      <c r="N19" s="90">
        <v>37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24</v>
      </c>
      <c r="Y19" s="3">
        <f t="shared" ref="Y19:Y56" si="7">RANK(H19,$H$18:$H$56)</f>
        <v>32</v>
      </c>
      <c r="Z19" s="3">
        <f t="shared" ref="Z19:Z56" si="8">RANK(K19,$K$18:$K$56)</f>
        <v>1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120889</v>
      </c>
      <c r="D20" s="89">
        <v>58004</v>
      </c>
      <c r="E20" s="89">
        <v>62885</v>
      </c>
      <c r="F20" s="89">
        <v>56</v>
      </c>
      <c r="G20" s="89">
        <v>159</v>
      </c>
      <c r="H20" s="90">
        <v>-103</v>
      </c>
      <c r="I20" s="28">
        <v>137</v>
      </c>
      <c r="J20" s="28">
        <v>144</v>
      </c>
      <c r="K20" s="91">
        <v>-7</v>
      </c>
      <c r="L20" s="90">
        <v>-110</v>
      </c>
      <c r="M20" s="92">
        <v>45821</v>
      </c>
      <c r="N20" s="90">
        <v>7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35</v>
      </c>
      <c r="Y20" s="3">
        <f t="shared" si="7"/>
        <v>35</v>
      </c>
      <c r="Z20" s="3">
        <f t="shared" si="8"/>
        <v>25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99136</v>
      </c>
      <c r="D21" s="89">
        <v>47346</v>
      </c>
      <c r="E21" s="89">
        <v>51790</v>
      </c>
      <c r="F21" s="89">
        <v>38</v>
      </c>
      <c r="G21" s="89">
        <v>130</v>
      </c>
      <c r="H21" s="90">
        <v>-92</v>
      </c>
      <c r="I21" s="28">
        <v>125</v>
      </c>
      <c r="J21" s="28">
        <v>104</v>
      </c>
      <c r="K21" s="91">
        <v>21</v>
      </c>
      <c r="L21" s="90">
        <v>-71</v>
      </c>
      <c r="M21" s="92">
        <v>39501</v>
      </c>
      <c r="N21" s="90">
        <v>-2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33</v>
      </c>
      <c r="Y21" s="3">
        <f t="shared" si="7"/>
        <v>33</v>
      </c>
      <c r="Z21" s="3">
        <f t="shared" si="8"/>
        <v>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34018</v>
      </c>
      <c r="D22" s="89">
        <v>16286</v>
      </c>
      <c r="E22" s="89">
        <v>17732</v>
      </c>
      <c r="F22" s="89">
        <v>24</v>
      </c>
      <c r="G22" s="89">
        <v>35</v>
      </c>
      <c r="H22" s="90">
        <v>-11</v>
      </c>
      <c r="I22" s="28">
        <v>61</v>
      </c>
      <c r="J22" s="28">
        <v>68</v>
      </c>
      <c r="K22" s="91">
        <v>-7</v>
      </c>
      <c r="L22" s="90">
        <v>-18</v>
      </c>
      <c r="M22" s="92">
        <v>12870</v>
      </c>
      <c r="N22" s="90">
        <v>-1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23</v>
      </c>
      <c r="Y22" s="3">
        <f t="shared" si="7"/>
        <v>17</v>
      </c>
      <c r="Z22" s="3">
        <f t="shared" si="8"/>
        <v>25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39885</v>
      </c>
      <c r="D23" s="89">
        <v>19368</v>
      </c>
      <c r="E23" s="89">
        <v>20517</v>
      </c>
      <c r="F23" s="89">
        <v>30</v>
      </c>
      <c r="G23" s="89">
        <v>38</v>
      </c>
      <c r="H23" s="90">
        <v>-8</v>
      </c>
      <c r="I23" s="28">
        <v>68</v>
      </c>
      <c r="J23" s="28">
        <v>61</v>
      </c>
      <c r="K23" s="91">
        <v>7</v>
      </c>
      <c r="L23" s="90">
        <v>-1</v>
      </c>
      <c r="M23" s="92">
        <v>13786</v>
      </c>
      <c r="N23" s="90">
        <v>14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3</v>
      </c>
      <c r="Y23" s="3">
        <f t="shared" si="7"/>
        <v>12</v>
      </c>
      <c r="Z23" s="3">
        <f t="shared" si="8"/>
        <v>8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28725</v>
      </c>
      <c r="D24" s="89">
        <v>13717</v>
      </c>
      <c r="E24" s="89">
        <v>15008</v>
      </c>
      <c r="F24" s="89">
        <v>4</v>
      </c>
      <c r="G24" s="89">
        <v>35</v>
      </c>
      <c r="H24" s="90">
        <v>-31</v>
      </c>
      <c r="I24" s="28">
        <v>25</v>
      </c>
      <c r="J24" s="28">
        <v>56</v>
      </c>
      <c r="K24" s="91">
        <v>-31</v>
      </c>
      <c r="L24" s="90">
        <v>-62</v>
      </c>
      <c r="M24" s="92">
        <v>10531</v>
      </c>
      <c r="N24" s="90">
        <v>-11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32</v>
      </c>
      <c r="Y24" s="3">
        <f t="shared" si="7"/>
        <v>31</v>
      </c>
      <c r="Z24" s="3">
        <f t="shared" si="8"/>
        <v>35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22056</v>
      </c>
      <c r="D25" s="89">
        <v>10719</v>
      </c>
      <c r="E25" s="89">
        <v>11337</v>
      </c>
      <c r="F25" s="89">
        <v>4</v>
      </c>
      <c r="G25" s="89">
        <v>19</v>
      </c>
      <c r="H25" s="90">
        <v>-15</v>
      </c>
      <c r="I25" s="28">
        <v>15</v>
      </c>
      <c r="J25" s="28">
        <v>42</v>
      </c>
      <c r="K25" s="91">
        <v>-27</v>
      </c>
      <c r="L25" s="90">
        <v>-42</v>
      </c>
      <c r="M25" s="92">
        <v>7561</v>
      </c>
      <c r="N25" s="90">
        <v>-1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31</v>
      </c>
      <c r="Y25" s="3">
        <f t="shared" si="7"/>
        <v>20</v>
      </c>
      <c r="Z25" s="3">
        <f t="shared" si="8"/>
        <v>34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26188</v>
      </c>
      <c r="D26" s="89">
        <v>12833</v>
      </c>
      <c r="E26" s="89">
        <v>13355</v>
      </c>
      <c r="F26" s="89">
        <v>8</v>
      </c>
      <c r="G26" s="89">
        <v>27</v>
      </c>
      <c r="H26" s="90">
        <v>-19</v>
      </c>
      <c r="I26" s="28">
        <v>35</v>
      </c>
      <c r="J26" s="28">
        <v>49</v>
      </c>
      <c r="K26" s="91">
        <v>-14</v>
      </c>
      <c r="L26" s="90">
        <v>-33</v>
      </c>
      <c r="M26" s="92">
        <v>9505</v>
      </c>
      <c r="N26" s="90">
        <v>-12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　</v>
      </c>
      <c r="U26" s="3" t="str">
        <f t="shared" si="1"/>
        <v>　</v>
      </c>
      <c r="V26" s="3" t="str">
        <f t="shared" si="5"/>
        <v>△</v>
      </c>
      <c r="W26" s="3"/>
      <c r="X26" s="3">
        <f t="shared" si="6"/>
        <v>28</v>
      </c>
      <c r="Y26" s="3">
        <f t="shared" si="7"/>
        <v>25</v>
      </c>
      <c r="Z26" s="3">
        <f>RANK(K26,$K$18:$K$56)</f>
        <v>32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61948</v>
      </c>
      <c r="D27" s="89">
        <v>30174</v>
      </c>
      <c r="E27" s="89">
        <v>31774</v>
      </c>
      <c r="F27" s="89">
        <v>32</v>
      </c>
      <c r="G27" s="89">
        <v>58</v>
      </c>
      <c r="H27" s="90">
        <v>-26</v>
      </c>
      <c r="I27" s="28">
        <v>109</v>
      </c>
      <c r="J27" s="28">
        <v>97</v>
      </c>
      <c r="K27" s="91">
        <v>12</v>
      </c>
      <c r="L27" s="90">
        <v>-14</v>
      </c>
      <c r="M27" s="92">
        <v>22812</v>
      </c>
      <c r="N27" s="90">
        <v>14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16</v>
      </c>
      <c r="Y27" s="3">
        <f t="shared" si="7"/>
        <v>29</v>
      </c>
      <c r="Z27" s="3">
        <f t="shared" si="8"/>
        <v>3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47721</v>
      </c>
      <c r="D28" s="89">
        <v>23578</v>
      </c>
      <c r="E28" s="89">
        <v>24143</v>
      </c>
      <c r="F28" s="89">
        <v>31</v>
      </c>
      <c r="G28" s="89">
        <v>52</v>
      </c>
      <c r="H28" s="90">
        <v>-21</v>
      </c>
      <c r="I28" s="28">
        <v>118</v>
      </c>
      <c r="J28" s="28">
        <v>110</v>
      </c>
      <c r="K28" s="91">
        <v>8</v>
      </c>
      <c r="L28" s="90">
        <v>-13</v>
      </c>
      <c r="M28" s="92">
        <v>16744</v>
      </c>
      <c r="N28" s="90">
        <v>-2</v>
      </c>
      <c r="P28" s="3"/>
      <c r="Q28" s="3" t="str">
        <f t="shared" si="2"/>
        <v>　</v>
      </c>
      <c r="R28" s="3" t="str">
        <f t="shared" si="3"/>
        <v>　</v>
      </c>
      <c r="S28" s="107" t="str">
        <f t="shared" si="0"/>
        <v>×</v>
      </c>
      <c r="T28" s="108" t="str">
        <f t="shared" si="4"/>
        <v>　</v>
      </c>
      <c r="U28" s="3" t="str">
        <f t="shared" si="1"/>
        <v>　</v>
      </c>
      <c r="V28" s="3" t="str">
        <f t="shared" si="5"/>
        <v>△</v>
      </c>
      <c r="W28" s="3"/>
      <c r="X28" s="3">
        <f t="shared" si="6"/>
        <v>14</v>
      </c>
      <c r="Y28" s="3">
        <f t="shared" si="7"/>
        <v>26</v>
      </c>
      <c r="Z28" s="3">
        <f t="shared" si="8"/>
        <v>6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14656</v>
      </c>
      <c r="D29" s="89">
        <v>7186</v>
      </c>
      <c r="E29" s="89">
        <v>7470</v>
      </c>
      <c r="F29" s="89">
        <v>2</v>
      </c>
      <c r="G29" s="89">
        <v>27</v>
      </c>
      <c r="H29" s="90">
        <v>-25</v>
      </c>
      <c r="I29" s="28">
        <v>22</v>
      </c>
      <c r="J29" s="28">
        <v>14</v>
      </c>
      <c r="K29" s="91">
        <v>8</v>
      </c>
      <c r="L29" s="90">
        <v>-17</v>
      </c>
      <c r="M29" s="92">
        <v>4868</v>
      </c>
      <c r="N29" s="90">
        <v>-4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22</v>
      </c>
      <c r="Y29" s="3">
        <f t="shared" si="7"/>
        <v>28</v>
      </c>
      <c r="Z29" s="3">
        <f t="shared" si="8"/>
        <v>6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30085</v>
      </c>
      <c r="D30" s="89">
        <v>14512</v>
      </c>
      <c r="E30" s="89">
        <v>15573</v>
      </c>
      <c r="F30" s="89">
        <v>9</v>
      </c>
      <c r="G30" s="89">
        <v>35</v>
      </c>
      <c r="H30" s="90">
        <v>-26</v>
      </c>
      <c r="I30" s="28">
        <v>56</v>
      </c>
      <c r="J30" s="28">
        <v>45</v>
      </c>
      <c r="K30" s="91">
        <v>11</v>
      </c>
      <c r="L30" s="90">
        <v>-15</v>
      </c>
      <c r="M30" s="92">
        <v>10807</v>
      </c>
      <c r="N30" s="90">
        <v>27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20</v>
      </c>
      <c r="Y30" s="3">
        <f t="shared" si="7"/>
        <v>29</v>
      </c>
      <c r="Z30" s="3">
        <f t="shared" si="8"/>
        <v>4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0</v>
      </c>
      <c r="R31" s="109">
        <f>COUNTIF(R18:R30,"◇")</f>
        <v>0</v>
      </c>
      <c r="S31" s="110">
        <f>COUNTIF(S18:S30,"×")</f>
        <v>13</v>
      </c>
      <c r="T31" s="111">
        <f>COUNTIF(T18:T30,"○")</f>
        <v>6</v>
      </c>
      <c r="U31" s="109">
        <f>COUNTIF(U18:U30,"0")</f>
        <v>0</v>
      </c>
      <c r="V31" s="109">
        <f>COUNTIF(V18:V30,"△")</f>
        <v>7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13599</v>
      </c>
      <c r="D32" s="89">
        <v>6541</v>
      </c>
      <c r="E32" s="89">
        <v>7058</v>
      </c>
      <c r="F32" s="89">
        <v>6</v>
      </c>
      <c r="G32" s="89">
        <v>14</v>
      </c>
      <c r="H32" s="90">
        <v>-8</v>
      </c>
      <c r="I32" s="28">
        <v>19</v>
      </c>
      <c r="J32" s="28">
        <v>19</v>
      </c>
      <c r="K32" s="91">
        <v>0</v>
      </c>
      <c r="L32" s="112">
        <v>-8</v>
      </c>
      <c r="M32" s="92">
        <v>4536</v>
      </c>
      <c r="N32" s="90">
        <v>-6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11</v>
      </c>
      <c r="Y32" s="3">
        <f t="shared" si="7"/>
        <v>12</v>
      </c>
      <c r="Z32" s="3">
        <f t="shared" si="8"/>
        <v>14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10620</v>
      </c>
      <c r="D33" s="89">
        <v>5191</v>
      </c>
      <c r="E33" s="89">
        <v>5429</v>
      </c>
      <c r="F33" s="89">
        <v>4</v>
      </c>
      <c r="G33" s="89">
        <v>8</v>
      </c>
      <c r="H33" s="90">
        <v>-4</v>
      </c>
      <c r="I33" s="28">
        <v>11</v>
      </c>
      <c r="J33" s="28">
        <v>21</v>
      </c>
      <c r="K33" s="91">
        <v>-10</v>
      </c>
      <c r="L33" s="90">
        <v>-14</v>
      </c>
      <c r="M33" s="92">
        <v>3515</v>
      </c>
      <c r="N33" s="90">
        <v>-1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16</v>
      </c>
      <c r="Y33" s="3">
        <f t="shared" si="7"/>
        <v>6</v>
      </c>
      <c r="Z33" s="3">
        <f t="shared" si="8"/>
        <v>28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17329</v>
      </c>
      <c r="D34" s="89">
        <v>8369</v>
      </c>
      <c r="E34" s="89">
        <v>8960</v>
      </c>
      <c r="F34" s="89">
        <v>4</v>
      </c>
      <c r="G34" s="89">
        <v>20</v>
      </c>
      <c r="H34" s="90">
        <v>-16</v>
      </c>
      <c r="I34" s="28">
        <v>23</v>
      </c>
      <c r="J34" s="28">
        <v>31</v>
      </c>
      <c r="K34" s="91">
        <v>-8</v>
      </c>
      <c r="L34" s="90">
        <v>-24</v>
      </c>
      <c r="M34" s="92">
        <v>5935</v>
      </c>
      <c r="N34" s="90">
        <v>0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0</v>
      </c>
      <c r="V34" s="3" t="str">
        <f t="shared" si="5"/>
        <v>　</v>
      </c>
      <c r="W34" s="3"/>
      <c r="X34" s="3">
        <f t="shared" si="6"/>
        <v>25</v>
      </c>
      <c r="Y34" s="3">
        <f t="shared" si="7"/>
        <v>21</v>
      </c>
      <c r="Z34" s="3">
        <f t="shared" si="8"/>
        <v>27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4804</v>
      </c>
      <c r="D35" s="89">
        <v>2306</v>
      </c>
      <c r="E35" s="89">
        <v>2498</v>
      </c>
      <c r="F35" s="89">
        <v>3</v>
      </c>
      <c r="G35" s="89">
        <v>7</v>
      </c>
      <c r="H35" s="90">
        <v>-4</v>
      </c>
      <c r="I35" s="28">
        <v>10</v>
      </c>
      <c r="J35" s="28">
        <v>6</v>
      </c>
      <c r="K35" s="91">
        <v>4</v>
      </c>
      <c r="L35" s="90">
        <v>0</v>
      </c>
      <c r="M35" s="92">
        <v>1669</v>
      </c>
      <c r="N35" s="90">
        <v>6</v>
      </c>
      <c r="P35" s="3"/>
      <c r="Q35" s="3" t="str">
        <f t="shared" si="2"/>
        <v>　</v>
      </c>
      <c r="R35" s="3" t="str">
        <f t="shared" si="11"/>
        <v>◇</v>
      </c>
      <c r="S35" s="107" t="str">
        <f t="shared" si="9"/>
        <v>　</v>
      </c>
      <c r="T35" s="108" t="str">
        <f t="shared" si="4"/>
        <v>○</v>
      </c>
      <c r="U35" s="3" t="str">
        <f t="shared" si="10"/>
        <v>　</v>
      </c>
      <c r="V35" s="3" t="str">
        <f t="shared" si="5"/>
        <v>　</v>
      </c>
      <c r="W35" s="3"/>
      <c r="X35" s="3">
        <f t="shared" si="6"/>
        <v>1</v>
      </c>
      <c r="Y35" s="3">
        <f t="shared" si="7"/>
        <v>6</v>
      </c>
      <c r="Z35" s="3">
        <f t="shared" si="8"/>
        <v>11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6205</v>
      </c>
      <c r="D36" s="89">
        <v>3078</v>
      </c>
      <c r="E36" s="89">
        <v>3127</v>
      </c>
      <c r="F36" s="89">
        <v>4</v>
      </c>
      <c r="G36" s="89">
        <v>6</v>
      </c>
      <c r="H36" s="90">
        <v>-2</v>
      </c>
      <c r="I36" s="28">
        <v>9</v>
      </c>
      <c r="J36" s="28">
        <v>10</v>
      </c>
      <c r="K36" s="91">
        <v>-1</v>
      </c>
      <c r="L36" s="90">
        <v>-3</v>
      </c>
      <c r="M36" s="92">
        <v>2130</v>
      </c>
      <c r="N36" s="90">
        <v>4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○</v>
      </c>
      <c r="U36" s="3" t="str">
        <f t="shared" si="10"/>
        <v>　</v>
      </c>
      <c r="V36" s="3" t="str">
        <f t="shared" si="5"/>
        <v>　</v>
      </c>
      <c r="W36" s="3"/>
      <c r="X36" s="3">
        <f t="shared" si="6"/>
        <v>5</v>
      </c>
      <c r="Y36" s="3">
        <f t="shared" si="7"/>
        <v>3</v>
      </c>
      <c r="Z36" s="3">
        <f t="shared" si="8"/>
        <v>16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7513</v>
      </c>
      <c r="D37" s="89">
        <v>3733</v>
      </c>
      <c r="E37" s="89">
        <v>3780</v>
      </c>
      <c r="F37" s="89">
        <v>1</v>
      </c>
      <c r="G37" s="89">
        <v>13</v>
      </c>
      <c r="H37" s="90">
        <v>-12</v>
      </c>
      <c r="I37" s="28">
        <v>13</v>
      </c>
      <c r="J37" s="28">
        <v>12</v>
      </c>
      <c r="K37" s="91">
        <v>1</v>
      </c>
      <c r="L37" s="90">
        <v>-11</v>
      </c>
      <c r="M37" s="92">
        <v>2515</v>
      </c>
      <c r="N37" s="90">
        <v>-5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12</v>
      </c>
      <c r="Y37" s="3">
        <f t="shared" si="7"/>
        <v>18</v>
      </c>
      <c r="Z37" s="3">
        <f t="shared" si="8"/>
        <v>12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6411</v>
      </c>
      <c r="D38" s="89">
        <v>3149</v>
      </c>
      <c r="E38" s="89">
        <v>3262</v>
      </c>
      <c r="F38" s="89">
        <v>1</v>
      </c>
      <c r="G38" s="89">
        <v>5</v>
      </c>
      <c r="H38" s="90">
        <v>-4</v>
      </c>
      <c r="I38" s="28">
        <v>1</v>
      </c>
      <c r="J38" s="28">
        <v>11</v>
      </c>
      <c r="K38" s="91">
        <v>-10</v>
      </c>
      <c r="L38" s="90">
        <v>-14</v>
      </c>
      <c r="M38" s="92">
        <v>2060</v>
      </c>
      <c r="N38" s="90">
        <v>-2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16</v>
      </c>
      <c r="Y38" s="3">
        <f t="shared" si="7"/>
        <v>6</v>
      </c>
      <c r="Z38" s="3">
        <f t="shared" si="8"/>
        <v>28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4945</v>
      </c>
      <c r="D40" s="89">
        <v>2400</v>
      </c>
      <c r="E40" s="89">
        <v>2545</v>
      </c>
      <c r="F40" s="89">
        <v>2</v>
      </c>
      <c r="G40" s="89">
        <v>12</v>
      </c>
      <c r="H40" s="90">
        <v>-10</v>
      </c>
      <c r="I40" s="28">
        <v>1</v>
      </c>
      <c r="J40" s="28">
        <v>6</v>
      </c>
      <c r="K40" s="91">
        <v>-5</v>
      </c>
      <c r="L40" s="90">
        <v>-15</v>
      </c>
      <c r="M40" s="92">
        <v>1568</v>
      </c>
      <c r="N40" s="90">
        <v>-2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20</v>
      </c>
      <c r="Y40" s="3">
        <f t="shared" si="7"/>
        <v>15</v>
      </c>
      <c r="Z40" s="3">
        <f t="shared" si="8"/>
        <v>20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7918</v>
      </c>
      <c r="D41" s="89">
        <v>3844</v>
      </c>
      <c r="E41" s="89">
        <v>4074</v>
      </c>
      <c r="F41" s="89">
        <v>5</v>
      </c>
      <c r="G41" s="89">
        <v>8</v>
      </c>
      <c r="H41" s="90">
        <v>-3</v>
      </c>
      <c r="I41" s="28">
        <v>5</v>
      </c>
      <c r="J41" s="28">
        <v>7</v>
      </c>
      <c r="K41" s="91">
        <v>-2</v>
      </c>
      <c r="L41" s="90">
        <v>-5</v>
      </c>
      <c r="M41" s="92">
        <v>2600</v>
      </c>
      <c r="N41" s="90">
        <v>0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0</v>
      </c>
      <c r="V41" s="3" t="str">
        <f t="shared" si="5"/>
        <v>　</v>
      </c>
      <c r="W41" s="3"/>
      <c r="X41" s="3">
        <f t="shared" si="6"/>
        <v>8</v>
      </c>
      <c r="Y41" s="3">
        <f t="shared" si="7"/>
        <v>5</v>
      </c>
      <c r="Z41" s="3">
        <f t="shared" si="8"/>
        <v>18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4899</v>
      </c>
      <c r="D42" s="89">
        <v>2376</v>
      </c>
      <c r="E42" s="89">
        <v>2523</v>
      </c>
      <c r="F42" s="89">
        <v>1</v>
      </c>
      <c r="G42" s="89">
        <v>7</v>
      </c>
      <c r="H42" s="90">
        <v>-6</v>
      </c>
      <c r="I42" s="28">
        <v>7</v>
      </c>
      <c r="J42" s="28">
        <v>1</v>
      </c>
      <c r="K42" s="91">
        <v>6</v>
      </c>
      <c r="L42" s="90">
        <v>0</v>
      </c>
      <c r="M42" s="92">
        <v>1575</v>
      </c>
      <c r="N42" s="90">
        <v>2</v>
      </c>
      <c r="P42" s="3"/>
      <c r="Q42" s="3" t="str">
        <f t="shared" si="2"/>
        <v>　</v>
      </c>
      <c r="R42" s="3" t="str">
        <f t="shared" si="11"/>
        <v>◇</v>
      </c>
      <c r="S42" s="107" t="str">
        <f t="shared" si="9"/>
        <v>　</v>
      </c>
      <c r="T42" s="108" t="str">
        <f t="shared" si="4"/>
        <v>○</v>
      </c>
      <c r="U42" s="3" t="str">
        <f t="shared" si="12"/>
        <v>　</v>
      </c>
      <c r="V42" s="3" t="str">
        <f t="shared" si="5"/>
        <v>　</v>
      </c>
      <c r="W42" s="3"/>
      <c r="X42" s="3">
        <f t="shared" si="6"/>
        <v>1</v>
      </c>
      <c r="Y42" s="3">
        <f t="shared" si="7"/>
        <v>9</v>
      </c>
      <c r="Z42" s="3">
        <f t="shared" si="8"/>
        <v>9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7055</v>
      </c>
      <c r="D43" s="89">
        <v>3365</v>
      </c>
      <c r="E43" s="89">
        <v>3690</v>
      </c>
      <c r="F43" s="89">
        <v>4</v>
      </c>
      <c r="G43" s="89">
        <v>16</v>
      </c>
      <c r="H43" s="90">
        <v>-12</v>
      </c>
      <c r="I43" s="28">
        <v>9</v>
      </c>
      <c r="J43" s="28">
        <v>10</v>
      </c>
      <c r="K43" s="91">
        <v>-1</v>
      </c>
      <c r="L43" s="90">
        <v>-13</v>
      </c>
      <c r="M43" s="92">
        <v>2307</v>
      </c>
      <c r="N43" s="90">
        <v>-3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14</v>
      </c>
      <c r="Y43" s="3">
        <f t="shared" si="7"/>
        <v>18</v>
      </c>
      <c r="Z43" s="3">
        <f t="shared" si="8"/>
        <v>16</v>
      </c>
      <c r="AA43" s="3"/>
      <c r="AB43" s="1" t="s">
        <v>114</v>
      </c>
    </row>
    <row r="44" spans="1:28" ht="12" customHeight="1">
      <c r="B44" s="88" t="s">
        <v>115</v>
      </c>
      <c r="C44" s="89">
        <v>2971</v>
      </c>
      <c r="D44" s="89">
        <v>1474</v>
      </c>
      <c r="E44" s="89">
        <v>1497</v>
      </c>
      <c r="F44" s="89">
        <v>1</v>
      </c>
      <c r="G44" s="89">
        <v>2</v>
      </c>
      <c r="H44" s="90">
        <v>-1</v>
      </c>
      <c r="I44" s="28">
        <v>1</v>
      </c>
      <c r="J44" s="28">
        <v>3</v>
      </c>
      <c r="K44" s="91">
        <v>-2</v>
      </c>
      <c r="L44" s="90">
        <v>-3</v>
      </c>
      <c r="M44" s="92">
        <v>941</v>
      </c>
      <c r="N44" s="90">
        <v>-1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5</v>
      </c>
      <c r="Y44" s="3">
        <f t="shared" si="7"/>
        <v>1</v>
      </c>
      <c r="Z44" s="3">
        <f t="shared" si="8"/>
        <v>18</v>
      </c>
      <c r="AA44" s="3"/>
      <c r="AB44" s="1" t="s">
        <v>116</v>
      </c>
    </row>
    <row r="45" spans="1:28" ht="12" customHeight="1">
      <c r="B45" s="88" t="s">
        <v>117</v>
      </c>
      <c r="C45" s="89">
        <v>3851</v>
      </c>
      <c r="D45" s="89">
        <v>1853</v>
      </c>
      <c r="E45" s="89">
        <v>1998</v>
      </c>
      <c r="F45" s="89">
        <v>0</v>
      </c>
      <c r="G45" s="89">
        <v>2</v>
      </c>
      <c r="H45" s="90">
        <v>-2</v>
      </c>
      <c r="I45" s="28">
        <v>8</v>
      </c>
      <c r="J45" s="28">
        <v>7</v>
      </c>
      <c r="K45" s="91">
        <v>1</v>
      </c>
      <c r="L45" s="90">
        <v>-1</v>
      </c>
      <c r="M45" s="92">
        <v>1195</v>
      </c>
      <c r="N45" s="90">
        <v>4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○</v>
      </c>
      <c r="U45" s="3" t="str">
        <f t="shared" si="12"/>
        <v>　</v>
      </c>
      <c r="V45" s="3" t="str">
        <f t="shared" si="5"/>
        <v>　</v>
      </c>
      <c r="W45" s="3"/>
      <c r="X45" s="3">
        <f t="shared" si="6"/>
        <v>3</v>
      </c>
      <c r="Y45" s="3">
        <f t="shared" si="7"/>
        <v>3</v>
      </c>
      <c r="Z45" s="3">
        <f t="shared" si="8"/>
        <v>12</v>
      </c>
      <c r="AA45" s="3"/>
      <c r="AB45" s="1" t="s">
        <v>118</v>
      </c>
    </row>
    <row r="46" spans="1:28" ht="12" customHeight="1">
      <c r="B46" s="88" t="s">
        <v>119</v>
      </c>
      <c r="C46" s="89">
        <v>4083</v>
      </c>
      <c r="D46" s="89">
        <v>1932</v>
      </c>
      <c r="E46" s="89">
        <v>2151</v>
      </c>
      <c r="F46" s="89">
        <v>4</v>
      </c>
      <c r="G46" s="89">
        <v>5</v>
      </c>
      <c r="H46" s="90">
        <v>-1</v>
      </c>
      <c r="I46" s="28">
        <v>1</v>
      </c>
      <c r="J46" s="28">
        <v>7</v>
      </c>
      <c r="K46" s="91">
        <v>-6</v>
      </c>
      <c r="L46" s="90">
        <v>-7</v>
      </c>
      <c r="M46" s="92">
        <v>1323</v>
      </c>
      <c r="N46" s="90">
        <v>-9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10</v>
      </c>
      <c r="Y46" s="3">
        <f t="shared" si="7"/>
        <v>1</v>
      </c>
      <c r="Z46" s="3">
        <f t="shared" si="8"/>
        <v>23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22169</v>
      </c>
      <c r="D48" s="114">
        <v>10823</v>
      </c>
      <c r="E48" s="114">
        <v>11346</v>
      </c>
      <c r="F48" s="114">
        <v>11</v>
      </c>
      <c r="G48" s="114">
        <v>29</v>
      </c>
      <c r="H48" s="115">
        <v>-18</v>
      </c>
      <c r="I48" s="28">
        <v>25</v>
      </c>
      <c r="J48" s="28">
        <v>31</v>
      </c>
      <c r="K48" s="91">
        <v>-6</v>
      </c>
      <c r="L48" s="115">
        <v>-24</v>
      </c>
      <c r="M48" s="114">
        <v>7376</v>
      </c>
      <c r="N48" s="115">
        <v>0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0</v>
      </c>
      <c r="V48" s="3" t="str">
        <f t="shared" si="5"/>
        <v>　</v>
      </c>
      <c r="W48" s="3"/>
      <c r="X48" s="3">
        <f t="shared" si="6"/>
        <v>25</v>
      </c>
      <c r="Y48" s="3">
        <f t="shared" si="7"/>
        <v>24</v>
      </c>
      <c r="Z48" s="3">
        <f t="shared" si="8"/>
        <v>23</v>
      </c>
      <c r="AA48" s="3"/>
      <c r="AB48" s="1" t="s">
        <v>122</v>
      </c>
    </row>
    <row r="49" spans="2:28" ht="12" customHeight="1">
      <c r="B49" s="113" t="s">
        <v>123</v>
      </c>
      <c r="C49" s="114">
        <v>14291</v>
      </c>
      <c r="D49" s="114">
        <v>6974</v>
      </c>
      <c r="E49" s="114">
        <v>7317</v>
      </c>
      <c r="F49" s="114">
        <v>8</v>
      </c>
      <c r="G49" s="114">
        <v>15</v>
      </c>
      <c r="H49" s="115">
        <v>-7</v>
      </c>
      <c r="I49" s="28">
        <v>14</v>
      </c>
      <c r="J49" s="28">
        <v>19</v>
      </c>
      <c r="K49" s="91">
        <v>-5</v>
      </c>
      <c r="L49" s="115">
        <v>-12</v>
      </c>
      <c r="M49" s="114">
        <v>4472</v>
      </c>
      <c r="N49" s="115">
        <v>2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○</v>
      </c>
      <c r="U49" s="3" t="str">
        <f>IF(N49=0,"0","　")</f>
        <v>　</v>
      </c>
      <c r="V49" s="3" t="str">
        <f t="shared" si="5"/>
        <v>　</v>
      </c>
      <c r="W49" s="3"/>
      <c r="X49" s="3">
        <f t="shared" si="6"/>
        <v>13</v>
      </c>
      <c r="Y49" s="3">
        <f t="shared" si="7"/>
        <v>11</v>
      </c>
      <c r="Z49" s="3">
        <f t="shared" si="8"/>
        <v>20</v>
      </c>
      <c r="AA49" s="3"/>
      <c r="AB49" s="1" t="s">
        <v>124</v>
      </c>
    </row>
    <row r="50" spans="2:28" ht="12" customHeight="1">
      <c r="B50" s="88" t="s">
        <v>125</v>
      </c>
      <c r="C50" s="89">
        <v>6994</v>
      </c>
      <c r="D50" s="89">
        <v>3527</v>
      </c>
      <c r="E50" s="89">
        <v>3467</v>
      </c>
      <c r="F50" s="89">
        <v>0</v>
      </c>
      <c r="G50" s="89">
        <v>6</v>
      </c>
      <c r="H50" s="90">
        <v>-6</v>
      </c>
      <c r="I50" s="28">
        <v>14</v>
      </c>
      <c r="J50" s="28">
        <v>14</v>
      </c>
      <c r="K50" s="91">
        <v>0</v>
      </c>
      <c r="L50" s="90">
        <v>-6</v>
      </c>
      <c r="M50" s="92">
        <v>2818</v>
      </c>
      <c r="N50" s="90">
        <v>8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○</v>
      </c>
      <c r="U50" s="3" t="str">
        <f>IF(N50=0,"0","　")</f>
        <v>　</v>
      </c>
      <c r="V50" s="3" t="str">
        <f t="shared" si="5"/>
        <v>　</v>
      </c>
      <c r="W50" s="3"/>
      <c r="X50" s="3">
        <f t="shared" si="6"/>
        <v>9</v>
      </c>
      <c r="Y50" s="3">
        <f t="shared" si="7"/>
        <v>9</v>
      </c>
      <c r="Z50" s="3">
        <f t="shared" si="8"/>
        <v>14</v>
      </c>
      <c r="AA50" s="3"/>
      <c r="AB50" s="1" t="s">
        <v>126</v>
      </c>
    </row>
    <row r="51" spans="2:28" ht="12" customHeight="1">
      <c r="B51" s="88" t="s">
        <v>127</v>
      </c>
      <c r="C51" s="89">
        <v>12665</v>
      </c>
      <c r="D51" s="89">
        <v>6251</v>
      </c>
      <c r="E51" s="89">
        <v>6414</v>
      </c>
      <c r="F51" s="89">
        <v>2</v>
      </c>
      <c r="G51" s="89">
        <v>23</v>
      </c>
      <c r="H51" s="90">
        <v>-21</v>
      </c>
      <c r="I51" s="28">
        <v>11</v>
      </c>
      <c r="J51" s="28">
        <v>23</v>
      </c>
      <c r="K51" s="91">
        <v>-12</v>
      </c>
      <c r="L51" s="90">
        <v>-33</v>
      </c>
      <c r="M51" s="92">
        <v>4359</v>
      </c>
      <c r="N51" s="90">
        <v>-10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28</v>
      </c>
      <c r="Y51" s="3">
        <f t="shared" si="7"/>
        <v>26</v>
      </c>
      <c r="Z51" s="3">
        <f t="shared" si="8"/>
        <v>31</v>
      </c>
      <c r="AA51" s="3"/>
      <c r="AB51" s="1" t="s">
        <v>128</v>
      </c>
    </row>
    <row r="52" spans="2:28" ht="12" customHeight="1">
      <c r="B52" s="88" t="s">
        <v>129</v>
      </c>
      <c r="C52" s="89">
        <v>6466</v>
      </c>
      <c r="D52" s="89">
        <v>3151</v>
      </c>
      <c r="E52" s="89">
        <v>3315</v>
      </c>
      <c r="F52" s="89">
        <v>3</v>
      </c>
      <c r="G52" s="89">
        <v>12</v>
      </c>
      <c r="H52" s="90">
        <v>-9</v>
      </c>
      <c r="I52" s="28">
        <v>9</v>
      </c>
      <c r="J52" s="28">
        <v>14</v>
      </c>
      <c r="K52" s="91">
        <v>-5</v>
      </c>
      <c r="L52" s="90">
        <v>-14</v>
      </c>
      <c r="M52" s="92">
        <v>2099</v>
      </c>
      <c r="N52" s="90">
        <v>-4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16</v>
      </c>
      <c r="Y52" s="3">
        <f t="shared" si="7"/>
        <v>14</v>
      </c>
      <c r="Z52" s="3">
        <f t="shared" si="8"/>
        <v>20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7580</v>
      </c>
      <c r="D54" s="89">
        <v>3684</v>
      </c>
      <c r="E54" s="89">
        <v>3896</v>
      </c>
      <c r="F54" s="89">
        <v>1</v>
      </c>
      <c r="G54" s="89">
        <v>11</v>
      </c>
      <c r="H54" s="90">
        <v>-10</v>
      </c>
      <c r="I54" s="28">
        <v>13</v>
      </c>
      <c r="J54" s="28">
        <v>7</v>
      </c>
      <c r="K54" s="91">
        <v>6</v>
      </c>
      <c r="L54" s="90">
        <v>-4</v>
      </c>
      <c r="M54" s="92">
        <v>2363</v>
      </c>
      <c r="N54" s="90">
        <v>2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7</v>
      </c>
      <c r="Y54" s="3">
        <f t="shared" si="7"/>
        <v>15</v>
      </c>
      <c r="Z54" s="3">
        <f t="shared" si="8"/>
        <v>9</v>
      </c>
      <c r="AA54" s="3"/>
      <c r="AB54" s="1" t="s">
        <v>132</v>
      </c>
    </row>
    <row r="55" spans="2:28" ht="12" customHeight="1">
      <c r="B55" s="88" t="s">
        <v>133</v>
      </c>
      <c r="C55" s="89">
        <v>19800</v>
      </c>
      <c r="D55" s="89">
        <v>9453</v>
      </c>
      <c r="E55" s="89">
        <v>10347</v>
      </c>
      <c r="F55" s="89">
        <v>9</v>
      </c>
      <c r="G55" s="89">
        <v>25</v>
      </c>
      <c r="H55" s="90">
        <v>-16</v>
      </c>
      <c r="I55" s="28">
        <v>16</v>
      </c>
      <c r="J55" s="28">
        <v>26</v>
      </c>
      <c r="K55" s="91">
        <v>-10</v>
      </c>
      <c r="L55" s="90">
        <v>-26</v>
      </c>
      <c r="M55" s="92">
        <v>6651</v>
      </c>
      <c r="N55" s="90">
        <v>-9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27</v>
      </c>
      <c r="Y55" s="3">
        <f t="shared" si="7"/>
        <v>21</v>
      </c>
      <c r="Z55" s="3">
        <f t="shared" si="8"/>
        <v>28</v>
      </c>
      <c r="AA55" s="3"/>
      <c r="AB55" s="1" t="s">
        <v>134</v>
      </c>
    </row>
    <row r="56" spans="2:28" ht="12" customHeight="1">
      <c r="B56" s="116" t="s">
        <v>135</v>
      </c>
      <c r="C56" s="89">
        <v>12762</v>
      </c>
      <c r="D56" s="117">
        <v>6066</v>
      </c>
      <c r="E56" s="117">
        <v>6696</v>
      </c>
      <c r="F56" s="117">
        <v>4</v>
      </c>
      <c r="G56" s="117">
        <v>21</v>
      </c>
      <c r="H56" s="118">
        <v>-17</v>
      </c>
      <c r="I56" s="119">
        <v>6</v>
      </c>
      <c r="J56" s="119">
        <v>23</v>
      </c>
      <c r="K56" s="120">
        <v>-17</v>
      </c>
      <c r="L56" s="118">
        <v>-34</v>
      </c>
      <c r="M56" s="121">
        <v>4429</v>
      </c>
      <c r="N56" s="118">
        <v>-7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　</v>
      </c>
      <c r="V56" s="3" t="str">
        <f t="shared" si="5"/>
        <v>△</v>
      </c>
      <c r="W56" s="3"/>
      <c r="X56" s="3">
        <f t="shared" si="6"/>
        <v>30</v>
      </c>
      <c r="Y56" s="3">
        <f t="shared" si="7"/>
        <v>23</v>
      </c>
      <c r="Z56" s="3">
        <f t="shared" si="8"/>
        <v>33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2</v>
      </c>
      <c r="S58" s="107">
        <f>COUNTIF(S32:S57,"×")</f>
        <v>20</v>
      </c>
      <c r="T58" s="108">
        <f>COUNTIF(T32:T57,"○")</f>
        <v>7</v>
      </c>
      <c r="U58" s="1">
        <f>COUNTIF(U32:U56,"0")</f>
        <v>3</v>
      </c>
      <c r="V58" s="1">
        <f>COUNTIF(V32:V57,"△")</f>
        <v>12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173</v>
      </c>
      <c r="Q60" s="127">
        <f>COUNTIF(Q18:Q56,"◎")</f>
        <v>0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198</v>
      </c>
      <c r="R61" s="127">
        <f>R31+R58</f>
        <v>2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33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139</v>
      </c>
      <c r="Q64" s="3"/>
      <c r="S64" s="107"/>
      <c r="T64" s="136">
        <f>COUNTIF(T18:T56,"○")</f>
        <v>13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3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161</v>
      </c>
      <c r="Q66" s="3"/>
      <c r="R66" s="3"/>
      <c r="S66" s="107"/>
      <c r="T66" s="108"/>
      <c r="U66" s="3"/>
      <c r="V66" s="140">
        <f>COUNTIF(V18:V56,"△")</f>
        <v>19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0</v>
      </c>
      <c r="R67" s="1">
        <f t="shared" si="13"/>
        <v>2</v>
      </c>
      <c r="S67" s="1">
        <f t="shared" si="13"/>
        <v>33</v>
      </c>
      <c r="T67" s="1">
        <f t="shared" si="13"/>
        <v>13</v>
      </c>
      <c r="U67" s="1">
        <f t="shared" si="13"/>
        <v>3</v>
      </c>
      <c r="V67" s="1">
        <f t="shared" si="13"/>
        <v>19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29" priority="5" stopIfTrue="1" operator="between">
      <formula>1</formula>
      <formula>5</formula>
    </cfRule>
    <cfRule type="cellIs" dxfId="28" priority="6" stopIfTrue="1" operator="between">
      <formula>31</formula>
      <formula>35</formula>
    </cfRule>
  </conditionalFormatting>
  <conditionalFormatting sqref="Y18:Y56">
    <cfRule type="cellIs" dxfId="27" priority="3" stopIfTrue="1" operator="between">
      <formula>1</formula>
      <formula>5</formula>
    </cfRule>
    <cfRule type="cellIs" dxfId="26" priority="4" stopIfTrue="1" operator="between">
      <formula>31</formula>
      <formula>35</formula>
    </cfRule>
  </conditionalFormatting>
  <conditionalFormatting sqref="Z18:Z56">
    <cfRule type="cellIs" dxfId="25" priority="1" stopIfTrue="1" operator="between">
      <formula>1</formula>
      <formula>5</formula>
    </cfRule>
    <cfRule type="cellIs" dxfId="24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colBreaks count="1" manualBreakCount="1">
    <brk id="15" max="7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199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200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201</v>
      </c>
      <c r="M4" s="154" t="s">
        <v>202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203</v>
      </c>
      <c r="G5" s="80" t="s">
        <v>204</v>
      </c>
      <c r="H5" s="80" t="s">
        <v>205</v>
      </c>
      <c r="I5" s="81" t="s">
        <v>206</v>
      </c>
      <c r="J5" s="81" t="s">
        <v>207</v>
      </c>
      <c r="K5" s="81" t="s">
        <v>205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1056451</v>
      </c>
      <c r="D7" s="89">
        <v>511292</v>
      </c>
      <c r="E7" s="89">
        <v>545159</v>
      </c>
      <c r="F7" s="89">
        <v>524</v>
      </c>
      <c r="G7" s="89">
        <v>1250</v>
      </c>
      <c r="H7" s="90">
        <v>-726</v>
      </c>
      <c r="I7" s="28">
        <v>1779</v>
      </c>
      <c r="J7" s="28">
        <v>1695</v>
      </c>
      <c r="K7" s="91">
        <v>84</v>
      </c>
      <c r="L7" s="90">
        <v>-642</v>
      </c>
      <c r="M7" s="92">
        <v>399749</v>
      </c>
      <c r="N7" s="90">
        <v>82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1033</v>
      </c>
      <c r="J8" s="95">
        <v>949</v>
      </c>
      <c r="K8" s="97">
        <v>84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851767</v>
      </c>
      <c r="D10" s="89">
        <v>411875</v>
      </c>
      <c r="E10" s="89">
        <v>439892</v>
      </c>
      <c r="F10" s="89">
        <v>434</v>
      </c>
      <c r="G10" s="89">
        <v>952</v>
      </c>
      <c r="H10" s="90">
        <v>-518</v>
      </c>
      <c r="I10" s="28">
        <v>1564</v>
      </c>
      <c r="J10" s="28">
        <v>1442</v>
      </c>
      <c r="K10" s="91">
        <v>122</v>
      </c>
      <c r="L10" s="90">
        <v>-396</v>
      </c>
      <c r="M10" s="92">
        <v>331336</v>
      </c>
      <c r="N10" s="90">
        <v>105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204684</v>
      </c>
      <c r="D11" s="89">
        <v>99417</v>
      </c>
      <c r="E11" s="89">
        <v>105267</v>
      </c>
      <c r="F11" s="89">
        <v>90</v>
      </c>
      <c r="G11" s="89">
        <v>298</v>
      </c>
      <c r="H11" s="90">
        <v>-208</v>
      </c>
      <c r="I11" s="28">
        <v>215</v>
      </c>
      <c r="J11" s="28">
        <v>253</v>
      </c>
      <c r="K11" s="91">
        <v>-38</v>
      </c>
      <c r="L11" s="90">
        <v>-246</v>
      </c>
      <c r="M11" s="92">
        <v>68413</v>
      </c>
      <c r="N11" s="90">
        <v>-23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527594</v>
      </c>
      <c r="D13" s="89">
        <v>255342</v>
      </c>
      <c r="E13" s="89">
        <v>272252</v>
      </c>
      <c r="F13" s="89">
        <v>294</v>
      </c>
      <c r="G13" s="89">
        <v>562</v>
      </c>
      <c r="H13" s="90">
        <v>-268</v>
      </c>
      <c r="I13" s="28">
        <v>1018</v>
      </c>
      <c r="J13" s="28">
        <v>941</v>
      </c>
      <c r="K13" s="91">
        <v>77</v>
      </c>
      <c r="L13" s="90">
        <v>-191</v>
      </c>
      <c r="M13" s="92">
        <v>201839</v>
      </c>
      <c r="N13" s="90">
        <v>77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69621</v>
      </c>
      <c r="D14" s="89">
        <v>33471</v>
      </c>
      <c r="E14" s="89">
        <v>36150</v>
      </c>
      <c r="F14" s="89">
        <v>26</v>
      </c>
      <c r="G14" s="89">
        <v>115</v>
      </c>
      <c r="H14" s="90">
        <v>-89</v>
      </c>
      <c r="I14" s="28">
        <v>74</v>
      </c>
      <c r="J14" s="28">
        <v>104</v>
      </c>
      <c r="K14" s="91">
        <v>-30</v>
      </c>
      <c r="L14" s="90">
        <v>-119</v>
      </c>
      <c r="M14" s="92">
        <v>24342</v>
      </c>
      <c r="N14" s="90">
        <v>-37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199257</v>
      </c>
      <c r="D15" s="89">
        <v>98008</v>
      </c>
      <c r="E15" s="89">
        <v>101249</v>
      </c>
      <c r="F15" s="89">
        <v>90</v>
      </c>
      <c r="G15" s="89">
        <v>239</v>
      </c>
      <c r="H15" s="90">
        <v>-149</v>
      </c>
      <c r="I15" s="28">
        <v>321</v>
      </c>
      <c r="J15" s="28">
        <v>316</v>
      </c>
      <c r="K15" s="91">
        <v>5</v>
      </c>
      <c r="L15" s="90">
        <v>-144</v>
      </c>
      <c r="M15" s="92">
        <v>74783</v>
      </c>
      <c r="N15" s="90">
        <v>22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259979</v>
      </c>
      <c r="D16" s="89">
        <v>124471</v>
      </c>
      <c r="E16" s="89">
        <v>135508</v>
      </c>
      <c r="F16" s="89">
        <v>114</v>
      </c>
      <c r="G16" s="89">
        <v>334</v>
      </c>
      <c r="H16" s="90">
        <v>-220</v>
      </c>
      <c r="I16" s="28">
        <v>366</v>
      </c>
      <c r="J16" s="28">
        <v>334</v>
      </c>
      <c r="K16" s="91">
        <v>32</v>
      </c>
      <c r="L16" s="90">
        <v>-188</v>
      </c>
      <c r="M16" s="92">
        <v>98785</v>
      </c>
      <c r="N16" s="90">
        <v>20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155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170</v>
      </c>
      <c r="Y17" s="109" t="s">
        <v>170</v>
      </c>
      <c r="Z17" s="109" t="s">
        <v>170</v>
      </c>
      <c r="AA17" s="3"/>
    </row>
    <row r="18" spans="1:28" ht="12.75" customHeight="1">
      <c r="A18" s="7"/>
      <c r="B18" s="88" t="s">
        <v>66</v>
      </c>
      <c r="C18" s="89">
        <v>246293</v>
      </c>
      <c r="D18" s="89">
        <v>118340</v>
      </c>
      <c r="E18" s="89">
        <v>127953</v>
      </c>
      <c r="F18" s="89">
        <v>135</v>
      </c>
      <c r="G18" s="89">
        <v>242</v>
      </c>
      <c r="H18" s="90">
        <v>-107</v>
      </c>
      <c r="I18" s="28">
        <v>491</v>
      </c>
      <c r="J18" s="28">
        <v>404</v>
      </c>
      <c r="K18" s="91">
        <v>87</v>
      </c>
      <c r="L18" s="90">
        <v>-20</v>
      </c>
      <c r="M18" s="92">
        <v>103160</v>
      </c>
      <c r="N18" s="90">
        <v>60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23</v>
      </c>
      <c r="Y18" s="3">
        <f>RANK(H18,$H$18:$H$56)</f>
        <v>35</v>
      </c>
      <c r="Z18" s="3">
        <f>RANK(K18,$K$18:$K$56)</f>
        <v>1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80503</v>
      </c>
      <c r="D19" s="89">
        <v>39979</v>
      </c>
      <c r="E19" s="89">
        <v>40524</v>
      </c>
      <c r="F19" s="89">
        <v>35</v>
      </c>
      <c r="G19" s="89">
        <v>92</v>
      </c>
      <c r="H19" s="90">
        <v>-57</v>
      </c>
      <c r="I19" s="28">
        <v>139</v>
      </c>
      <c r="J19" s="28">
        <v>122</v>
      </c>
      <c r="K19" s="91">
        <v>17</v>
      </c>
      <c r="L19" s="90">
        <v>-40</v>
      </c>
      <c r="M19" s="92">
        <v>33353</v>
      </c>
      <c r="N19" s="90">
        <v>28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29</v>
      </c>
      <c r="Y19" s="3">
        <f t="shared" ref="Y19:Y56" si="7">RANK(H19,$H$18:$H$56)</f>
        <v>32</v>
      </c>
      <c r="Z19" s="3">
        <f t="shared" ref="Z19:Z56" si="8">RANK(K19,$K$18:$K$56)</f>
        <v>5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120805</v>
      </c>
      <c r="D20" s="89">
        <v>57974</v>
      </c>
      <c r="E20" s="89">
        <v>62831</v>
      </c>
      <c r="F20" s="89">
        <v>55</v>
      </c>
      <c r="G20" s="89">
        <v>144</v>
      </c>
      <c r="H20" s="90">
        <v>-89</v>
      </c>
      <c r="I20" s="28">
        <v>168</v>
      </c>
      <c r="J20" s="28">
        <v>163</v>
      </c>
      <c r="K20" s="91">
        <v>5</v>
      </c>
      <c r="L20" s="90">
        <v>-84</v>
      </c>
      <c r="M20" s="115">
        <v>45827</v>
      </c>
      <c r="N20" s="90">
        <v>6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35</v>
      </c>
      <c r="Y20" s="3">
        <f t="shared" si="7"/>
        <v>33</v>
      </c>
      <c r="Z20" s="3">
        <f t="shared" si="8"/>
        <v>8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99081</v>
      </c>
      <c r="D21" s="89">
        <v>47325</v>
      </c>
      <c r="E21" s="89">
        <v>51756</v>
      </c>
      <c r="F21" s="89">
        <v>37</v>
      </c>
      <c r="G21" s="89">
        <v>134</v>
      </c>
      <c r="H21" s="90">
        <v>-97</v>
      </c>
      <c r="I21" s="28">
        <v>159</v>
      </c>
      <c r="J21" s="28">
        <v>117</v>
      </c>
      <c r="K21" s="91">
        <v>42</v>
      </c>
      <c r="L21" s="90">
        <v>-55</v>
      </c>
      <c r="M21" s="115">
        <v>39514</v>
      </c>
      <c r="N21" s="90">
        <v>13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○</v>
      </c>
      <c r="U21" s="3" t="str">
        <f t="shared" si="1"/>
        <v>　</v>
      </c>
      <c r="V21" s="3" t="str">
        <f t="shared" si="5"/>
        <v>　</v>
      </c>
      <c r="W21" s="3"/>
      <c r="X21" s="3">
        <f t="shared" si="6"/>
        <v>33</v>
      </c>
      <c r="Y21" s="3">
        <f t="shared" si="7"/>
        <v>34</v>
      </c>
      <c r="Z21" s="3">
        <f t="shared" si="8"/>
        <v>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33957</v>
      </c>
      <c r="D22" s="89">
        <v>16246</v>
      </c>
      <c r="E22" s="89">
        <v>17711</v>
      </c>
      <c r="F22" s="89">
        <v>20</v>
      </c>
      <c r="G22" s="89">
        <v>54</v>
      </c>
      <c r="H22" s="90">
        <v>-34</v>
      </c>
      <c r="I22" s="28">
        <v>43</v>
      </c>
      <c r="J22" s="28">
        <v>70</v>
      </c>
      <c r="K22" s="91">
        <v>-27</v>
      </c>
      <c r="L22" s="90">
        <v>-61</v>
      </c>
      <c r="M22" s="115">
        <v>12838</v>
      </c>
      <c r="N22" s="90">
        <v>-32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34</v>
      </c>
      <c r="Y22" s="3">
        <f t="shared" si="7"/>
        <v>31</v>
      </c>
      <c r="Z22" s="3">
        <f t="shared" si="8"/>
        <v>35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39901</v>
      </c>
      <c r="D23" s="89">
        <v>19378</v>
      </c>
      <c r="E23" s="89">
        <v>20523</v>
      </c>
      <c r="F23" s="89">
        <v>26</v>
      </c>
      <c r="G23" s="89">
        <v>33</v>
      </c>
      <c r="H23" s="90">
        <v>-7</v>
      </c>
      <c r="I23" s="28">
        <v>74</v>
      </c>
      <c r="J23" s="28">
        <v>51</v>
      </c>
      <c r="K23" s="91">
        <v>23</v>
      </c>
      <c r="L23" s="90">
        <v>16</v>
      </c>
      <c r="M23" s="115">
        <v>13807</v>
      </c>
      <c r="N23" s="90">
        <v>21</v>
      </c>
      <c r="P23" s="3"/>
      <c r="Q23" s="3" t="str">
        <f t="shared" si="2"/>
        <v>◎</v>
      </c>
      <c r="R23" s="3" t="str">
        <f t="shared" si="3"/>
        <v>　</v>
      </c>
      <c r="S23" s="107" t="str">
        <f t="shared" si="0"/>
        <v>　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2</v>
      </c>
      <c r="Y23" s="3">
        <f t="shared" si="7"/>
        <v>8</v>
      </c>
      <c r="Z23" s="3">
        <f t="shared" si="8"/>
        <v>4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28685</v>
      </c>
      <c r="D24" s="89">
        <v>13698</v>
      </c>
      <c r="E24" s="89">
        <v>14987</v>
      </c>
      <c r="F24" s="89">
        <v>14</v>
      </c>
      <c r="G24" s="89">
        <v>36</v>
      </c>
      <c r="H24" s="90">
        <v>-22</v>
      </c>
      <c r="I24" s="28">
        <v>33</v>
      </c>
      <c r="J24" s="28">
        <v>51</v>
      </c>
      <c r="K24" s="91">
        <v>-18</v>
      </c>
      <c r="L24" s="90">
        <v>-40</v>
      </c>
      <c r="M24" s="115">
        <v>10522</v>
      </c>
      <c r="N24" s="90">
        <v>-9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29</v>
      </c>
      <c r="Y24" s="3">
        <f t="shared" si="7"/>
        <v>28</v>
      </c>
      <c r="Z24" s="3">
        <f t="shared" si="8"/>
        <v>32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22012</v>
      </c>
      <c r="D25" s="89">
        <v>10694</v>
      </c>
      <c r="E25" s="89">
        <v>11318</v>
      </c>
      <c r="F25" s="89">
        <v>9</v>
      </c>
      <c r="G25" s="89">
        <v>38</v>
      </c>
      <c r="H25" s="90">
        <v>-29</v>
      </c>
      <c r="I25" s="28">
        <v>23</v>
      </c>
      <c r="J25" s="28">
        <v>38</v>
      </c>
      <c r="K25" s="91">
        <v>-15</v>
      </c>
      <c r="L25" s="90">
        <v>-44</v>
      </c>
      <c r="M25" s="115">
        <v>7555</v>
      </c>
      <c r="N25" s="90">
        <v>-6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32</v>
      </c>
      <c r="Y25" s="3">
        <f t="shared" si="7"/>
        <v>30</v>
      </c>
      <c r="Z25" s="3">
        <f t="shared" si="8"/>
        <v>31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26175</v>
      </c>
      <c r="D26" s="89">
        <v>12829</v>
      </c>
      <c r="E26" s="89">
        <v>13346</v>
      </c>
      <c r="F26" s="89">
        <v>11</v>
      </c>
      <c r="G26" s="89">
        <v>29</v>
      </c>
      <c r="H26" s="90">
        <v>-18</v>
      </c>
      <c r="I26" s="28">
        <v>54</v>
      </c>
      <c r="J26" s="28">
        <v>49</v>
      </c>
      <c r="K26" s="91">
        <v>5</v>
      </c>
      <c r="L26" s="90">
        <v>-13</v>
      </c>
      <c r="M26" s="115">
        <v>9510</v>
      </c>
      <c r="N26" s="90">
        <v>5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20</v>
      </c>
      <c r="Y26" s="3">
        <f t="shared" si="7"/>
        <v>24</v>
      </c>
      <c r="Z26" s="3">
        <f>RANK(K26,$K$18:$K$56)</f>
        <v>8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61906</v>
      </c>
      <c r="D27" s="89">
        <v>30148</v>
      </c>
      <c r="E27" s="89">
        <v>31758</v>
      </c>
      <c r="F27" s="89">
        <v>35</v>
      </c>
      <c r="G27" s="89">
        <v>57</v>
      </c>
      <c r="H27" s="90">
        <v>-22</v>
      </c>
      <c r="I27" s="28">
        <v>98</v>
      </c>
      <c r="J27" s="28">
        <v>118</v>
      </c>
      <c r="K27" s="91">
        <v>-20</v>
      </c>
      <c r="L27" s="90">
        <v>-42</v>
      </c>
      <c r="M27" s="115">
        <v>22797</v>
      </c>
      <c r="N27" s="90">
        <v>-15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31</v>
      </c>
      <c r="Y27" s="3">
        <f t="shared" si="7"/>
        <v>28</v>
      </c>
      <c r="Z27" s="3">
        <f t="shared" si="8"/>
        <v>34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47757</v>
      </c>
      <c r="D28" s="89">
        <v>23581</v>
      </c>
      <c r="E28" s="89">
        <v>24176</v>
      </c>
      <c r="F28" s="89">
        <v>40</v>
      </c>
      <c r="G28" s="89">
        <v>43</v>
      </c>
      <c r="H28" s="90">
        <v>-3</v>
      </c>
      <c r="I28" s="28">
        <v>221</v>
      </c>
      <c r="J28" s="28">
        <v>182</v>
      </c>
      <c r="K28" s="91">
        <v>39</v>
      </c>
      <c r="L28" s="90">
        <v>36</v>
      </c>
      <c r="M28" s="115">
        <v>16794</v>
      </c>
      <c r="N28" s="90">
        <v>50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1</v>
      </c>
      <c r="Z28" s="3">
        <f t="shared" si="8"/>
        <v>3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14644</v>
      </c>
      <c r="D29" s="89">
        <v>7183</v>
      </c>
      <c r="E29" s="89">
        <v>7461</v>
      </c>
      <c r="F29" s="89">
        <v>5</v>
      </c>
      <c r="G29" s="89">
        <v>20</v>
      </c>
      <c r="H29" s="90">
        <v>-15</v>
      </c>
      <c r="I29" s="28">
        <v>16</v>
      </c>
      <c r="J29" s="28">
        <v>13</v>
      </c>
      <c r="K29" s="91">
        <v>3</v>
      </c>
      <c r="L29" s="90">
        <v>-12</v>
      </c>
      <c r="M29" s="115">
        <v>4863</v>
      </c>
      <c r="N29" s="90">
        <v>-5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18</v>
      </c>
      <c r="Y29" s="3">
        <f t="shared" si="7"/>
        <v>21</v>
      </c>
      <c r="Z29" s="3">
        <f t="shared" si="8"/>
        <v>10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30048</v>
      </c>
      <c r="D30" s="89">
        <v>14500</v>
      </c>
      <c r="E30" s="89">
        <v>15548</v>
      </c>
      <c r="F30" s="89">
        <v>12</v>
      </c>
      <c r="G30" s="89">
        <v>30</v>
      </c>
      <c r="H30" s="90">
        <v>-18</v>
      </c>
      <c r="I30" s="28">
        <v>45</v>
      </c>
      <c r="J30" s="28">
        <v>64</v>
      </c>
      <c r="K30" s="91">
        <v>-19</v>
      </c>
      <c r="L30" s="90">
        <v>-37</v>
      </c>
      <c r="M30" s="115">
        <v>10796</v>
      </c>
      <c r="N30" s="90">
        <v>-11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28</v>
      </c>
      <c r="Y30" s="3">
        <f t="shared" si="7"/>
        <v>24</v>
      </c>
      <c r="Z30" s="3">
        <f t="shared" si="8"/>
        <v>33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115"/>
      <c r="N31" s="99"/>
      <c r="P31" s="3"/>
      <c r="Q31" s="109">
        <f>COUNTIF(Q18:Q30,"◎")</f>
        <v>2</v>
      </c>
      <c r="R31" s="109">
        <f>COUNTIF(R18:R30,"◇")</f>
        <v>0</v>
      </c>
      <c r="S31" s="110">
        <f>COUNTIF(S18:S30,"×")</f>
        <v>11</v>
      </c>
      <c r="T31" s="111">
        <f>COUNTIF(T18:T30,"○")</f>
        <v>7</v>
      </c>
      <c r="U31" s="109">
        <f>COUNTIF(U18:U30,"0")</f>
        <v>0</v>
      </c>
      <c r="V31" s="109">
        <f>COUNTIF(V18:V30,"△")</f>
        <v>6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13591</v>
      </c>
      <c r="D32" s="89">
        <v>6535</v>
      </c>
      <c r="E32" s="89">
        <v>7056</v>
      </c>
      <c r="F32" s="89">
        <v>7</v>
      </c>
      <c r="G32" s="89">
        <v>14</v>
      </c>
      <c r="H32" s="90">
        <v>-7</v>
      </c>
      <c r="I32" s="28">
        <v>18</v>
      </c>
      <c r="J32" s="28">
        <v>19</v>
      </c>
      <c r="K32" s="91">
        <v>-1</v>
      </c>
      <c r="L32" s="112">
        <v>-8</v>
      </c>
      <c r="M32" s="115">
        <v>4534</v>
      </c>
      <c r="N32" s="90">
        <v>-2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12</v>
      </c>
      <c r="Y32" s="3">
        <f t="shared" si="7"/>
        <v>8</v>
      </c>
      <c r="Z32" s="3">
        <f t="shared" si="8"/>
        <v>19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10614</v>
      </c>
      <c r="D33" s="89">
        <v>5180</v>
      </c>
      <c r="E33" s="89">
        <v>5434</v>
      </c>
      <c r="F33" s="89">
        <v>5</v>
      </c>
      <c r="G33" s="89">
        <v>14</v>
      </c>
      <c r="H33" s="90">
        <v>-9</v>
      </c>
      <c r="I33" s="28">
        <v>14</v>
      </c>
      <c r="J33" s="28">
        <v>11</v>
      </c>
      <c r="K33" s="91">
        <v>3</v>
      </c>
      <c r="L33" s="90">
        <v>-6</v>
      </c>
      <c r="M33" s="115">
        <v>3517</v>
      </c>
      <c r="N33" s="90">
        <v>2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10</v>
      </c>
      <c r="Y33" s="3">
        <f t="shared" si="7"/>
        <v>15</v>
      </c>
      <c r="Z33" s="3">
        <f t="shared" si="8"/>
        <v>10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17299</v>
      </c>
      <c r="D34" s="89">
        <v>8362</v>
      </c>
      <c r="E34" s="89">
        <v>8937</v>
      </c>
      <c r="F34" s="89">
        <v>4</v>
      </c>
      <c r="G34" s="89">
        <v>24</v>
      </c>
      <c r="H34" s="90">
        <v>-20</v>
      </c>
      <c r="I34" s="28">
        <v>13</v>
      </c>
      <c r="J34" s="28">
        <v>23</v>
      </c>
      <c r="K34" s="91">
        <v>-10</v>
      </c>
      <c r="L34" s="90">
        <v>-30</v>
      </c>
      <c r="M34" s="115">
        <v>5928</v>
      </c>
      <c r="N34" s="90">
        <v>-7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27</v>
      </c>
      <c r="Y34" s="3">
        <f t="shared" si="7"/>
        <v>27</v>
      </c>
      <c r="Z34" s="3">
        <f t="shared" si="8"/>
        <v>28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4799</v>
      </c>
      <c r="D35" s="89">
        <v>2305</v>
      </c>
      <c r="E35" s="89">
        <v>2494</v>
      </c>
      <c r="F35" s="89">
        <v>4</v>
      </c>
      <c r="G35" s="89">
        <v>8</v>
      </c>
      <c r="H35" s="90">
        <v>-4</v>
      </c>
      <c r="I35" s="28">
        <v>4</v>
      </c>
      <c r="J35" s="28">
        <v>5</v>
      </c>
      <c r="K35" s="91">
        <v>-1</v>
      </c>
      <c r="L35" s="90">
        <v>-5</v>
      </c>
      <c r="M35" s="115">
        <v>1667</v>
      </c>
      <c r="N35" s="90">
        <v>-2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6</v>
      </c>
      <c r="Y35" s="3">
        <f t="shared" si="7"/>
        <v>3</v>
      </c>
      <c r="Z35" s="3">
        <f t="shared" si="8"/>
        <v>19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6200</v>
      </c>
      <c r="D36" s="89">
        <v>3074</v>
      </c>
      <c r="E36" s="89">
        <v>3126</v>
      </c>
      <c r="F36" s="89">
        <v>3</v>
      </c>
      <c r="G36" s="89">
        <v>10</v>
      </c>
      <c r="H36" s="90">
        <v>-7</v>
      </c>
      <c r="I36" s="28">
        <v>5</v>
      </c>
      <c r="J36" s="28">
        <v>3</v>
      </c>
      <c r="K36" s="91">
        <v>2</v>
      </c>
      <c r="L36" s="90">
        <v>-5</v>
      </c>
      <c r="M36" s="115">
        <v>2128</v>
      </c>
      <c r="N36" s="90">
        <v>-2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6</v>
      </c>
      <c r="Y36" s="3">
        <f t="shared" si="7"/>
        <v>8</v>
      </c>
      <c r="Z36" s="3">
        <f t="shared" si="8"/>
        <v>14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7494</v>
      </c>
      <c r="D37" s="89">
        <v>3722</v>
      </c>
      <c r="E37" s="89">
        <v>3772</v>
      </c>
      <c r="F37" s="89">
        <v>3</v>
      </c>
      <c r="G37" s="89">
        <v>15</v>
      </c>
      <c r="H37" s="90">
        <v>-12</v>
      </c>
      <c r="I37" s="28">
        <v>5</v>
      </c>
      <c r="J37" s="28">
        <v>12</v>
      </c>
      <c r="K37" s="91">
        <v>-7</v>
      </c>
      <c r="L37" s="90">
        <v>-19</v>
      </c>
      <c r="M37" s="115">
        <v>2510</v>
      </c>
      <c r="N37" s="90">
        <v>-5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22</v>
      </c>
      <c r="Y37" s="3">
        <f t="shared" si="7"/>
        <v>17</v>
      </c>
      <c r="Z37" s="3">
        <f t="shared" si="8"/>
        <v>26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6399</v>
      </c>
      <c r="D38" s="89">
        <v>3142</v>
      </c>
      <c r="E38" s="89">
        <v>3257</v>
      </c>
      <c r="F38" s="89">
        <v>4</v>
      </c>
      <c r="G38" s="89">
        <v>8</v>
      </c>
      <c r="H38" s="90">
        <v>-4</v>
      </c>
      <c r="I38" s="28">
        <v>3</v>
      </c>
      <c r="J38" s="28">
        <v>11</v>
      </c>
      <c r="K38" s="91">
        <v>-8</v>
      </c>
      <c r="L38" s="90">
        <v>-12</v>
      </c>
      <c r="M38" s="115">
        <v>2057</v>
      </c>
      <c r="N38" s="90">
        <v>-3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18</v>
      </c>
      <c r="Y38" s="3">
        <f t="shared" si="7"/>
        <v>3</v>
      </c>
      <c r="Z38" s="3">
        <f t="shared" si="8"/>
        <v>27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115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4944</v>
      </c>
      <c r="D40" s="89">
        <v>2402</v>
      </c>
      <c r="E40" s="89">
        <v>2542</v>
      </c>
      <c r="F40" s="89">
        <v>3</v>
      </c>
      <c r="G40" s="89">
        <v>6</v>
      </c>
      <c r="H40" s="90">
        <v>-3</v>
      </c>
      <c r="I40" s="28">
        <v>6</v>
      </c>
      <c r="J40" s="28">
        <v>4</v>
      </c>
      <c r="K40" s="91">
        <v>2</v>
      </c>
      <c r="L40" s="90">
        <v>-1</v>
      </c>
      <c r="M40" s="115">
        <v>1570</v>
      </c>
      <c r="N40" s="90">
        <v>2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○</v>
      </c>
      <c r="U40" s="3" t="str">
        <f t="shared" ref="U40:U46" si="12">IF(N40=0,"0","　")</f>
        <v>　</v>
      </c>
      <c r="V40" s="3" t="str">
        <f t="shared" si="5"/>
        <v>　</v>
      </c>
      <c r="W40" s="3"/>
      <c r="X40" s="3">
        <f t="shared" si="6"/>
        <v>3</v>
      </c>
      <c r="Y40" s="3">
        <f t="shared" si="7"/>
        <v>1</v>
      </c>
      <c r="Z40" s="3">
        <f t="shared" si="8"/>
        <v>14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7896</v>
      </c>
      <c r="D41" s="89">
        <v>3839</v>
      </c>
      <c r="E41" s="89">
        <v>4057</v>
      </c>
      <c r="F41" s="89">
        <v>0</v>
      </c>
      <c r="G41" s="89">
        <v>18</v>
      </c>
      <c r="H41" s="90">
        <v>-18</v>
      </c>
      <c r="I41" s="28">
        <v>4</v>
      </c>
      <c r="J41" s="28">
        <v>8</v>
      </c>
      <c r="K41" s="91">
        <v>-4</v>
      </c>
      <c r="L41" s="90">
        <v>-22</v>
      </c>
      <c r="M41" s="115">
        <v>2596</v>
      </c>
      <c r="N41" s="90">
        <v>-4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24</v>
      </c>
      <c r="Y41" s="3">
        <f t="shared" si="7"/>
        <v>24</v>
      </c>
      <c r="Z41" s="3">
        <f t="shared" si="8"/>
        <v>23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4895</v>
      </c>
      <c r="D42" s="89">
        <v>2374</v>
      </c>
      <c r="E42" s="89">
        <v>2521</v>
      </c>
      <c r="F42" s="89">
        <v>1</v>
      </c>
      <c r="G42" s="89">
        <v>8</v>
      </c>
      <c r="H42" s="90">
        <v>-7</v>
      </c>
      <c r="I42" s="28">
        <v>5</v>
      </c>
      <c r="J42" s="28">
        <v>2</v>
      </c>
      <c r="K42" s="91">
        <v>3</v>
      </c>
      <c r="L42" s="90">
        <v>-4</v>
      </c>
      <c r="M42" s="115">
        <v>1577</v>
      </c>
      <c r="N42" s="90">
        <v>2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○</v>
      </c>
      <c r="U42" s="3" t="str">
        <f t="shared" si="12"/>
        <v>　</v>
      </c>
      <c r="V42" s="3" t="str">
        <f t="shared" si="5"/>
        <v>　</v>
      </c>
      <c r="W42" s="3"/>
      <c r="X42" s="3">
        <f t="shared" si="6"/>
        <v>4</v>
      </c>
      <c r="Y42" s="3">
        <f t="shared" si="7"/>
        <v>8</v>
      </c>
      <c r="Z42" s="3">
        <f t="shared" si="8"/>
        <v>10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7045</v>
      </c>
      <c r="D43" s="89">
        <v>3360</v>
      </c>
      <c r="E43" s="89">
        <v>3685</v>
      </c>
      <c r="F43" s="89">
        <v>1</v>
      </c>
      <c r="G43" s="89">
        <v>8</v>
      </c>
      <c r="H43" s="90">
        <v>-7</v>
      </c>
      <c r="I43" s="28">
        <v>2</v>
      </c>
      <c r="J43" s="28">
        <v>5</v>
      </c>
      <c r="K43" s="91">
        <v>-3</v>
      </c>
      <c r="L43" s="90">
        <v>-10</v>
      </c>
      <c r="M43" s="115">
        <v>2305</v>
      </c>
      <c r="N43" s="90">
        <v>-2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14</v>
      </c>
      <c r="Y43" s="3">
        <f t="shared" si="7"/>
        <v>8</v>
      </c>
      <c r="Z43" s="3">
        <f t="shared" si="8"/>
        <v>22</v>
      </c>
      <c r="AA43" s="3"/>
      <c r="AB43" s="1" t="s">
        <v>114</v>
      </c>
    </row>
    <row r="44" spans="1:28" ht="12" customHeight="1">
      <c r="B44" s="88" t="s">
        <v>115</v>
      </c>
      <c r="C44" s="89">
        <v>2964</v>
      </c>
      <c r="D44" s="89">
        <v>1472</v>
      </c>
      <c r="E44" s="89">
        <v>1492</v>
      </c>
      <c r="F44" s="89">
        <v>0</v>
      </c>
      <c r="G44" s="89">
        <v>7</v>
      </c>
      <c r="H44" s="90">
        <v>-7</v>
      </c>
      <c r="I44" s="28">
        <v>2</v>
      </c>
      <c r="J44" s="28">
        <v>2</v>
      </c>
      <c r="K44" s="91">
        <v>0</v>
      </c>
      <c r="L44" s="90">
        <v>-7</v>
      </c>
      <c r="M44" s="115">
        <v>941</v>
      </c>
      <c r="N44" s="90">
        <v>0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0</v>
      </c>
      <c r="V44" s="3" t="str">
        <f t="shared" si="5"/>
        <v>　</v>
      </c>
      <c r="W44" s="3"/>
      <c r="X44" s="3">
        <f t="shared" si="6"/>
        <v>11</v>
      </c>
      <c r="Y44" s="3">
        <f t="shared" si="7"/>
        <v>8</v>
      </c>
      <c r="Z44" s="3">
        <f t="shared" si="8"/>
        <v>17</v>
      </c>
      <c r="AA44" s="3"/>
      <c r="AB44" s="1" t="s">
        <v>116</v>
      </c>
    </row>
    <row r="45" spans="1:28" ht="12" customHeight="1">
      <c r="B45" s="88" t="s">
        <v>117</v>
      </c>
      <c r="C45" s="89">
        <v>3841</v>
      </c>
      <c r="D45" s="89">
        <v>1846</v>
      </c>
      <c r="E45" s="89">
        <v>1995</v>
      </c>
      <c r="F45" s="89">
        <v>0</v>
      </c>
      <c r="G45" s="89">
        <v>6</v>
      </c>
      <c r="H45" s="90">
        <v>-6</v>
      </c>
      <c r="I45" s="28">
        <v>4</v>
      </c>
      <c r="J45" s="28">
        <v>8</v>
      </c>
      <c r="K45" s="91">
        <v>-4</v>
      </c>
      <c r="L45" s="90">
        <v>-10</v>
      </c>
      <c r="M45" s="115">
        <v>1191</v>
      </c>
      <c r="N45" s="90">
        <v>-4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14</v>
      </c>
      <c r="Y45" s="3">
        <f t="shared" si="7"/>
        <v>6</v>
      </c>
      <c r="Z45" s="3">
        <f t="shared" si="8"/>
        <v>23</v>
      </c>
      <c r="AA45" s="3"/>
      <c r="AB45" s="1" t="s">
        <v>118</v>
      </c>
    </row>
    <row r="46" spans="1:28" ht="12" customHeight="1">
      <c r="B46" s="88" t="s">
        <v>119</v>
      </c>
      <c r="C46" s="89">
        <v>4079</v>
      </c>
      <c r="D46" s="89">
        <v>1932</v>
      </c>
      <c r="E46" s="89">
        <v>2147</v>
      </c>
      <c r="F46" s="89">
        <v>1</v>
      </c>
      <c r="G46" s="89">
        <v>8</v>
      </c>
      <c r="H46" s="90">
        <v>-7</v>
      </c>
      <c r="I46" s="28">
        <v>8</v>
      </c>
      <c r="J46" s="28">
        <v>5</v>
      </c>
      <c r="K46" s="91">
        <v>3</v>
      </c>
      <c r="L46" s="90">
        <v>-4</v>
      </c>
      <c r="M46" s="115">
        <v>1324</v>
      </c>
      <c r="N46" s="90">
        <v>1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○</v>
      </c>
      <c r="U46" s="3" t="str">
        <f t="shared" si="12"/>
        <v>　</v>
      </c>
      <c r="V46" s="3" t="str">
        <f t="shared" si="5"/>
        <v>　</v>
      </c>
      <c r="W46" s="3"/>
      <c r="X46" s="3">
        <f t="shared" si="6"/>
        <v>4</v>
      </c>
      <c r="Y46" s="3">
        <f t="shared" si="7"/>
        <v>8</v>
      </c>
      <c r="Z46" s="3">
        <f t="shared" si="8"/>
        <v>10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115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22164</v>
      </c>
      <c r="D48" s="114">
        <v>10819</v>
      </c>
      <c r="E48" s="114">
        <v>11345</v>
      </c>
      <c r="F48" s="114">
        <v>14</v>
      </c>
      <c r="G48" s="114">
        <v>26</v>
      </c>
      <c r="H48" s="115">
        <v>-12</v>
      </c>
      <c r="I48" s="28">
        <v>36</v>
      </c>
      <c r="J48" s="28">
        <v>29</v>
      </c>
      <c r="K48" s="91">
        <v>7</v>
      </c>
      <c r="L48" s="115">
        <v>-5</v>
      </c>
      <c r="M48" s="115">
        <v>7386</v>
      </c>
      <c r="N48" s="115">
        <v>10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○</v>
      </c>
      <c r="U48" s="3" t="str">
        <f>IF(N48=0,"0","　")</f>
        <v>　</v>
      </c>
      <c r="V48" s="3" t="str">
        <f t="shared" si="5"/>
        <v>　</v>
      </c>
      <c r="W48" s="3"/>
      <c r="X48" s="3">
        <f t="shared" si="6"/>
        <v>6</v>
      </c>
      <c r="Y48" s="3">
        <f t="shared" si="7"/>
        <v>17</v>
      </c>
      <c r="Z48" s="3">
        <f t="shared" si="8"/>
        <v>6</v>
      </c>
      <c r="AA48" s="3"/>
      <c r="AB48" s="1" t="s">
        <v>122</v>
      </c>
    </row>
    <row r="49" spans="2:28" ht="12" customHeight="1">
      <c r="B49" s="113" t="s">
        <v>123</v>
      </c>
      <c r="C49" s="114">
        <v>14266</v>
      </c>
      <c r="D49" s="114">
        <v>6966</v>
      </c>
      <c r="E49" s="114">
        <v>7300</v>
      </c>
      <c r="F49" s="114">
        <v>10</v>
      </c>
      <c r="G49" s="114">
        <v>24</v>
      </c>
      <c r="H49" s="115">
        <v>-14</v>
      </c>
      <c r="I49" s="28">
        <v>11</v>
      </c>
      <c r="J49" s="28">
        <v>22</v>
      </c>
      <c r="K49" s="91">
        <v>-11</v>
      </c>
      <c r="L49" s="115">
        <v>-25</v>
      </c>
      <c r="M49" s="115">
        <v>4462</v>
      </c>
      <c r="N49" s="115">
        <v>-10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26</v>
      </c>
      <c r="Y49" s="3">
        <f t="shared" si="7"/>
        <v>19</v>
      </c>
      <c r="Z49" s="3">
        <f t="shared" si="8"/>
        <v>30</v>
      </c>
      <c r="AA49" s="3"/>
      <c r="AB49" s="1" t="s">
        <v>124</v>
      </c>
    </row>
    <row r="50" spans="2:28" ht="12" customHeight="1">
      <c r="B50" s="88" t="s">
        <v>125</v>
      </c>
      <c r="C50" s="89">
        <v>6984</v>
      </c>
      <c r="D50" s="89">
        <v>3522</v>
      </c>
      <c r="E50" s="89">
        <v>3462</v>
      </c>
      <c r="F50" s="89">
        <v>1</v>
      </c>
      <c r="G50" s="89">
        <v>10</v>
      </c>
      <c r="H50" s="90">
        <v>-9</v>
      </c>
      <c r="I50" s="28">
        <v>10</v>
      </c>
      <c r="J50" s="28">
        <v>11</v>
      </c>
      <c r="K50" s="91">
        <v>-1</v>
      </c>
      <c r="L50" s="90">
        <v>-10</v>
      </c>
      <c r="M50" s="115">
        <v>2816</v>
      </c>
      <c r="N50" s="90">
        <v>-2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14</v>
      </c>
      <c r="Y50" s="3">
        <f t="shared" si="7"/>
        <v>15</v>
      </c>
      <c r="Z50" s="3">
        <f t="shared" si="8"/>
        <v>19</v>
      </c>
      <c r="AA50" s="3"/>
      <c r="AB50" s="1" t="s">
        <v>126</v>
      </c>
    </row>
    <row r="51" spans="2:28" ht="12" customHeight="1">
      <c r="B51" s="88" t="s">
        <v>127</v>
      </c>
      <c r="C51" s="89">
        <v>12656</v>
      </c>
      <c r="D51" s="89">
        <v>6246</v>
      </c>
      <c r="E51" s="89">
        <v>6410</v>
      </c>
      <c r="F51" s="89">
        <v>2</v>
      </c>
      <c r="G51" s="89">
        <v>17</v>
      </c>
      <c r="H51" s="90">
        <v>-15</v>
      </c>
      <c r="I51" s="28">
        <v>16</v>
      </c>
      <c r="J51" s="28">
        <v>10</v>
      </c>
      <c r="K51" s="91">
        <v>6</v>
      </c>
      <c r="L51" s="90">
        <v>-9</v>
      </c>
      <c r="M51" s="115">
        <v>4359</v>
      </c>
      <c r="N51" s="90">
        <v>0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0</v>
      </c>
      <c r="V51" s="3" t="str">
        <f t="shared" si="5"/>
        <v>　</v>
      </c>
      <c r="W51" s="3"/>
      <c r="X51" s="3">
        <f t="shared" si="6"/>
        <v>13</v>
      </c>
      <c r="Y51" s="3">
        <f t="shared" si="7"/>
        <v>21</v>
      </c>
      <c r="Z51" s="3">
        <f t="shared" si="8"/>
        <v>7</v>
      </c>
      <c r="AA51" s="3"/>
      <c r="AB51" s="1" t="s">
        <v>128</v>
      </c>
    </row>
    <row r="52" spans="2:28" ht="12" customHeight="1">
      <c r="B52" s="88" t="s">
        <v>129</v>
      </c>
      <c r="C52" s="89">
        <v>6461</v>
      </c>
      <c r="D52" s="89">
        <v>3147</v>
      </c>
      <c r="E52" s="89">
        <v>3314</v>
      </c>
      <c r="F52" s="89">
        <v>5</v>
      </c>
      <c r="G52" s="89">
        <v>11</v>
      </c>
      <c r="H52" s="90">
        <v>-6</v>
      </c>
      <c r="I52" s="28">
        <v>10</v>
      </c>
      <c r="J52" s="28">
        <v>9</v>
      </c>
      <c r="K52" s="91">
        <v>1</v>
      </c>
      <c r="L52" s="90">
        <v>-5</v>
      </c>
      <c r="M52" s="115">
        <v>2101</v>
      </c>
      <c r="N52" s="90">
        <v>2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○</v>
      </c>
      <c r="U52" s="3" t="str">
        <f>IF(N52=0,"0","　")</f>
        <v>　</v>
      </c>
      <c r="V52" s="3" t="str">
        <f t="shared" si="5"/>
        <v>　</v>
      </c>
      <c r="W52" s="3"/>
      <c r="X52" s="3">
        <f t="shared" si="6"/>
        <v>6</v>
      </c>
      <c r="Y52" s="3">
        <f t="shared" si="7"/>
        <v>6</v>
      </c>
      <c r="Z52" s="3">
        <f t="shared" si="8"/>
        <v>16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115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7570</v>
      </c>
      <c r="D54" s="89">
        <v>3676</v>
      </c>
      <c r="E54" s="89">
        <v>3894</v>
      </c>
      <c r="F54" s="89">
        <v>6</v>
      </c>
      <c r="G54" s="89">
        <v>11</v>
      </c>
      <c r="H54" s="90">
        <v>-5</v>
      </c>
      <c r="I54" s="28">
        <v>7</v>
      </c>
      <c r="J54" s="28">
        <v>12</v>
      </c>
      <c r="K54" s="91">
        <v>-5</v>
      </c>
      <c r="L54" s="90">
        <v>-10</v>
      </c>
      <c r="M54" s="115">
        <v>2364</v>
      </c>
      <c r="N54" s="90">
        <v>1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14</v>
      </c>
      <c r="Y54" s="3">
        <f t="shared" si="7"/>
        <v>5</v>
      </c>
      <c r="Z54" s="3">
        <f t="shared" si="8"/>
        <v>25</v>
      </c>
      <c r="AA54" s="3"/>
      <c r="AB54" s="1" t="s">
        <v>132</v>
      </c>
    </row>
    <row r="55" spans="2:28" ht="12" customHeight="1">
      <c r="B55" s="88" t="s">
        <v>133</v>
      </c>
      <c r="C55" s="89">
        <v>19785</v>
      </c>
      <c r="D55" s="89">
        <v>9446</v>
      </c>
      <c r="E55" s="89">
        <v>10339</v>
      </c>
      <c r="F55" s="89">
        <v>12</v>
      </c>
      <c r="G55" s="89">
        <v>27</v>
      </c>
      <c r="H55" s="90">
        <v>-15</v>
      </c>
      <c r="I55" s="28">
        <v>24</v>
      </c>
      <c r="J55" s="28">
        <v>24</v>
      </c>
      <c r="K55" s="91">
        <v>0</v>
      </c>
      <c r="L55" s="90">
        <v>-15</v>
      </c>
      <c r="M55" s="115">
        <v>6653</v>
      </c>
      <c r="N55" s="90">
        <v>2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○</v>
      </c>
      <c r="U55" s="3" t="str">
        <f>IF(N55=0,"0","　")</f>
        <v>　</v>
      </c>
      <c r="V55" s="3" t="str">
        <f t="shared" si="5"/>
        <v>　</v>
      </c>
      <c r="W55" s="3"/>
      <c r="X55" s="3">
        <f t="shared" si="6"/>
        <v>21</v>
      </c>
      <c r="Y55" s="3">
        <f t="shared" si="7"/>
        <v>21</v>
      </c>
      <c r="Z55" s="3">
        <f t="shared" si="8"/>
        <v>17</v>
      </c>
      <c r="AA55" s="3"/>
      <c r="AB55" s="1" t="s">
        <v>134</v>
      </c>
    </row>
    <row r="56" spans="2:28" ht="12" customHeight="1">
      <c r="B56" s="116" t="s">
        <v>135</v>
      </c>
      <c r="C56" s="89">
        <v>12738</v>
      </c>
      <c r="D56" s="117">
        <v>6050</v>
      </c>
      <c r="E56" s="117">
        <v>6688</v>
      </c>
      <c r="F56" s="117">
        <v>4</v>
      </c>
      <c r="G56" s="117">
        <v>18</v>
      </c>
      <c r="H56" s="118">
        <v>-14</v>
      </c>
      <c r="I56" s="119">
        <v>8</v>
      </c>
      <c r="J56" s="119">
        <v>18</v>
      </c>
      <c r="K56" s="120">
        <v>-10</v>
      </c>
      <c r="L56" s="118">
        <v>-24</v>
      </c>
      <c r="M56" s="143">
        <v>4427</v>
      </c>
      <c r="N56" s="118">
        <v>-2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　</v>
      </c>
      <c r="V56" s="3" t="str">
        <f t="shared" si="5"/>
        <v>△</v>
      </c>
      <c r="W56" s="3"/>
      <c r="X56" s="3">
        <f t="shared" si="6"/>
        <v>25</v>
      </c>
      <c r="Y56" s="3">
        <f t="shared" si="7"/>
        <v>19</v>
      </c>
      <c r="Z56" s="3">
        <f t="shared" si="8"/>
        <v>28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0</v>
      </c>
      <c r="S58" s="107">
        <f>COUNTIF(S32:S57,"×")</f>
        <v>22</v>
      </c>
      <c r="T58" s="108">
        <f>COUNTIF(T32:T57,"○")</f>
        <v>8</v>
      </c>
      <c r="U58" s="1">
        <f>COUNTIF(U32:U56,"0")</f>
        <v>2</v>
      </c>
      <c r="V58" s="1">
        <f>COUNTIF(V32:V57,"△")</f>
        <v>12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173</v>
      </c>
      <c r="Q60" s="127">
        <f>COUNTIF(Q18:Q56,"◎")</f>
        <v>2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198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33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139</v>
      </c>
      <c r="Q64" s="3"/>
      <c r="S64" s="107"/>
      <c r="T64" s="136">
        <f>COUNTIF(T18:T56,"○")</f>
        <v>15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161</v>
      </c>
      <c r="Q66" s="3"/>
      <c r="R66" s="3"/>
      <c r="S66" s="107"/>
      <c r="T66" s="108"/>
      <c r="U66" s="3"/>
      <c r="V66" s="140">
        <f>COUNTIF(V18:V56,"△")</f>
        <v>18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2</v>
      </c>
      <c r="R67" s="1">
        <f t="shared" si="13"/>
        <v>0</v>
      </c>
      <c r="S67" s="1">
        <f t="shared" si="13"/>
        <v>33</v>
      </c>
      <c r="T67" s="1">
        <f t="shared" si="13"/>
        <v>15</v>
      </c>
      <c r="U67" s="1">
        <f t="shared" si="13"/>
        <v>2</v>
      </c>
      <c r="V67" s="1">
        <f t="shared" si="13"/>
        <v>18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23" priority="1" stopIfTrue="1" operator="between">
      <formula>1</formula>
      <formula>5</formula>
    </cfRule>
    <cfRule type="cellIs" dxfId="22" priority="2" stopIfTrue="1" operator="between">
      <formula>31</formula>
      <formula>35</formula>
    </cfRule>
  </conditionalFormatting>
  <conditionalFormatting sqref="Y18:Y56">
    <cfRule type="cellIs" dxfId="21" priority="3" stopIfTrue="1" operator="between">
      <formula>1</formula>
      <formula>5</formula>
    </cfRule>
    <cfRule type="cellIs" dxfId="20" priority="4" stopIfTrue="1" operator="between">
      <formula>31</formula>
      <formula>35</formula>
    </cfRule>
  </conditionalFormatting>
  <conditionalFormatting sqref="Z18:Z56">
    <cfRule type="cellIs" dxfId="19" priority="5" stopIfTrue="1" operator="between">
      <formula>1</formula>
      <formula>5</formula>
    </cfRule>
    <cfRule type="cellIs" dxfId="18" priority="6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colBreaks count="1" manualBreakCount="1">
    <brk id="15" max="74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208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209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210</v>
      </c>
      <c r="M4" s="154" t="s">
        <v>211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212</v>
      </c>
      <c r="G5" s="80" t="s">
        <v>213</v>
      </c>
      <c r="H5" s="80" t="s">
        <v>214</v>
      </c>
      <c r="I5" s="81" t="s">
        <v>215</v>
      </c>
      <c r="J5" s="81" t="s">
        <v>216</v>
      </c>
      <c r="K5" s="81" t="s">
        <v>214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1055578</v>
      </c>
      <c r="D7" s="89">
        <v>510913</v>
      </c>
      <c r="E7" s="89">
        <v>544665</v>
      </c>
      <c r="F7" s="89">
        <v>554</v>
      </c>
      <c r="G7" s="89">
        <v>1316</v>
      </c>
      <c r="H7" s="90">
        <v>-762</v>
      </c>
      <c r="I7" s="28">
        <v>1606</v>
      </c>
      <c r="J7" s="28">
        <v>1717</v>
      </c>
      <c r="K7" s="91">
        <v>-111</v>
      </c>
      <c r="L7" s="90">
        <v>-873</v>
      </c>
      <c r="M7" s="92">
        <v>399644</v>
      </c>
      <c r="N7" s="90">
        <v>-105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787</v>
      </c>
      <c r="J8" s="96">
        <v>898</v>
      </c>
      <c r="K8" s="97">
        <v>-111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851250</v>
      </c>
      <c r="D10" s="89">
        <v>411650</v>
      </c>
      <c r="E10" s="89">
        <v>439600</v>
      </c>
      <c r="F10" s="89">
        <v>472</v>
      </c>
      <c r="G10" s="89">
        <v>1021</v>
      </c>
      <c r="H10" s="90">
        <v>-549</v>
      </c>
      <c r="I10" s="28">
        <v>1375</v>
      </c>
      <c r="J10" s="28">
        <v>1343</v>
      </c>
      <c r="K10" s="91">
        <v>32</v>
      </c>
      <c r="L10" s="90">
        <v>-517</v>
      </c>
      <c r="M10" s="92">
        <v>331307</v>
      </c>
      <c r="N10" s="90">
        <v>-29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204328</v>
      </c>
      <c r="D11" s="89">
        <v>99263</v>
      </c>
      <c r="E11" s="89">
        <v>105065</v>
      </c>
      <c r="F11" s="89">
        <v>82</v>
      </c>
      <c r="G11" s="89">
        <v>295</v>
      </c>
      <c r="H11" s="90">
        <v>-213</v>
      </c>
      <c r="I11" s="28">
        <v>231</v>
      </c>
      <c r="J11" s="28">
        <v>374</v>
      </c>
      <c r="K11" s="91">
        <v>-143</v>
      </c>
      <c r="L11" s="90">
        <v>-356</v>
      </c>
      <c r="M11" s="92">
        <v>68337</v>
      </c>
      <c r="N11" s="90">
        <v>-76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527320</v>
      </c>
      <c r="D13" s="89">
        <v>255200</v>
      </c>
      <c r="E13" s="89">
        <v>272120</v>
      </c>
      <c r="F13" s="89">
        <v>318</v>
      </c>
      <c r="G13" s="89">
        <v>593</v>
      </c>
      <c r="H13" s="90">
        <v>-275</v>
      </c>
      <c r="I13" s="28">
        <v>932</v>
      </c>
      <c r="J13" s="28">
        <v>931</v>
      </c>
      <c r="K13" s="91">
        <v>1</v>
      </c>
      <c r="L13" s="90">
        <v>-274</v>
      </c>
      <c r="M13" s="92">
        <v>201793</v>
      </c>
      <c r="N13" s="90">
        <v>-46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69506</v>
      </c>
      <c r="D14" s="89">
        <v>33425</v>
      </c>
      <c r="E14" s="89">
        <v>36081</v>
      </c>
      <c r="F14" s="89">
        <v>30</v>
      </c>
      <c r="G14" s="89">
        <v>114</v>
      </c>
      <c r="H14" s="90">
        <v>-84</v>
      </c>
      <c r="I14" s="28">
        <v>95</v>
      </c>
      <c r="J14" s="28">
        <v>126</v>
      </c>
      <c r="K14" s="91">
        <v>-31</v>
      </c>
      <c r="L14" s="90">
        <v>-115</v>
      </c>
      <c r="M14" s="92">
        <v>24311</v>
      </c>
      <c r="N14" s="90">
        <v>-31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199064</v>
      </c>
      <c r="D15" s="89">
        <v>97924</v>
      </c>
      <c r="E15" s="89">
        <v>101140</v>
      </c>
      <c r="F15" s="89">
        <v>85</v>
      </c>
      <c r="G15" s="89">
        <v>254</v>
      </c>
      <c r="H15" s="90">
        <v>-169</v>
      </c>
      <c r="I15" s="28">
        <v>311</v>
      </c>
      <c r="J15" s="28">
        <v>335</v>
      </c>
      <c r="K15" s="91">
        <v>-24</v>
      </c>
      <c r="L15" s="90">
        <v>-193</v>
      </c>
      <c r="M15" s="92">
        <v>74772</v>
      </c>
      <c r="N15" s="90">
        <v>-11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259688</v>
      </c>
      <c r="D16" s="89">
        <v>124364</v>
      </c>
      <c r="E16" s="89">
        <v>135324</v>
      </c>
      <c r="F16" s="89">
        <v>121</v>
      </c>
      <c r="G16" s="89">
        <v>355</v>
      </c>
      <c r="H16" s="90">
        <v>-234</v>
      </c>
      <c r="I16" s="28">
        <v>268</v>
      </c>
      <c r="J16" s="28">
        <v>325</v>
      </c>
      <c r="K16" s="91">
        <v>-57</v>
      </c>
      <c r="L16" s="90">
        <v>-291</v>
      </c>
      <c r="M16" s="92">
        <v>98768</v>
      </c>
      <c r="N16" s="90">
        <v>-17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155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170</v>
      </c>
      <c r="Y17" s="109" t="s">
        <v>170</v>
      </c>
      <c r="Z17" s="109" t="s">
        <v>170</v>
      </c>
      <c r="AA17" s="3"/>
    </row>
    <row r="18" spans="1:28" ht="12.75" customHeight="1">
      <c r="A18" s="7"/>
      <c r="B18" s="88" t="s">
        <v>66</v>
      </c>
      <c r="C18" s="89">
        <v>246211</v>
      </c>
      <c r="D18" s="89">
        <v>118291</v>
      </c>
      <c r="E18" s="89">
        <v>127920</v>
      </c>
      <c r="F18" s="89">
        <v>156</v>
      </c>
      <c r="G18" s="89">
        <v>251</v>
      </c>
      <c r="H18" s="90">
        <v>-95</v>
      </c>
      <c r="I18" s="28">
        <v>388</v>
      </c>
      <c r="J18" s="28">
        <v>375</v>
      </c>
      <c r="K18" s="91">
        <v>13</v>
      </c>
      <c r="L18" s="90">
        <v>-82</v>
      </c>
      <c r="M18" s="92">
        <v>103158</v>
      </c>
      <c r="N18" s="90">
        <v>-2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　</v>
      </c>
      <c r="U18" s="3" t="str">
        <f t="shared" ref="U18:U30" si="1">IF(N18=0,"0","　")</f>
        <v>　</v>
      </c>
      <c r="V18" s="3" t="str">
        <f>IF(N18&lt;0,"△","　")</f>
        <v>△</v>
      </c>
      <c r="W18" s="3"/>
      <c r="X18" s="3">
        <f>RANK(L18,$L$18:$L$56)</f>
        <v>33</v>
      </c>
      <c r="Y18" s="3">
        <f>RANK(H18,$H$18:$H$56)</f>
        <v>33</v>
      </c>
      <c r="Z18" s="3">
        <f>RANK(K18,$K$18:$K$56)</f>
        <v>4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80458</v>
      </c>
      <c r="D19" s="89">
        <v>39962</v>
      </c>
      <c r="E19" s="89">
        <v>40496</v>
      </c>
      <c r="F19" s="89">
        <v>34</v>
      </c>
      <c r="G19" s="89">
        <v>102</v>
      </c>
      <c r="H19" s="90">
        <v>-68</v>
      </c>
      <c r="I19" s="28">
        <v>130</v>
      </c>
      <c r="J19" s="28">
        <v>107</v>
      </c>
      <c r="K19" s="91">
        <v>23</v>
      </c>
      <c r="L19" s="90">
        <v>-45</v>
      </c>
      <c r="M19" s="92">
        <v>33368</v>
      </c>
      <c r="N19" s="90">
        <v>15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31</v>
      </c>
      <c r="Y19" s="3">
        <f t="shared" ref="Y19:Y56" si="7">RANK(H19,$H$18:$H$56)</f>
        <v>32</v>
      </c>
      <c r="Z19" s="3">
        <f t="shared" ref="Z19:Z56" si="8">RANK(K19,$K$18:$K$56)</f>
        <v>2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120682</v>
      </c>
      <c r="D20" s="89">
        <v>57938</v>
      </c>
      <c r="E20" s="89">
        <v>62744</v>
      </c>
      <c r="F20" s="89">
        <v>68</v>
      </c>
      <c r="G20" s="89">
        <v>174</v>
      </c>
      <c r="H20" s="90">
        <v>-106</v>
      </c>
      <c r="I20" s="28">
        <v>128</v>
      </c>
      <c r="J20" s="28">
        <v>145</v>
      </c>
      <c r="K20" s="91">
        <v>-17</v>
      </c>
      <c r="L20" s="90">
        <v>-123</v>
      </c>
      <c r="M20" s="92">
        <v>45812</v>
      </c>
      <c r="N20" s="90">
        <v>-15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　</v>
      </c>
      <c r="U20" s="3" t="str">
        <f t="shared" si="1"/>
        <v>　</v>
      </c>
      <c r="V20" s="3" t="str">
        <f t="shared" si="5"/>
        <v>△</v>
      </c>
      <c r="W20" s="3"/>
      <c r="X20" s="3">
        <f t="shared" si="6"/>
        <v>35</v>
      </c>
      <c r="Y20" s="3">
        <f t="shared" si="7"/>
        <v>35</v>
      </c>
      <c r="Z20" s="3">
        <f t="shared" si="8"/>
        <v>32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98962</v>
      </c>
      <c r="D21" s="89">
        <v>47279</v>
      </c>
      <c r="E21" s="89">
        <v>51683</v>
      </c>
      <c r="F21" s="89">
        <v>29</v>
      </c>
      <c r="G21" s="89">
        <v>131</v>
      </c>
      <c r="H21" s="90">
        <v>-102</v>
      </c>
      <c r="I21" s="28">
        <v>101</v>
      </c>
      <c r="J21" s="28">
        <v>118</v>
      </c>
      <c r="K21" s="91">
        <v>-17</v>
      </c>
      <c r="L21" s="90">
        <v>-119</v>
      </c>
      <c r="M21" s="92">
        <v>39521</v>
      </c>
      <c r="N21" s="90">
        <v>7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○</v>
      </c>
      <c r="U21" s="3" t="str">
        <f t="shared" si="1"/>
        <v>　</v>
      </c>
      <c r="V21" s="3" t="str">
        <f t="shared" si="5"/>
        <v>　</v>
      </c>
      <c r="W21" s="3"/>
      <c r="X21" s="3">
        <f t="shared" si="6"/>
        <v>34</v>
      </c>
      <c r="Y21" s="3">
        <f t="shared" si="7"/>
        <v>34</v>
      </c>
      <c r="Z21" s="3">
        <f t="shared" si="8"/>
        <v>32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33926</v>
      </c>
      <c r="D22" s="89">
        <v>16237</v>
      </c>
      <c r="E22" s="89">
        <v>17689</v>
      </c>
      <c r="F22" s="89">
        <v>16</v>
      </c>
      <c r="G22" s="89">
        <v>42</v>
      </c>
      <c r="H22" s="90">
        <v>-26</v>
      </c>
      <c r="I22" s="28">
        <v>55</v>
      </c>
      <c r="J22" s="28">
        <v>60</v>
      </c>
      <c r="K22" s="91">
        <v>-5</v>
      </c>
      <c r="L22" s="90">
        <v>-31</v>
      </c>
      <c r="M22" s="92">
        <v>12826</v>
      </c>
      <c r="N22" s="90">
        <v>-12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27</v>
      </c>
      <c r="Y22" s="3">
        <f t="shared" si="7"/>
        <v>30</v>
      </c>
      <c r="Z22" s="3">
        <f t="shared" si="8"/>
        <v>18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39886</v>
      </c>
      <c r="D23" s="89">
        <v>19371</v>
      </c>
      <c r="E23" s="89">
        <v>20515</v>
      </c>
      <c r="F23" s="89">
        <v>37</v>
      </c>
      <c r="G23" s="89">
        <v>49</v>
      </c>
      <c r="H23" s="90">
        <v>-12</v>
      </c>
      <c r="I23" s="28">
        <v>63</v>
      </c>
      <c r="J23" s="28">
        <v>66</v>
      </c>
      <c r="K23" s="91">
        <v>-3</v>
      </c>
      <c r="L23" s="90">
        <v>-15</v>
      </c>
      <c r="M23" s="92">
        <v>13813</v>
      </c>
      <c r="N23" s="90">
        <v>6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15</v>
      </c>
      <c r="Y23" s="3">
        <f t="shared" si="7"/>
        <v>15</v>
      </c>
      <c r="Z23" s="3">
        <f t="shared" si="8"/>
        <v>15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28663</v>
      </c>
      <c r="D24" s="89">
        <v>13690</v>
      </c>
      <c r="E24" s="89">
        <v>14973</v>
      </c>
      <c r="F24" s="89">
        <v>20</v>
      </c>
      <c r="G24" s="89">
        <v>43</v>
      </c>
      <c r="H24" s="90">
        <v>-23</v>
      </c>
      <c r="I24" s="28">
        <v>59</v>
      </c>
      <c r="J24" s="28">
        <v>58</v>
      </c>
      <c r="K24" s="91">
        <v>1</v>
      </c>
      <c r="L24" s="90">
        <v>-22</v>
      </c>
      <c r="M24" s="92">
        <v>10514</v>
      </c>
      <c r="N24" s="90">
        <v>-8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21</v>
      </c>
      <c r="Y24" s="3">
        <f t="shared" si="7"/>
        <v>28</v>
      </c>
      <c r="Z24" s="3">
        <f t="shared" si="8"/>
        <v>10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21995</v>
      </c>
      <c r="D25" s="89">
        <v>10682</v>
      </c>
      <c r="E25" s="89">
        <v>11313</v>
      </c>
      <c r="F25" s="89">
        <v>7</v>
      </c>
      <c r="G25" s="89">
        <v>28</v>
      </c>
      <c r="H25" s="90">
        <v>-21</v>
      </c>
      <c r="I25" s="28">
        <v>31</v>
      </c>
      <c r="J25" s="28">
        <v>27</v>
      </c>
      <c r="K25" s="91">
        <v>4</v>
      </c>
      <c r="L25" s="90">
        <v>-17</v>
      </c>
      <c r="M25" s="92">
        <v>7549</v>
      </c>
      <c r="N25" s="90">
        <v>-6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18</v>
      </c>
      <c r="Y25" s="3">
        <f t="shared" si="7"/>
        <v>27</v>
      </c>
      <c r="Z25" s="3">
        <f t="shared" si="8"/>
        <v>8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26183</v>
      </c>
      <c r="D26" s="89">
        <v>12826</v>
      </c>
      <c r="E26" s="89">
        <v>13357</v>
      </c>
      <c r="F26" s="89">
        <v>15</v>
      </c>
      <c r="G26" s="89">
        <v>29</v>
      </c>
      <c r="H26" s="90">
        <v>-14</v>
      </c>
      <c r="I26" s="28">
        <v>61</v>
      </c>
      <c r="J26" s="28">
        <v>39</v>
      </c>
      <c r="K26" s="91">
        <v>22</v>
      </c>
      <c r="L26" s="90">
        <v>8</v>
      </c>
      <c r="M26" s="92">
        <v>9513</v>
      </c>
      <c r="N26" s="90">
        <v>3</v>
      </c>
      <c r="P26" s="3"/>
      <c r="Q26" s="3" t="str">
        <f t="shared" si="2"/>
        <v>◎</v>
      </c>
      <c r="R26" s="3" t="str">
        <f t="shared" si="3"/>
        <v>　</v>
      </c>
      <c r="S26" s="107" t="str">
        <f t="shared" si="0"/>
        <v>　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2</v>
      </c>
      <c r="Y26" s="3">
        <f t="shared" si="7"/>
        <v>18</v>
      </c>
      <c r="Z26" s="3">
        <f>RANK(K26,$K$18:$K$56)</f>
        <v>3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61858</v>
      </c>
      <c r="D27" s="89">
        <v>30132</v>
      </c>
      <c r="E27" s="89">
        <v>31726</v>
      </c>
      <c r="F27" s="89">
        <v>40</v>
      </c>
      <c r="G27" s="89">
        <v>56</v>
      </c>
      <c r="H27" s="90">
        <v>-16</v>
      </c>
      <c r="I27" s="28">
        <v>105</v>
      </c>
      <c r="J27" s="28">
        <v>137</v>
      </c>
      <c r="K27" s="91">
        <v>-32</v>
      </c>
      <c r="L27" s="90">
        <v>-48</v>
      </c>
      <c r="M27" s="92">
        <v>22769</v>
      </c>
      <c r="N27" s="90">
        <v>-28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32</v>
      </c>
      <c r="Y27" s="3">
        <f t="shared" si="7"/>
        <v>22</v>
      </c>
      <c r="Z27" s="3">
        <f t="shared" si="8"/>
        <v>35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47775</v>
      </c>
      <c r="D28" s="89">
        <v>23586</v>
      </c>
      <c r="E28" s="89">
        <v>24189</v>
      </c>
      <c r="F28" s="89">
        <v>34</v>
      </c>
      <c r="G28" s="89">
        <v>51</v>
      </c>
      <c r="H28" s="90">
        <v>-17</v>
      </c>
      <c r="I28" s="28">
        <v>176</v>
      </c>
      <c r="J28" s="28">
        <v>141</v>
      </c>
      <c r="K28" s="91">
        <v>35</v>
      </c>
      <c r="L28" s="90">
        <v>18</v>
      </c>
      <c r="M28" s="92">
        <v>16801</v>
      </c>
      <c r="N28" s="90">
        <v>7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24</v>
      </c>
      <c r="Z28" s="3">
        <f t="shared" si="8"/>
        <v>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14619</v>
      </c>
      <c r="D29" s="89">
        <v>7164</v>
      </c>
      <c r="E29" s="89">
        <v>7455</v>
      </c>
      <c r="F29" s="89">
        <v>1</v>
      </c>
      <c r="G29" s="89">
        <v>24</v>
      </c>
      <c r="H29" s="90">
        <v>-23</v>
      </c>
      <c r="I29" s="28">
        <v>17</v>
      </c>
      <c r="J29" s="28">
        <v>19</v>
      </c>
      <c r="K29" s="91">
        <v>-2</v>
      </c>
      <c r="L29" s="90">
        <v>-25</v>
      </c>
      <c r="M29" s="92">
        <v>4866</v>
      </c>
      <c r="N29" s="90">
        <v>3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○</v>
      </c>
      <c r="U29" s="3" t="str">
        <f t="shared" si="1"/>
        <v>　</v>
      </c>
      <c r="V29" s="3" t="str">
        <f t="shared" si="5"/>
        <v>　</v>
      </c>
      <c r="W29" s="3"/>
      <c r="X29" s="3">
        <f t="shared" si="6"/>
        <v>24</v>
      </c>
      <c r="Y29" s="3">
        <f t="shared" si="7"/>
        <v>28</v>
      </c>
      <c r="Z29" s="3">
        <f t="shared" si="8"/>
        <v>14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30032</v>
      </c>
      <c r="D30" s="89">
        <v>14492</v>
      </c>
      <c r="E30" s="89">
        <v>15540</v>
      </c>
      <c r="F30" s="89">
        <v>15</v>
      </c>
      <c r="G30" s="89">
        <v>41</v>
      </c>
      <c r="H30" s="90">
        <v>-26</v>
      </c>
      <c r="I30" s="28">
        <v>61</v>
      </c>
      <c r="J30" s="28">
        <v>51</v>
      </c>
      <c r="K30" s="91">
        <v>10</v>
      </c>
      <c r="L30" s="90">
        <v>-16</v>
      </c>
      <c r="M30" s="92">
        <v>10797</v>
      </c>
      <c r="N30" s="90">
        <v>1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17</v>
      </c>
      <c r="Y30" s="3">
        <f t="shared" si="7"/>
        <v>30</v>
      </c>
      <c r="Z30" s="3">
        <f t="shared" si="8"/>
        <v>5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2</v>
      </c>
      <c r="R31" s="109">
        <f>COUNTIF(R18:R30,"◇")</f>
        <v>0</v>
      </c>
      <c r="S31" s="110">
        <f>COUNTIF(S18:S30,"×")</f>
        <v>11</v>
      </c>
      <c r="T31" s="111">
        <f>COUNTIF(T18:T30,"○")</f>
        <v>7</v>
      </c>
      <c r="U31" s="109">
        <f>COUNTIF(U18:U30,"0")</f>
        <v>0</v>
      </c>
      <c r="V31" s="109">
        <f>COUNTIF(V18:V30,"△")</f>
        <v>6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13577</v>
      </c>
      <c r="D32" s="89">
        <v>6528</v>
      </c>
      <c r="E32" s="89">
        <v>7049</v>
      </c>
      <c r="F32" s="89">
        <v>7</v>
      </c>
      <c r="G32" s="89">
        <v>18</v>
      </c>
      <c r="H32" s="90">
        <v>-11</v>
      </c>
      <c r="I32" s="28">
        <v>23</v>
      </c>
      <c r="J32" s="28">
        <v>26</v>
      </c>
      <c r="K32" s="91">
        <v>-3</v>
      </c>
      <c r="L32" s="112">
        <v>-14</v>
      </c>
      <c r="M32" s="92">
        <v>4539</v>
      </c>
      <c r="N32" s="90">
        <v>5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○</v>
      </c>
      <c r="U32" s="3" t="str">
        <f t="shared" ref="U32:U38" si="10">IF(N32=0,"0","　")</f>
        <v>　</v>
      </c>
      <c r="V32" s="3" t="str">
        <f t="shared" si="5"/>
        <v>　</v>
      </c>
      <c r="W32" s="3"/>
      <c r="X32" s="3">
        <f t="shared" si="6"/>
        <v>12</v>
      </c>
      <c r="Y32" s="3">
        <f t="shared" si="7"/>
        <v>12</v>
      </c>
      <c r="Z32" s="3">
        <f t="shared" si="8"/>
        <v>15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10600</v>
      </c>
      <c r="D33" s="89">
        <v>5173</v>
      </c>
      <c r="E33" s="89">
        <v>5427</v>
      </c>
      <c r="F33" s="89">
        <v>4</v>
      </c>
      <c r="G33" s="89">
        <v>15</v>
      </c>
      <c r="H33" s="90">
        <v>-11</v>
      </c>
      <c r="I33" s="28">
        <v>10</v>
      </c>
      <c r="J33" s="28">
        <v>13</v>
      </c>
      <c r="K33" s="91">
        <v>-3</v>
      </c>
      <c r="L33" s="90">
        <v>-14</v>
      </c>
      <c r="M33" s="92">
        <v>3516</v>
      </c>
      <c r="N33" s="90">
        <v>-1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12</v>
      </c>
      <c r="Y33" s="3">
        <f t="shared" si="7"/>
        <v>12</v>
      </c>
      <c r="Z33" s="3">
        <f t="shared" si="8"/>
        <v>15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17292</v>
      </c>
      <c r="D34" s="89">
        <v>8360</v>
      </c>
      <c r="E34" s="89">
        <v>8932</v>
      </c>
      <c r="F34" s="89">
        <v>5</v>
      </c>
      <c r="G34" s="89">
        <v>19</v>
      </c>
      <c r="H34" s="90">
        <v>-14</v>
      </c>
      <c r="I34" s="28">
        <v>21</v>
      </c>
      <c r="J34" s="28">
        <v>14</v>
      </c>
      <c r="K34" s="91">
        <v>7</v>
      </c>
      <c r="L34" s="90">
        <v>-7</v>
      </c>
      <c r="M34" s="92">
        <v>5924</v>
      </c>
      <c r="N34" s="90">
        <v>-4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6</v>
      </c>
      <c r="Y34" s="3">
        <f t="shared" si="7"/>
        <v>18</v>
      </c>
      <c r="Z34" s="3">
        <f t="shared" si="8"/>
        <v>6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4793</v>
      </c>
      <c r="D35" s="89">
        <v>2300</v>
      </c>
      <c r="E35" s="89">
        <v>2493</v>
      </c>
      <c r="F35" s="89">
        <v>0</v>
      </c>
      <c r="G35" s="89">
        <v>9</v>
      </c>
      <c r="H35" s="90">
        <v>-9</v>
      </c>
      <c r="I35" s="28">
        <v>7</v>
      </c>
      <c r="J35" s="28">
        <v>4</v>
      </c>
      <c r="K35" s="91">
        <v>3</v>
      </c>
      <c r="L35" s="90">
        <v>-6</v>
      </c>
      <c r="M35" s="92">
        <v>1664</v>
      </c>
      <c r="N35" s="90">
        <v>-3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5</v>
      </c>
      <c r="Y35" s="3">
        <f t="shared" si="7"/>
        <v>9</v>
      </c>
      <c r="Z35" s="3">
        <f t="shared" si="8"/>
        <v>9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6193</v>
      </c>
      <c r="D36" s="89">
        <v>3072</v>
      </c>
      <c r="E36" s="89">
        <v>3121</v>
      </c>
      <c r="F36" s="89">
        <v>4</v>
      </c>
      <c r="G36" s="89">
        <v>5</v>
      </c>
      <c r="H36" s="90">
        <v>-1</v>
      </c>
      <c r="I36" s="28">
        <v>8</v>
      </c>
      <c r="J36" s="28">
        <v>14</v>
      </c>
      <c r="K36" s="91">
        <v>-6</v>
      </c>
      <c r="L36" s="90">
        <v>-7</v>
      </c>
      <c r="M36" s="92">
        <v>2126</v>
      </c>
      <c r="N36" s="90">
        <v>-2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6</v>
      </c>
      <c r="Y36" s="3">
        <f t="shared" si="7"/>
        <v>1</v>
      </c>
      <c r="Z36" s="3">
        <f t="shared" si="8"/>
        <v>19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7474</v>
      </c>
      <c r="D37" s="89">
        <v>3719</v>
      </c>
      <c r="E37" s="89">
        <v>3755</v>
      </c>
      <c r="F37" s="89">
        <v>3</v>
      </c>
      <c r="G37" s="89">
        <v>17</v>
      </c>
      <c r="H37" s="90">
        <v>-14</v>
      </c>
      <c r="I37" s="28">
        <v>16</v>
      </c>
      <c r="J37" s="28">
        <v>22</v>
      </c>
      <c r="K37" s="91">
        <v>-6</v>
      </c>
      <c r="L37" s="90">
        <v>-20</v>
      </c>
      <c r="M37" s="92">
        <v>2502</v>
      </c>
      <c r="N37" s="90">
        <v>-8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19</v>
      </c>
      <c r="Y37" s="3">
        <f t="shared" si="7"/>
        <v>18</v>
      </c>
      <c r="Z37" s="3">
        <f t="shared" si="8"/>
        <v>19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6384</v>
      </c>
      <c r="D38" s="89">
        <v>3132</v>
      </c>
      <c r="E38" s="89">
        <v>3252</v>
      </c>
      <c r="F38" s="89">
        <v>0</v>
      </c>
      <c r="G38" s="89">
        <v>8</v>
      </c>
      <c r="H38" s="90">
        <v>-8</v>
      </c>
      <c r="I38" s="28">
        <v>8</v>
      </c>
      <c r="J38" s="28">
        <v>15</v>
      </c>
      <c r="K38" s="91">
        <v>-7</v>
      </c>
      <c r="L38" s="90">
        <v>-15</v>
      </c>
      <c r="M38" s="92">
        <v>2052</v>
      </c>
      <c r="N38" s="90">
        <v>-5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15</v>
      </c>
      <c r="Y38" s="3">
        <f t="shared" si="7"/>
        <v>7</v>
      </c>
      <c r="Z38" s="3">
        <f t="shared" si="8"/>
        <v>22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4935</v>
      </c>
      <c r="D40" s="89">
        <v>2400</v>
      </c>
      <c r="E40" s="89">
        <v>2535</v>
      </c>
      <c r="F40" s="89">
        <v>4</v>
      </c>
      <c r="G40" s="89">
        <v>7</v>
      </c>
      <c r="H40" s="90">
        <v>-3</v>
      </c>
      <c r="I40" s="28">
        <v>1</v>
      </c>
      <c r="J40" s="28">
        <v>7</v>
      </c>
      <c r="K40" s="91">
        <v>-6</v>
      </c>
      <c r="L40" s="90">
        <v>-9</v>
      </c>
      <c r="M40" s="92">
        <v>1565</v>
      </c>
      <c r="N40" s="90">
        <v>-5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9</v>
      </c>
      <c r="Y40" s="3">
        <f t="shared" si="7"/>
        <v>3</v>
      </c>
      <c r="Z40" s="3">
        <f t="shared" si="8"/>
        <v>19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7863</v>
      </c>
      <c r="D41" s="89">
        <v>3824</v>
      </c>
      <c r="E41" s="89">
        <v>4039</v>
      </c>
      <c r="F41" s="89">
        <v>2</v>
      </c>
      <c r="G41" s="89">
        <v>22</v>
      </c>
      <c r="H41" s="90">
        <v>-20</v>
      </c>
      <c r="I41" s="28">
        <v>8</v>
      </c>
      <c r="J41" s="28">
        <v>21</v>
      </c>
      <c r="K41" s="91">
        <v>-13</v>
      </c>
      <c r="L41" s="90">
        <v>-33</v>
      </c>
      <c r="M41" s="92">
        <v>2590</v>
      </c>
      <c r="N41" s="90">
        <v>-6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28</v>
      </c>
      <c r="Y41" s="3">
        <f t="shared" si="7"/>
        <v>26</v>
      </c>
      <c r="Z41" s="3">
        <f t="shared" si="8"/>
        <v>27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4888</v>
      </c>
      <c r="D42" s="89">
        <v>2368</v>
      </c>
      <c r="E42" s="89">
        <v>2520</v>
      </c>
      <c r="F42" s="89">
        <v>1</v>
      </c>
      <c r="G42" s="89">
        <v>9</v>
      </c>
      <c r="H42" s="90">
        <v>-8</v>
      </c>
      <c r="I42" s="28">
        <v>9</v>
      </c>
      <c r="J42" s="28">
        <v>8</v>
      </c>
      <c r="K42" s="91">
        <v>1</v>
      </c>
      <c r="L42" s="90">
        <v>-7</v>
      </c>
      <c r="M42" s="92">
        <v>1574</v>
      </c>
      <c r="N42" s="90">
        <v>-3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6</v>
      </c>
      <c r="Y42" s="3">
        <f t="shared" si="7"/>
        <v>7</v>
      </c>
      <c r="Z42" s="3">
        <f t="shared" si="8"/>
        <v>10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7021</v>
      </c>
      <c r="D43" s="89">
        <v>3348</v>
      </c>
      <c r="E43" s="89">
        <v>3673</v>
      </c>
      <c r="F43" s="89">
        <v>2</v>
      </c>
      <c r="G43" s="89">
        <v>18</v>
      </c>
      <c r="H43" s="90">
        <v>-16</v>
      </c>
      <c r="I43" s="28">
        <v>7</v>
      </c>
      <c r="J43" s="28">
        <v>15</v>
      </c>
      <c r="K43" s="91">
        <v>-8</v>
      </c>
      <c r="L43" s="90">
        <v>-24</v>
      </c>
      <c r="M43" s="92">
        <v>2299</v>
      </c>
      <c r="N43" s="90">
        <v>-6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23</v>
      </c>
      <c r="Y43" s="3">
        <f t="shared" si="7"/>
        <v>22</v>
      </c>
      <c r="Z43" s="3">
        <f t="shared" si="8"/>
        <v>24</v>
      </c>
      <c r="AA43" s="3"/>
      <c r="AB43" s="1" t="s">
        <v>114</v>
      </c>
    </row>
    <row r="44" spans="1:28" ht="12" customHeight="1">
      <c r="B44" s="88" t="s">
        <v>115</v>
      </c>
      <c r="C44" s="89">
        <v>2962</v>
      </c>
      <c r="D44" s="89">
        <v>1472</v>
      </c>
      <c r="E44" s="89">
        <v>1490</v>
      </c>
      <c r="F44" s="89">
        <v>0</v>
      </c>
      <c r="G44" s="89">
        <v>3</v>
      </c>
      <c r="H44" s="90">
        <v>-3</v>
      </c>
      <c r="I44" s="28">
        <v>3</v>
      </c>
      <c r="J44" s="28">
        <v>2</v>
      </c>
      <c r="K44" s="91">
        <v>1</v>
      </c>
      <c r="L44" s="90">
        <v>-2</v>
      </c>
      <c r="M44" s="92">
        <v>940</v>
      </c>
      <c r="N44" s="90">
        <v>-1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4</v>
      </c>
      <c r="Y44" s="3">
        <f t="shared" si="7"/>
        <v>3</v>
      </c>
      <c r="Z44" s="3">
        <f t="shared" si="8"/>
        <v>10</v>
      </c>
      <c r="AA44" s="3"/>
      <c r="AB44" s="1" t="s">
        <v>116</v>
      </c>
    </row>
    <row r="45" spans="1:28" ht="12" customHeight="1">
      <c r="B45" s="88" t="s">
        <v>117</v>
      </c>
      <c r="C45" s="89">
        <v>3845</v>
      </c>
      <c r="D45" s="89">
        <v>1850</v>
      </c>
      <c r="E45" s="89">
        <v>1995</v>
      </c>
      <c r="F45" s="89">
        <v>4</v>
      </c>
      <c r="G45" s="89">
        <v>7</v>
      </c>
      <c r="H45" s="90">
        <v>-3</v>
      </c>
      <c r="I45" s="28">
        <v>9</v>
      </c>
      <c r="J45" s="28">
        <v>2</v>
      </c>
      <c r="K45" s="91">
        <v>7</v>
      </c>
      <c r="L45" s="90">
        <v>4</v>
      </c>
      <c r="M45" s="92">
        <v>1195</v>
      </c>
      <c r="N45" s="90">
        <v>4</v>
      </c>
      <c r="P45" s="3"/>
      <c r="Q45" s="3" t="str">
        <f t="shared" si="2"/>
        <v>◎</v>
      </c>
      <c r="R45" s="3" t="str">
        <f t="shared" si="11"/>
        <v>　</v>
      </c>
      <c r="S45" s="107" t="str">
        <f t="shared" si="9"/>
        <v>　</v>
      </c>
      <c r="T45" s="108" t="str">
        <f t="shared" si="4"/>
        <v>○</v>
      </c>
      <c r="U45" s="3" t="str">
        <f t="shared" si="12"/>
        <v>　</v>
      </c>
      <c r="V45" s="3" t="str">
        <f t="shared" si="5"/>
        <v>　</v>
      </c>
      <c r="W45" s="3"/>
      <c r="X45" s="3">
        <f t="shared" si="6"/>
        <v>3</v>
      </c>
      <c r="Y45" s="3">
        <f t="shared" si="7"/>
        <v>3</v>
      </c>
      <c r="Z45" s="3">
        <f t="shared" si="8"/>
        <v>6</v>
      </c>
      <c r="AA45" s="3"/>
      <c r="AB45" s="1" t="s">
        <v>118</v>
      </c>
    </row>
    <row r="46" spans="1:28" ht="12" customHeight="1">
      <c r="B46" s="88" t="s">
        <v>119</v>
      </c>
      <c r="C46" s="89">
        <v>4066</v>
      </c>
      <c r="D46" s="89">
        <v>1926</v>
      </c>
      <c r="E46" s="89">
        <v>2140</v>
      </c>
      <c r="F46" s="89">
        <v>1</v>
      </c>
      <c r="G46" s="89">
        <v>6</v>
      </c>
      <c r="H46" s="90">
        <v>-5</v>
      </c>
      <c r="I46" s="28">
        <v>3</v>
      </c>
      <c r="J46" s="28">
        <v>11</v>
      </c>
      <c r="K46" s="91">
        <v>-8</v>
      </c>
      <c r="L46" s="90">
        <v>-13</v>
      </c>
      <c r="M46" s="92">
        <v>1322</v>
      </c>
      <c r="N46" s="90">
        <v>-2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11</v>
      </c>
      <c r="Y46" s="3">
        <f t="shared" si="7"/>
        <v>6</v>
      </c>
      <c r="Z46" s="3">
        <f t="shared" si="8"/>
        <v>24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22131</v>
      </c>
      <c r="D48" s="114">
        <v>10800</v>
      </c>
      <c r="E48" s="114">
        <v>11331</v>
      </c>
      <c r="F48" s="114">
        <v>8</v>
      </c>
      <c r="G48" s="114">
        <v>25</v>
      </c>
      <c r="H48" s="115">
        <v>-17</v>
      </c>
      <c r="I48" s="28">
        <v>20</v>
      </c>
      <c r="J48" s="28">
        <v>36</v>
      </c>
      <c r="K48" s="91">
        <v>-16</v>
      </c>
      <c r="L48" s="115">
        <v>-33</v>
      </c>
      <c r="M48" s="114">
        <v>7378</v>
      </c>
      <c r="N48" s="115">
        <v>-8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　</v>
      </c>
      <c r="V48" s="3" t="str">
        <f t="shared" si="5"/>
        <v>△</v>
      </c>
      <c r="W48" s="3"/>
      <c r="X48" s="3">
        <f t="shared" si="6"/>
        <v>28</v>
      </c>
      <c r="Y48" s="3">
        <f t="shared" si="7"/>
        <v>24</v>
      </c>
      <c r="Z48" s="3">
        <f t="shared" si="8"/>
        <v>31</v>
      </c>
      <c r="AA48" s="3"/>
      <c r="AB48" s="1" t="s">
        <v>122</v>
      </c>
    </row>
    <row r="49" spans="2:28" ht="12" customHeight="1">
      <c r="B49" s="113" t="s">
        <v>123</v>
      </c>
      <c r="C49" s="114">
        <v>14230</v>
      </c>
      <c r="D49" s="114">
        <v>6956</v>
      </c>
      <c r="E49" s="114">
        <v>7274</v>
      </c>
      <c r="F49" s="114">
        <v>2</v>
      </c>
      <c r="G49" s="114">
        <v>14</v>
      </c>
      <c r="H49" s="115">
        <v>-12</v>
      </c>
      <c r="I49" s="28">
        <v>20</v>
      </c>
      <c r="J49" s="28">
        <v>44</v>
      </c>
      <c r="K49" s="91">
        <v>-24</v>
      </c>
      <c r="L49" s="115">
        <v>-36</v>
      </c>
      <c r="M49" s="114">
        <v>4461</v>
      </c>
      <c r="N49" s="115">
        <v>-1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30</v>
      </c>
      <c r="Y49" s="3">
        <f t="shared" si="7"/>
        <v>15</v>
      </c>
      <c r="Z49" s="3">
        <f t="shared" si="8"/>
        <v>34</v>
      </c>
      <c r="AA49" s="3"/>
      <c r="AB49" s="1" t="s">
        <v>124</v>
      </c>
    </row>
    <row r="50" spans="2:28" ht="12" customHeight="1">
      <c r="B50" s="88" t="s">
        <v>125</v>
      </c>
      <c r="C50" s="89">
        <v>6964</v>
      </c>
      <c r="D50" s="89">
        <v>3512</v>
      </c>
      <c r="E50" s="89">
        <v>3452</v>
      </c>
      <c r="F50" s="89">
        <v>1</v>
      </c>
      <c r="G50" s="89">
        <v>10</v>
      </c>
      <c r="H50" s="90">
        <v>-9</v>
      </c>
      <c r="I50" s="28">
        <v>5</v>
      </c>
      <c r="J50" s="28">
        <v>16</v>
      </c>
      <c r="K50" s="91">
        <v>-11</v>
      </c>
      <c r="L50" s="90">
        <v>-20</v>
      </c>
      <c r="M50" s="92">
        <v>2808</v>
      </c>
      <c r="N50" s="90">
        <v>-8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19</v>
      </c>
      <c r="Y50" s="3">
        <f t="shared" si="7"/>
        <v>9</v>
      </c>
      <c r="Z50" s="3">
        <f t="shared" si="8"/>
        <v>26</v>
      </c>
      <c r="AA50" s="3"/>
      <c r="AB50" s="1" t="s">
        <v>126</v>
      </c>
    </row>
    <row r="51" spans="2:28" ht="12" customHeight="1">
      <c r="B51" s="88" t="s">
        <v>127</v>
      </c>
      <c r="C51" s="89">
        <v>12633</v>
      </c>
      <c r="D51" s="89">
        <v>6238</v>
      </c>
      <c r="E51" s="89">
        <v>6395</v>
      </c>
      <c r="F51" s="89">
        <v>6</v>
      </c>
      <c r="G51" s="89">
        <v>15</v>
      </c>
      <c r="H51" s="90">
        <v>-9</v>
      </c>
      <c r="I51" s="28">
        <v>8</v>
      </c>
      <c r="J51" s="28">
        <v>22</v>
      </c>
      <c r="K51" s="91">
        <v>-14</v>
      </c>
      <c r="L51" s="90">
        <v>-23</v>
      </c>
      <c r="M51" s="92">
        <v>4356</v>
      </c>
      <c r="N51" s="90">
        <v>-3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22</v>
      </c>
      <c r="Y51" s="3">
        <f t="shared" si="7"/>
        <v>9</v>
      </c>
      <c r="Z51" s="3">
        <f t="shared" si="8"/>
        <v>28</v>
      </c>
      <c r="AA51" s="3"/>
      <c r="AB51" s="1" t="s">
        <v>128</v>
      </c>
    </row>
    <row r="52" spans="2:28" ht="12" customHeight="1">
      <c r="B52" s="88" t="s">
        <v>129</v>
      </c>
      <c r="C52" s="89">
        <v>6433</v>
      </c>
      <c r="D52" s="89">
        <v>3138</v>
      </c>
      <c r="E52" s="89">
        <v>3295</v>
      </c>
      <c r="F52" s="89">
        <v>4</v>
      </c>
      <c r="G52" s="89">
        <v>18</v>
      </c>
      <c r="H52" s="90">
        <v>-14</v>
      </c>
      <c r="I52" s="28">
        <v>6</v>
      </c>
      <c r="J52" s="28">
        <v>20</v>
      </c>
      <c r="K52" s="91">
        <v>-14</v>
      </c>
      <c r="L52" s="90">
        <v>-28</v>
      </c>
      <c r="M52" s="92">
        <v>2091</v>
      </c>
      <c r="N52" s="90">
        <v>-10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26</v>
      </c>
      <c r="Y52" s="3">
        <f t="shared" si="7"/>
        <v>18</v>
      </c>
      <c r="Z52" s="3">
        <f t="shared" si="8"/>
        <v>28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7561</v>
      </c>
      <c r="D54" s="89">
        <v>3672</v>
      </c>
      <c r="E54" s="89">
        <v>3889</v>
      </c>
      <c r="F54" s="89">
        <v>6</v>
      </c>
      <c r="G54" s="89">
        <v>8</v>
      </c>
      <c r="H54" s="90">
        <v>-2</v>
      </c>
      <c r="I54" s="28">
        <v>2</v>
      </c>
      <c r="J54" s="28">
        <v>9</v>
      </c>
      <c r="K54" s="91">
        <v>-7</v>
      </c>
      <c r="L54" s="90">
        <v>-9</v>
      </c>
      <c r="M54" s="92">
        <v>2361</v>
      </c>
      <c r="N54" s="90">
        <v>-3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　</v>
      </c>
      <c r="U54" s="3" t="str">
        <f>IF(N54=0,"0","　")</f>
        <v>　</v>
      </c>
      <c r="V54" s="3" t="str">
        <f t="shared" si="5"/>
        <v>△</v>
      </c>
      <c r="W54" s="3"/>
      <c r="X54" s="3">
        <f t="shared" si="6"/>
        <v>9</v>
      </c>
      <c r="Y54" s="3">
        <f t="shared" si="7"/>
        <v>2</v>
      </c>
      <c r="Z54" s="3">
        <f t="shared" si="8"/>
        <v>22</v>
      </c>
      <c r="AA54" s="3"/>
      <c r="AB54" s="1" t="s">
        <v>132</v>
      </c>
    </row>
    <row r="55" spans="2:28" ht="12" customHeight="1">
      <c r="B55" s="88" t="s">
        <v>133</v>
      </c>
      <c r="C55" s="89">
        <v>19759</v>
      </c>
      <c r="D55" s="89">
        <v>9432</v>
      </c>
      <c r="E55" s="89">
        <v>10327</v>
      </c>
      <c r="F55" s="89">
        <v>14</v>
      </c>
      <c r="G55" s="89">
        <v>25</v>
      </c>
      <c r="H55" s="90">
        <v>-11</v>
      </c>
      <c r="I55" s="28">
        <v>23</v>
      </c>
      <c r="J55" s="28">
        <v>38</v>
      </c>
      <c r="K55" s="91">
        <v>-15</v>
      </c>
      <c r="L55" s="90">
        <v>-26</v>
      </c>
      <c r="M55" s="92">
        <v>6649</v>
      </c>
      <c r="N55" s="90">
        <v>-4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25</v>
      </c>
      <c r="Y55" s="3">
        <f t="shared" si="7"/>
        <v>12</v>
      </c>
      <c r="Z55" s="3">
        <f t="shared" si="8"/>
        <v>30</v>
      </c>
      <c r="AA55" s="3"/>
      <c r="AB55" s="1" t="s">
        <v>134</v>
      </c>
    </row>
    <row r="56" spans="2:28" ht="12" customHeight="1">
      <c r="B56" s="116" t="s">
        <v>135</v>
      </c>
      <c r="C56" s="89">
        <v>12724</v>
      </c>
      <c r="D56" s="117">
        <v>6043</v>
      </c>
      <c r="E56" s="117">
        <v>6681</v>
      </c>
      <c r="F56" s="117">
        <v>4</v>
      </c>
      <c r="G56" s="117">
        <v>17</v>
      </c>
      <c r="H56" s="118">
        <v>-13</v>
      </c>
      <c r="I56" s="119">
        <v>14</v>
      </c>
      <c r="J56" s="119">
        <v>15</v>
      </c>
      <c r="K56" s="120">
        <v>-1</v>
      </c>
      <c r="L56" s="118">
        <v>-14</v>
      </c>
      <c r="M56" s="121">
        <v>4425</v>
      </c>
      <c r="N56" s="118">
        <v>-2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　</v>
      </c>
      <c r="V56" s="3" t="str">
        <f t="shared" si="5"/>
        <v>△</v>
      </c>
      <c r="W56" s="3"/>
      <c r="X56" s="3">
        <f t="shared" si="6"/>
        <v>12</v>
      </c>
      <c r="Y56" s="3">
        <f t="shared" si="7"/>
        <v>17</v>
      </c>
      <c r="Z56" s="3">
        <f t="shared" si="8"/>
        <v>13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1</v>
      </c>
      <c r="R58" s="1">
        <f>COUNTIF(R32:R56,"◇")</f>
        <v>0</v>
      </c>
      <c r="S58" s="107">
        <f>COUNTIF(S32:S57,"×")</f>
        <v>21</v>
      </c>
      <c r="T58" s="108">
        <f>COUNTIF(T32:T57,"○")</f>
        <v>2</v>
      </c>
      <c r="U58" s="1">
        <f>COUNTIF(U32:U56,"0")</f>
        <v>0</v>
      </c>
      <c r="V58" s="1">
        <f>COUNTIF(V32:V57,"△")</f>
        <v>20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217</v>
      </c>
      <c r="Q60" s="127">
        <f>COUNTIF(Q18:Q56,"◎")</f>
        <v>3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218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32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219</v>
      </c>
      <c r="Q64" s="3"/>
      <c r="S64" s="107"/>
      <c r="T64" s="136">
        <f>COUNTIF(T18:T56,"○")</f>
        <v>9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0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220</v>
      </c>
      <c r="Q66" s="3"/>
      <c r="R66" s="3"/>
      <c r="S66" s="107"/>
      <c r="T66" s="108"/>
      <c r="U66" s="3"/>
      <c r="V66" s="140">
        <f>COUNTIF(V18:V56,"△")</f>
        <v>26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3</v>
      </c>
      <c r="R67" s="1">
        <f t="shared" si="13"/>
        <v>0</v>
      </c>
      <c r="S67" s="1">
        <f t="shared" si="13"/>
        <v>32</v>
      </c>
      <c r="T67" s="1">
        <f t="shared" si="13"/>
        <v>9</v>
      </c>
      <c r="U67" s="1">
        <f t="shared" si="13"/>
        <v>0</v>
      </c>
      <c r="V67" s="1">
        <f t="shared" si="13"/>
        <v>26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17" priority="5" stopIfTrue="1" operator="between">
      <formula>1</formula>
      <formula>5</formula>
    </cfRule>
    <cfRule type="cellIs" dxfId="16" priority="6" stopIfTrue="1" operator="between">
      <formula>31</formula>
      <formula>35</formula>
    </cfRule>
  </conditionalFormatting>
  <conditionalFormatting sqref="Y18:Y56">
    <cfRule type="cellIs" dxfId="15" priority="3" stopIfTrue="1" operator="between">
      <formula>1</formula>
      <formula>5</formula>
    </cfRule>
    <cfRule type="cellIs" dxfId="14" priority="4" stopIfTrue="1" operator="between">
      <formula>31</formula>
      <formula>35</formula>
    </cfRule>
  </conditionalFormatting>
  <conditionalFormatting sqref="Z18:Z56">
    <cfRule type="cellIs" dxfId="13" priority="1" stopIfTrue="1" operator="between">
      <formula>1</formula>
      <formula>5</formula>
    </cfRule>
    <cfRule type="cellIs" dxfId="12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colBreaks count="1" manualBreakCount="1">
    <brk id="15" max="7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7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221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222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223</v>
      </c>
      <c r="M4" s="154" t="s">
        <v>145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224</v>
      </c>
      <c r="G5" s="80" t="s">
        <v>225</v>
      </c>
      <c r="H5" s="80" t="s">
        <v>226</v>
      </c>
      <c r="I5" s="81" t="s">
        <v>227</v>
      </c>
      <c r="J5" s="81" t="s">
        <v>228</v>
      </c>
      <c r="K5" s="81" t="s">
        <v>229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1054729</v>
      </c>
      <c r="D7" s="89">
        <v>510528</v>
      </c>
      <c r="E7" s="89">
        <v>544201</v>
      </c>
      <c r="F7" s="89">
        <v>518</v>
      </c>
      <c r="G7" s="89">
        <v>1253</v>
      </c>
      <c r="H7" s="90">
        <v>-735</v>
      </c>
      <c r="I7" s="28">
        <v>1684</v>
      </c>
      <c r="J7" s="28">
        <v>1798</v>
      </c>
      <c r="K7" s="91">
        <v>-114</v>
      </c>
      <c r="L7" s="90">
        <v>-849</v>
      </c>
      <c r="M7" s="92">
        <v>399592</v>
      </c>
      <c r="N7" s="90">
        <v>-52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7">
        <v>822</v>
      </c>
      <c r="J8" s="97">
        <v>936</v>
      </c>
      <c r="K8" s="97">
        <v>-114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850631</v>
      </c>
      <c r="D10" s="89">
        <v>411359</v>
      </c>
      <c r="E10" s="89">
        <v>439272</v>
      </c>
      <c r="F10" s="89">
        <v>441</v>
      </c>
      <c r="G10" s="89">
        <v>981</v>
      </c>
      <c r="H10" s="90">
        <v>-540</v>
      </c>
      <c r="I10" s="28">
        <v>1419</v>
      </c>
      <c r="J10" s="28">
        <v>1498</v>
      </c>
      <c r="K10" s="91">
        <v>-79</v>
      </c>
      <c r="L10" s="90">
        <v>-619</v>
      </c>
      <c r="M10" s="92">
        <v>331290</v>
      </c>
      <c r="N10" s="90">
        <v>-17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204098</v>
      </c>
      <c r="D11" s="89">
        <v>99169</v>
      </c>
      <c r="E11" s="89">
        <v>104929</v>
      </c>
      <c r="F11" s="89">
        <v>77</v>
      </c>
      <c r="G11" s="89">
        <v>272</v>
      </c>
      <c r="H11" s="90">
        <v>-195</v>
      </c>
      <c r="I11" s="28">
        <v>265</v>
      </c>
      <c r="J11" s="28">
        <v>300</v>
      </c>
      <c r="K11" s="91">
        <v>-35</v>
      </c>
      <c r="L11" s="90">
        <v>-230</v>
      </c>
      <c r="M11" s="92">
        <v>68302</v>
      </c>
      <c r="N11" s="90">
        <v>-35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527062</v>
      </c>
      <c r="D13" s="89">
        <v>255076</v>
      </c>
      <c r="E13" s="89">
        <v>271986</v>
      </c>
      <c r="F13" s="89">
        <v>277</v>
      </c>
      <c r="G13" s="89">
        <v>506</v>
      </c>
      <c r="H13" s="90">
        <v>-229</v>
      </c>
      <c r="I13" s="28">
        <v>922</v>
      </c>
      <c r="J13" s="28">
        <v>951</v>
      </c>
      <c r="K13" s="91">
        <v>-29</v>
      </c>
      <c r="L13" s="90">
        <v>-258</v>
      </c>
      <c r="M13" s="92">
        <v>201766</v>
      </c>
      <c r="N13" s="90">
        <v>-27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69357</v>
      </c>
      <c r="D14" s="89">
        <v>33342</v>
      </c>
      <c r="E14" s="89">
        <v>36015</v>
      </c>
      <c r="F14" s="89">
        <v>27</v>
      </c>
      <c r="G14" s="89">
        <v>125</v>
      </c>
      <c r="H14" s="90">
        <v>-98</v>
      </c>
      <c r="I14" s="28">
        <v>79</v>
      </c>
      <c r="J14" s="28">
        <v>130</v>
      </c>
      <c r="K14" s="91">
        <v>-51</v>
      </c>
      <c r="L14" s="90">
        <v>-149</v>
      </c>
      <c r="M14" s="92">
        <v>24293</v>
      </c>
      <c r="N14" s="90">
        <v>-18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198863</v>
      </c>
      <c r="D15" s="89">
        <v>97828</v>
      </c>
      <c r="E15" s="89">
        <v>101035</v>
      </c>
      <c r="F15" s="89">
        <v>105</v>
      </c>
      <c r="G15" s="89">
        <v>264</v>
      </c>
      <c r="H15" s="90">
        <v>-159</v>
      </c>
      <c r="I15" s="28">
        <v>314</v>
      </c>
      <c r="J15" s="28">
        <v>356</v>
      </c>
      <c r="K15" s="91">
        <v>-42</v>
      </c>
      <c r="L15" s="90">
        <v>-201</v>
      </c>
      <c r="M15" s="92">
        <v>74751</v>
      </c>
      <c r="N15" s="90">
        <v>-21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259447</v>
      </c>
      <c r="D16" s="89">
        <v>124282</v>
      </c>
      <c r="E16" s="89">
        <v>135165</v>
      </c>
      <c r="F16" s="89">
        <v>109</v>
      </c>
      <c r="G16" s="89">
        <v>358</v>
      </c>
      <c r="H16" s="90">
        <v>-249</v>
      </c>
      <c r="I16" s="28">
        <v>369</v>
      </c>
      <c r="J16" s="28">
        <v>361</v>
      </c>
      <c r="K16" s="91">
        <v>8</v>
      </c>
      <c r="L16" s="90">
        <v>-241</v>
      </c>
      <c r="M16" s="92">
        <v>98782</v>
      </c>
      <c r="N16" s="90">
        <v>14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155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230</v>
      </c>
      <c r="Y17" s="109" t="s">
        <v>63</v>
      </c>
      <c r="Z17" s="109" t="s">
        <v>170</v>
      </c>
      <c r="AA17" s="3"/>
    </row>
    <row r="18" spans="1:28" ht="12.75" customHeight="1">
      <c r="A18" s="7"/>
      <c r="B18" s="88" t="s">
        <v>66</v>
      </c>
      <c r="C18" s="89">
        <v>246102</v>
      </c>
      <c r="D18" s="89">
        <v>118232</v>
      </c>
      <c r="E18" s="89">
        <v>127870</v>
      </c>
      <c r="F18" s="89">
        <v>123</v>
      </c>
      <c r="G18" s="89">
        <v>209</v>
      </c>
      <c r="H18" s="90">
        <v>-86</v>
      </c>
      <c r="I18" s="28">
        <v>392</v>
      </c>
      <c r="J18" s="28">
        <v>415</v>
      </c>
      <c r="K18" s="91">
        <v>-23</v>
      </c>
      <c r="L18" s="90">
        <v>-109</v>
      </c>
      <c r="M18" s="92">
        <v>103131</v>
      </c>
      <c r="N18" s="90">
        <v>-27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　</v>
      </c>
      <c r="U18" s="3" t="str">
        <f t="shared" ref="U18:U30" si="1">IF(N18=0,"0","　")</f>
        <v>　</v>
      </c>
      <c r="V18" s="3" t="str">
        <f>IF(N18&lt;0,"△","　")</f>
        <v>△</v>
      </c>
      <c r="W18" s="3"/>
      <c r="X18" s="3">
        <f>RANK(L18,$L$18:$L$56)</f>
        <v>35</v>
      </c>
      <c r="Y18" s="3">
        <f>RANK(H18,$H$18:$H$56)</f>
        <v>34</v>
      </c>
      <c r="Z18" s="3">
        <f>RANK(K18,$K$18:$K$56)</f>
        <v>31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80415</v>
      </c>
      <c r="D19" s="89">
        <v>39942</v>
      </c>
      <c r="E19" s="89">
        <v>40473</v>
      </c>
      <c r="F19" s="89">
        <v>42</v>
      </c>
      <c r="G19" s="89">
        <v>100</v>
      </c>
      <c r="H19" s="90">
        <v>-58</v>
      </c>
      <c r="I19" s="28">
        <v>150</v>
      </c>
      <c r="J19" s="28">
        <v>135</v>
      </c>
      <c r="K19" s="91">
        <v>15</v>
      </c>
      <c r="L19" s="90">
        <v>-43</v>
      </c>
      <c r="M19" s="92">
        <v>33377</v>
      </c>
      <c r="N19" s="90">
        <v>9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28</v>
      </c>
      <c r="Y19" s="3">
        <f t="shared" ref="Y19:Y56" si="7">RANK(H19,$H$18:$H$56)</f>
        <v>32</v>
      </c>
      <c r="Z19" s="3">
        <f t="shared" ref="Z19:Z56" si="8">RANK(K19,$K$18:$K$56)</f>
        <v>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120578</v>
      </c>
      <c r="D20" s="89">
        <v>57907</v>
      </c>
      <c r="E20" s="89">
        <v>62671</v>
      </c>
      <c r="F20" s="89">
        <v>57</v>
      </c>
      <c r="G20" s="89">
        <v>196</v>
      </c>
      <c r="H20" s="90">
        <v>-139</v>
      </c>
      <c r="I20" s="28">
        <v>170</v>
      </c>
      <c r="J20" s="28">
        <v>135</v>
      </c>
      <c r="K20" s="91">
        <v>35</v>
      </c>
      <c r="L20" s="90">
        <v>-104</v>
      </c>
      <c r="M20" s="92">
        <v>45829</v>
      </c>
      <c r="N20" s="90">
        <v>17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34</v>
      </c>
      <c r="Y20" s="3">
        <f t="shared" si="7"/>
        <v>35</v>
      </c>
      <c r="Z20" s="3">
        <f t="shared" si="8"/>
        <v>2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98861</v>
      </c>
      <c r="D21" s="89">
        <v>47240</v>
      </c>
      <c r="E21" s="89">
        <v>51621</v>
      </c>
      <c r="F21" s="89">
        <v>40</v>
      </c>
      <c r="G21" s="89">
        <v>120</v>
      </c>
      <c r="H21" s="90">
        <v>-80</v>
      </c>
      <c r="I21" s="28">
        <v>136</v>
      </c>
      <c r="J21" s="28">
        <v>157</v>
      </c>
      <c r="K21" s="91">
        <v>-21</v>
      </c>
      <c r="L21" s="90">
        <v>-101</v>
      </c>
      <c r="M21" s="92">
        <v>39517</v>
      </c>
      <c r="N21" s="90">
        <v>-4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33</v>
      </c>
      <c r="Y21" s="3">
        <f t="shared" si="7"/>
        <v>33</v>
      </c>
      <c r="Z21" s="3">
        <f t="shared" si="8"/>
        <v>30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33857</v>
      </c>
      <c r="D22" s="89">
        <v>16193</v>
      </c>
      <c r="E22" s="89">
        <v>17664</v>
      </c>
      <c r="F22" s="89">
        <v>15</v>
      </c>
      <c r="G22" s="89">
        <v>60</v>
      </c>
      <c r="H22" s="90">
        <v>-45</v>
      </c>
      <c r="I22" s="28">
        <v>53</v>
      </c>
      <c r="J22" s="28">
        <v>77</v>
      </c>
      <c r="K22" s="91">
        <v>-24</v>
      </c>
      <c r="L22" s="90">
        <v>-69</v>
      </c>
      <c r="M22" s="92">
        <v>12822</v>
      </c>
      <c r="N22" s="90">
        <v>-4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31</v>
      </c>
      <c r="Y22" s="3">
        <f t="shared" si="7"/>
        <v>31</v>
      </c>
      <c r="Z22" s="3">
        <f t="shared" si="8"/>
        <v>32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39892</v>
      </c>
      <c r="D23" s="89">
        <v>19381</v>
      </c>
      <c r="E23" s="89">
        <v>20511</v>
      </c>
      <c r="F23" s="89">
        <v>39</v>
      </c>
      <c r="G23" s="89">
        <v>35</v>
      </c>
      <c r="H23" s="90">
        <v>4</v>
      </c>
      <c r="I23" s="28">
        <v>56</v>
      </c>
      <c r="J23" s="28">
        <v>54</v>
      </c>
      <c r="K23" s="91">
        <v>2</v>
      </c>
      <c r="L23" s="90">
        <v>6</v>
      </c>
      <c r="M23" s="92">
        <v>13831</v>
      </c>
      <c r="N23" s="90">
        <v>18</v>
      </c>
      <c r="P23" s="3"/>
      <c r="Q23" s="3" t="str">
        <f t="shared" si="2"/>
        <v>◎</v>
      </c>
      <c r="R23" s="3" t="str">
        <f t="shared" si="3"/>
        <v>　</v>
      </c>
      <c r="S23" s="107" t="str">
        <f t="shared" si="0"/>
        <v>　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2</v>
      </c>
      <c r="Y23" s="3">
        <f t="shared" si="7"/>
        <v>1</v>
      </c>
      <c r="Z23" s="3">
        <f t="shared" si="8"/>
        <v>9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28633</v>
      </c>
      <c r="D24" s="89">
        <v>13672</v>
      </c>
      <c r="E24" s="89">
        <v>14961</v>
      </c>
      <c r="F24" s="89">
        <v>7</v>
      </c>
      <c r="G24" s="89">
        <v>37</v>
      </c>
      <c r="H24" s="90">
        <v>-30</v>
      </c>
      <c r="I24" s="28">
        <v>55</v>
      </c>
      <c r="J24" s="28">
        <v>55</v>
      </c>
      <c r="K24" s="91">
        <v>0</v>
      </c>
      <c r="L24" s="90">
        <v>-30</v>
      </c>
      <c r="M24" s="92">
        <v>10512</v>
      </c>
      <c r="N24" s="90">
        <v>-2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25</v>
      </c>
      <c r="Y24" s="3">
        <f t="shared" si="7"/>
        <v>29</v>
      </c>
      <c r="Z24" s="3">
        <f t="shared" si="8"/>
        <v>12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21958</v>
      </c>
      <c r="D25" s="89">
        <v>10668</v>
      </c>
      <c r="E25" s="89">
        <v>11290</v>
      </c>
      <c r="F25" s="89">
        <v>5</v>
      </c>
      <c r="G25" s="89">
        <v>34</v>
      </c>
      <c r="H25" s="90">
        <v>-29</v>
      </c>
      <c r="I25" s="28">
        <v>34</v>
      </c>
      <c r="J25" s="28">
        <v>42</v>
      </c>
      <c r="K25" s="91">
        <v>-8</v>
      </c>
      <c r="L25" s="90">
        <v>-37</v>
      </c>
      <c r="M25" s="92">
        <v>7548</v>
      </c>
      <c r="N25" s="90">
        <v>-1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27</v>
      </c>
      <c r="Y25" s="3">
        <f t="shared" si="7"/>
        <v>28</v>
      </c>
      <c r="Z25" s="3">
        <f t="shared" si="8"/>
        <v>27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26176</v>
      </c>
      <c r="D26" s="89">
        <v>12819</v>
      </c>
      <c r="E26" s="89">
        <v>13357</v>
      </c>
      <c r="F26" s="89">
        <v>20</v>
      </c>
      <c r="G26" s="89">
        <v>27</v>
      </c>
      <c r="H26" s="90">
        <v>-7</v>
      </c>
      <c r="I26" s="28">
        <v>52</v>
      </c>
      <c r="J26" s="28">
        <v>52</v>
      </c>
      <c r="K26" s="91">
        <v>0</v>
      </c>
      <c r="L26" s="90">
        <v>-7</v>
      </c>
      <c r="M26" s="92">
        <v>9523</v>
      </c>
      <c r="N26" s="90">
        <v>10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11</v>
      </c>
      <c r="Y26" s="3">
        <f t="shared" si="7"/>
        <v>8</v>
      </c>
      <c r="Z26" s="3">
        <f>RANK(K26,$K$18:$K$56)</f>
        <v>12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61802</v>
      </c>
      <c r="D27" s="89">
        <v>30087</v>
      </c>
      <c r="E27" s="89">
        <v>31715</v>
      </c>
      <c r="F27" s="89">
        <v>35</v>
      </c>
      <c r="G27" s="89">
        <v>56</v>
      </c>
      <c r="H27" s="90">
        <v>-21</v>
      </c>
      <c r="I27" s="28">
        <v>109</v>
      </c>
      <c r="J27" s="28">
        <v>144</v>
      </c>
      <c r="K27" s="91">
        <v>-35</v>
      </c>
      <c r="L27" s="90">
        <v>-56</v>
      </c>
      <c r="M27" s="92">
        <v>22736</v>
      </c>
      <c r="N27" s="90">
        <v>-33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30</v>
      </c>
      <c r="Y27" s="3">
        <f t="shared" si="7"/>
        <v>27</v>
      </c>
      <c r="Z27" s="3">
        <f t="shared" si="8"/>
        <v>33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47836</v>
      </c>
      <c r="D28" s="89">
        <v>23625</v>
      </c>
      <c r="E28" s="89">
        <v>24211</v>
      </c>
      <c r="F28" s="89">
        <v>37</v>
      </c>
      <c r="G28" s="89">
        <v>35</v>
      </c>
      <c r="H28" s="90">
        <v>2</v>
      </c>
      <c r="I28" s="28">
        <v>172</v>
      </c>
      <c r="J28" s="28">
        <v>113</v>
      </c>
      <c r="K28" s="91">
        <v>59</v>
      </c>
      <c r="L28" s="90">
        <v>61</v>
      </c>
      <c r="M28" s="92">
        <v>16846</v>
      </c>
      <c r="N28" s="90">
        <v>45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2</v>
      </c>
      <c r="Z28" s="3">
        <f t="shared" si="8"/>
        <v>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14565</v>
      </c>
      <c r="D29" s="89">
        <v>7139</v>
      </c>
      <c r="E29" s="89">
        <v>7426</v>
      </c>
      <c r="F29" s="89">
        <v>6</v>
      </c>
      <c r="G29" s="89">
        <v>23</v>
      </c>
      <c r="H29" s="90">
        <v>-17</v>
      </c>
      <c r="I29" s="28">
        <v>6</v>
      </c>
      <c r="J29" s="28">
        <v>43</v>
      </c>
      <c r="K29" s="91">
        <v>-37</v>
      </c>
      <c r="L29" s="90">
        <v>-54</v>
      </c>
      <c r="M29" s="92">
        <v>4844</v>
      </c>
      <c r="N29" s="90">
        <v>-22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29</v>
      </c>
      <c r="Y29" s="3">
        <f t="shared" si="7"/>
        <v>25</v>
      </c>
      <c r="Z29" s="3">
        <f t="shared" si="8"/>
        <v>34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29956</v>
      </c>
      <c r="D30" s="89">
        <v>14454</v>
      </c>
      <c r="E30" s="89">
        <v>15502</v>
      </c>
      <c r="F30" s="89">
        <v>15</v>
      </c>
      <c r="G30" s="89">
        <v>49</v>
      </c>
      <c r="H30" s="90">
        <v>-34</v>
      </c>
      <c r="I30" s="28">
        <v>34</v>
      </c>
      <c r="J30" s="28">
        <v>76</v>
      </c>
      <c r="K30" s="91">
        <v>-42</v>
      </c>
      <c r="L30" s="90">
        <v>-76</v>
      </c>
      <c r="M30" s="92">
        <v>10774</v>
      </c>
      <c r="N30" s="90">
        <v>-23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32</v>
      </c>
      <c r="Y30" s="3">
        <f t="shared" si="7"/>
        <v>30</v>
      </c>
      <c r="Z30" s="3">
        <f t="shared" si="8"/>
        <v>35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2</v>
      </c>
      <c r="R31" s="109">
        <f>COUNTIF(R18:R30,"◇")</f>
        <v>0</v>
      </c>
      <c r="S31" s="110">
        <f>COUNTIF(S18:S30,"×")</f>
        <v>11</v>
      </c>
      <c r="T31" s="111">
        <f>COUNTIF(T18:T30,"○")</f>
        <v>5</v>
      </c>
      <c r="U31" s="109">
        <f>COUNTIF(U18:U30,"0")</f>
        <v>0</v>
      </c>
      <c r="V31" s="109">
        <f>COUNTIF(V18:V30,"△")</f>
        <v>8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13577</v>
      </c>
      <c r="D32" s="89">
        <v>6527</v>
      </c>
      <c r="E32" s="89">
        <v>7050</v>
      </c>
      <c r="F32" s="89">
        <v>3</v>
      </c>
      <c r="G32" s="89">
        <v>17</v>
      </c>
      <c r="H32" s="90">
        <v>-14</v>
      </c>
      <c r="I32" s="28">
        <v>34</v>
      </c>
      <c r="J32" s="28">
        <v>20</v>
      </c>
      <c r="K32" s="91">
        <v>14</v>
      </c>
      <c r="L32" s="112">
        <v>0</v>
      </c>
      <c r="M32" s="92">
        <v>4539</v>
      </c>
      <c r="N32" s="90">
        <v>0</v>
      </c>
      <c r="P32" s="3"/>
      <c r="Q32" s="3" t="str">
        <f t="shared" si="2"/>
        <v>　</v>
      </c>
      <c r="R32" s="3" t="str">
        <f>IF(L32=0,"◇","　")</f>
        <v>◇</v>
      </c>
      <c r="S32" s="107" t="str">
        <f t="shared" ref="S32:S56" si="9">IF(L32&lt;0,"×","　")</f>
        <v>　</v>
      </c>
      <c r="T32" s="108" t="str">
        <f t="shared" si="4"/>
        <v>　</v>
      </c>
      <c r="U32" s="3" t="str">
        <f t="shared" ref="U32:U38" si="10">IF(N32=0,"0","　")</f>
        <v>0</v>
      </c>
      <c r="V32" s="3" t="str">
        <f t="shared" si="5"/>
        <v>　</v>
      </c>
      <c r="W32" s="3"/>
      <c r="X32" s="3">
        <f t="shared" si="6"/>
        <v>3</v>
      </c>
      <c r="Y32" s="3">
        <f t="shared" si="7"/>
        <v>22</v>
      </c>
      <c r="Z32" s="3">
        <f t="shared" si="8"/>
        <v>4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10595</v>
      </c>
      <c r="D33" s="89">
        <v>5166</v>
      </c>
      <c r="E33" s="89">
        <v>5429</v>
      </c>
      <c r="F33" s="89">
        <v>1</v>
      </c>
      <c r="G33" s="89">
        <v>8</v>
      </c>
      <c r="H33" s="90">
        <v>-7</v>
      </c>
      <c r="I33" s="28">
        <v>10</v>
      </c>
      <c r="J33" s="28">
        <v>8</v>
      </c>
      <c r="K33" s="91">
        <v>2</v>
      </c>
      <c r="L33" s="90">
        <v>-5</v>
      </c>
      <c r="M33" s="92">
        <v>3517</v>
      </c>
      <c r="N33" s="90">
        <v>1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9</v>
      </c>
      <c r="Y33" s="3">
        <f t="shared" si="7"/>
        <v>8</v>
      </c>
      <c r="Z33" s="3">
        <f t="shared" si="8"/>
        <v>9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17290</v>
      </c>
      <c r="D34" s="89">
        <v>8366</v>
      </c>
      <c r="E34" s="89">
        <v>8924</v>
      </c>
      <c r="F34" s="89">
        <v>9</v>
      </c>
      <c r="G34" s="89">
        <v>16</v>
      </c>
      <c r="H34" s="90">
        <v>-7</v>
      </c>
      <c r="I34" s="28">
        <v>29</v>
      </c>
      <c r="J34" s="28">
        <v>24</v>
      </c>
      <c r="K34" s="91">
        <v>5</v>
      </c>
      <c r="L34" s="90">
        <v>-2</v>
      </c>
      <c r="M34" s="92">
        <v>5931</v>
      </c>
      <c r="N34" s="90">
        <v>7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○</v>
      </c>
      <c r="U34" s="3" t="str">
        <f t="shared" si="10"/>
        <v>　</v>
      </c>
      <c r="V34" s="3" t="str">
        <f t="shared" si="5"/>
        <v>　</v>
      </c>
      <c r="W34" s="3"/>
      <c r="X34" s="3">
        <f t="shared" si="6"/>
        <v>4</v>
      </c>
      <c r="Y34" s="3">
        <f t="shared" si="7"/>
        <v>8</v>
      </c>
      <c r="Z34" s="3">
        <f t="shared" si="8"/>
        <v>6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4780</v>
      </c>
      <c r="D35" s="89">
        <v>2292</v>
      </c>
      <c r="E35" s="89">
        <v>2488</v>
      </c>
      <c r="F35" s="89">
        <v>0</v>
      </c>
      <c r="G35" s="89">
        <v>9</v>
      </c>
      <c r="H35" s="90">
        <v>-9</v>
      </c>
      <c r="I35" s="28">
        <v>2</v>
      </c>
      <c r="J35" s="28">
        <v>6</v>
      </c>
      <c r="K35" s="91">
        <v>-4</v>
      </c>
      <c r="L35" s="90">
        <v>-13</v>
      </c>
      <c r="M35" s="92">
        <v>1663</v>
      </c>
      <c r="N35" s="90">
        <v>-1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16</v>
      </c>
      <c r="Y35" s="3">
        <f t="shared" si="7"/>
        <v>14</v>
      </c>
      <c r="Z35" s="3">
        <f t="shared" si="8"/>
        <v>18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6190</v>
      </c>
      <c r="D36" s="89">
        <v>3069</v>
      </c>
      <c r="E36" s="89">
        <v>3121</v>
      </c>
      <c r="F36" s="89">
        <v>5</v>
      </c>
      <c r="G36" s="89">
        <v>12</v>
      </c>
      <c r="H36" s="90">
        <v>-7</v>
      </c>
      <c r="I36" s="28">
        <v>8</v>
      </c>
      <c r="J36" s="28">
        <v>4</v>
      </c>
      <c r="K36" s="91">
        <v>4</v>
      </c>
      <c r="L36" s="90">
        <v>-3</v>
      </c>
      <c r="M36" s="92">
        <v>2122</v>
      </c>
      <c r="N36" s="90">
        <v>-4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7</v>
      </c>
      <c r="Y36" s="3">
        <f t="shared" si="7"/>
        <v>8</v>
      </c>
      <c r="Z36" s="3">
        <f t="shared" si="8"/>
        <v>7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7465</v>
      </c>
      <c r="D37" s="89">
        <v>3719</v>
      </c>
      <c r="E37" s="89">
        <v>3746</v>
      </c>
      <c r="F37" s="89">
        <v>1</v>
      </c>
      <c r="G37" s="89">
        <v>8</v>
      </c>
      <c r="H37" s="90">
        <v>-7</v>
      </c>
      <c r="I37" s="28">
        <v>10</v>
      </c>
      <c r="J37" s="28">
        <v>12</v>
      </c>
      <c r="K37" s="91">
        <v>-2</v>
      </c>
      <c r="L37" s="90">
        <v>-9</v>
      </c>
      <c r="M37" s="92">
        <v>2501</v>
      </c>
      <c r="N37" s="90">
        <v>-1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14</v>
      </c>
      <c r="Y37" s="3">
        <f t="shared" si="7"/>
        <v>8</v>
      </c>
      <c r="Z37" s="3">
        <f t="shared" si="8"/>
        <v>16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6377</v>
      </c>
      <c r="D38" s="89">
        <v>3133</v>
      </c>
      <c r="E38" s="89">
        <v>3244</v>
      </c>
      <c r="F38" s="89">
        <v>6</v>
      </c>
      <c r="G38" s="89">
        <v>7</v>
      </c>
      <c r="H38" s="90">
        <v>-1</v>
      </c>
      <c r="I38" s="28">
        <v>5</v>
      </c>
      <c r="J38" s="28">
        <v>11</v>
      </c>
      <c r="K38" s="91">
        <v>-6</v>
      </c>
      <c r="L38" s="90">
        <v>-7</v>
      </c>
      <c r="M38" s="92">
        <v>2045</v>
      </c>
      <c r="N38" s="90">
        <v>-7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11</v>
      </c>
      <c r="Y38" s="3">
        <f t="shared" si="7"/>
        <v>3</v>
      </c>
      <c r="Z38" s="3">
        <f t="shared" si="8"/>
        <v>26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4927</v>
      </c>
      <c r="D40" s="89">
        <v>2397</v>
      </c>
      <c r="E40" s="89">
        <v>2530</v>
      </c>
      <c r="F40" s="89">
        <v>0</v>
      </c>
      <c r="G40" s="89">
        <v>4</v>
      </c>
      <c r="H40" s="90">
        <v>-4</v>
      </c>
      <c r="I40" s="28">
        <v>3</v>
      </c>
      <c r="J40" s="28">
        <v>7</v>
      </c>
      <c r="K40" s="91">
        <v>-4</v>
      </c>
      <c r="L40" s="90">
        <v>-8</v>
      </c>
      <c r="M40" s="92">
        <v>1564</v>
      </c>
      <c r="N40" s="90">
        <v>-1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13</v>
      </c>
      <c r="Y40" s="3">
        <f t="shared" si="7"/>
        <v>5</v>
      </c>
      <c r="Z40" s="3">
        <f t="shared" si="8"/>
        <v>18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7845</v>
      </c>
      <c r="D41" s="89">
        <v>3815</v>
      </c>
      <c r="E41" s="89">
        <v>4030</v>
      </c>
      <c r="F41" s="89">
        <v>3</v>
      </c>
      <c r="G41" s="89">
        <v>17</v>
      </c>
      <c r="H41" s="90">
        <v>-14</v>
      </c>
      <c r="I41" s="28">
        <v>5</v>
      </c>
      <c r="J41" s="28">
        <v>9</v>
      </c>
      <c r="K41" s="91">
        <v>-4</v>
      </c>
      <c r="L41" s="90">
        <v>-18</v>
      </c>
      <c r="M41" s="92">
        <v>2588</v>
      </c>
      <c r="N41" s="90">
        <v>-2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22</v>
      </c>
      <c r="Y41" s="3">
        <f t="shared" si="7"/>
        <v>22</v>
      </c>
      <c r="Z41" s="3">
        <f t="shared" si="8"/>
        <v>18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4884</v>
      </c>
      <c r="D42" s="89">
        <v>2363</v>
      </c>
      <c r="E42" s="89">
        <v>2521</v>
      </c>
      <c r="F42" s="89">
        <v>4</v>
      </c>
      <c r="G42" s="89">
        <v>7</v>
      </c>
      <c r="H42" s="90">
        <v>-3</v>
      </c>
      <c r="I42" s="28">
        <v>5</v>
      </c>
      <c r="J42" s="28">
        <v>6</v>
      </c>
      <c r="K42" s="91">
        <v>-1</v>
      </c>
      <c r="L42" s="90">
        <v>-4</v>
      </c>
      <c r="M42" s="92">
        <v>1574</v>
      </c>
      <c r="N42" s="90">
        <v>0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0</v>
      </c>
      <c r="V42" s="3" t="str">
        <f t="shared" si="5"/>
        <v>　</v>
      </c>
      <c r="W42" s="3"/>
      <c r="X42" s="3">
        <f t="shared" si="6"/>
        <v>8</v>
      </c>
      <c r="Y42" s="3">
        <f t="shared" si="7"/>
        <v>4</v>
      </c>
      <c r="Z42" s="3">
        <f t="shared" si="8"/>
        <v>14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7001</v>
      </c>
      <c r="D43" s="89">
        <v>3339</v>
      </c>
      <c r="E43" s="89">
        <v>3662</v>
      </c>
      <c r="F43" s="89">
        <v>2</v>
      </c>
      <c r="G43" s="89">
        <v>13</v>
      </c>
      <c r="H43" s="90">
        <v>-11</v>
      </c>
      <c r="I43" s="28">
        <v>1</v>
      </c>
      <c r="J43" s="28">
        <v>10</v>
      </c>
      <c r="K43" s="91">
        <v>-9</v>
      </c>
      <c r="L43" s="90">
        <v>-20</v>
      </c>
      <c r="M43" s="92">
        <v>2294</v>
      </c>
      <c r="N43" s="90">
        <v>-5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24</v>
      </c>
      <c r="Y43" s="3">
        <f t="shared" si="7"/>
        <v>19</v>
      </c>
      <c r="Z43" s="3">
        <f t="shared" si="8"/>
        <v>28</v>
      </c>
      <c r="AA43" s="3"/>
      <c r="AB43" s="1" t="s">
        <v>114</v>
      </c>
    </row>
    <row r="44" spans="1:28" ht="12" customHeight="1">
      <c r="B44" s="88" t="s">
        <v>115</v>
      </c>
      <c r="C44" s="89">
        <v>2949</v>
      </c>
      <c r="D44" s="89">
        <v>1467</v>
      </c>
      <c r="E44" s="89">
        <v>1482</v>
      </c>
      <c r="F44" s="89">
        <v>0</v>
      </c>
      <c r="G44" s="89">
        <v>9</v>
      </c>
      <c r="H44" s="90">
        <v>-9</v>
      </c>
      <c r="I44" s="28">
        <v>3</v>
      </c>
      <c r="J44" s="28">
        <v>7</v>
      </c>
      <c r="K44" s="91">
        <v>-4</v>
      </c>
      <c r="L44" s="90">
        <v>-13</v>
      </c>
      <c r="M44" s="92">
        <v>936</v>
      </c>
      <c r="N44" s="90">
        <v>-4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16</v>
      </c>
      <c r="Y44" s="3">
        <f t="shared" si="7"/>
        <v>14</v>
      </c>
      <c r="Z44" s="3">
        <f t="shared" si="8"/>
        <v>18</v>
      </c>
      <c r="AA44" s="3"/>
      <c r="AB44" s="1" t="s">
        <v>116</v>
      </c>
    </row>
    <row r="45" spans="1:28" ht="12" customHeight="1">
      <c r="B45" s="88" t="s">
        <v>117</v>
      </c>
      <c r="C45" s="89">
        <v>3840</v>
      </c>
      <c r="D45" s="89">
        <v>1850</v>
      </c>
      <c r="E45" s="89">
        <v>1990</v>
      </c>
      <c r="F45" s="89">
        <v>2</v>
      </c>
      <c r="G45" s="89">
        <v>6</v>
      </c>
      <c r="H45" s="90">
        <v>-4</v>
      </c>
      <c r="I45" s="28">
        <v>5</v>
      </c>
      <c r="J45" s="28">
        <v>6</v>
      </c>
      <c r="K45" s="91">
        <v>-1</v>
      </c>
      <c r="L45" s="90">
        <v>-5</v>
      </c>
      <c r="M45" s="92">
        <v>1196</v>
      </c>
      <c r="N45" s="90">
        <v>1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○</v>
      </c>
      <c r="U45" s="3" t="str">
        <f t="shared" si="12"/>
        <v>　</v>
      </c>
      <c r="V45" s="3" t="str">
        <f t="shared" si="5"/>
        <v>　</v>
      </c>
      <c r="W45" s="3"/>
      <c r="X45" s="3">
        <f t="shared" si="6"/>
        <v>9</v>
      </c>
      <c r="Y45" s="3">
        <f t="shared" si="7"/>
        <v>5</v>
      </c>
      <c r="Z45" s="3">
        <f t="shared" si="8"/>
        <v>14</v>
      </c>
      <c r="AA45" s="3"/>
      <c r="AB45" s="1" t="s">
        <v>118</v>
      </c>
    </row>
    <row r="46" spans="1:28" ht="12" customHeight="1">
      <c r="B46" s="88" t="s">
        <v>119</v>
      </c>
      <c r="C46" s="89">
        <v>4054</v>
      </c>
      <c r="D46" s="89">
        <v>1918</v>
      </c>
      <c r="E46" s="89">
        <v>2136</v>
      </c>
      <c r="F46" s="89">
        <v>1</v>
      </c>
      <c r="G46" s="89">
        <v>9</v>
      </c>
      <c r="H46" s="90">
        <v>-8</v>
      </c>
      <c r="I46" s="28">
        <v>4</v>
      </c>
      <c r="J46" s="28">
        <v>8</v>
      </c>
      <c r="K46" s="91">
        <v>-4</v>
      </c>
      <c r="L46" s="90">
        <v>-12</v>
      </c>
      <c r="M46" s="92">
        <v>1319</v>
      </c>
      <c r="N46" s="90">
        <v>-3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15</v>
      </c>
      <c r="Y46" s="3">
        <f t="shared" si="7"/>
        <v>13</v>
      </c>
      <c r="Z46" s="3">
        <f t="shared" si="8"/>
        <v>18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22100</v>
      </c>
      <c r="D48" s="114">
        <v>10792</v>
      </c>
      <c r="E48" s="114">
        <v>11308</v>
      </c>
      <c r="F48" s="114">
        <v>18</v>
      </c>
      <c r="G48" s="114">
        <v>31</v>
      </c>
      <c r="H48" s="115">
        <v>-13</v>
      </c>
      <c r="I48" s="28">
        <v>24</v>
      </c>
      <c r="J48" s="28">
        <v>42</v>
      </c>
      <c r="K48" s="91">
        <v>-18</v>
      </c>
      <c r="L48" s="115">
        <v>-31</v>
      </c>
      <c r="M48" s="114">
        <v>7373</v>
      </c>
      <c r="N48" s="115">
        <v>-5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　</v>
      </c>
      <c r="V48" s="3" t="str">
        <f t="shared" si="5"/>
        <v>△</v>
      </c>
      <c r="W48" s="3"/>
      <c r="X48" s="3">
        <f t="shared" si="6"/>
        <v>26</v>
      </c>
      <c r="Y48" s="3">
        <f t="shared" si="7"/>
        <v>21</v>
      </c>
      <c r="Z48" s="3">
        <f t="shared" si="8"/>
        <v>29</v>
      </c>
      <c r="AA48" s="3"/>
      <c r="AB48" s="1" t="s">
        <v>122</v>
      </c>
    </row>
    <row r="49" spans="2:28" ht="12" customHeight="1">
      <c r="B49" s="113" t="s">
        <v>123</v>
      </c>
      <c r="C49" s="114">
        <v>14217</v>
      </c>
      <c r="D49" s="114">
        <v>6952</v>
      </c>
      <c r="E49" s="114">
        <v>7265</v>
      </c>
      <c r="F49" s="114">
        <v>7</v>
      </c>
      <c r="G49" s="114">
        <v>17</v>
      </c>
      <c r="H49" s="115">
        <v>-10</v>
      </c>
      <c r="I49" s="28">
        <v>20</v>
      </c>
      <c r="J49" s="28">
        <v>23</v>
      </c>
      <c r="K49" s="91">
        <v>-3</v>
      </c>
      <c r="L49" s="115">
        <v>-13</v>
      </c>
      <c r="M49" s="114">
        <v>4458</v>
      </c>
      <c r="N49" s="115">
        <v>-3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16</v>
      </c>
      <c r="Y49" s="3">
        <f t="shared" si="7"/>
        <v>17</v>
      </c>
      <c r="Z49" s="3">
        <f t="shared" si="8"/>
        <v>17</v>
      </c>
      <c r="AA49" s="3"/>
      <c r="AB49" s="1" t="s">
        <v>124</v>
      </c>
    </row>
    <row r="50" spans="2:28" ht="12" customHeight="1">
      <c r="B50" s="88" t="s">
        <v>125</v>
      </c>
      <c r="C50" s="89">
        <v>6949</v>
      </c>
      <c r="D50" s="89">
        <v>3502</v>
      </c>
      <c r="E50" s="89">
        <v>3447</v>
      </c>
      <c r="F50" s="89">
        <v>3</v>
      </c>
      <c r="G50" s="89">
        <v>13</v>
      </c>
      <c r="H50" s="90">
        <v>-10</v>
      </c>
      <c r="I50" s="28">
        <v>4</v>
      </c>
      <c r="J50" s="28">
        <v>9</v>
      </c>
      <c r="K50" s="91">
        <v>-5</v>
      </c>
      <c r="L50" s="90">
        <v>-15</v>
      </c>
      <c r="M50" s="92">
        <v>2801</v>
      </c>
      <c r="N50" s="90">
        <v>-7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20</v>
      </c>
      <c r="Y50" s="3">
        <f t="shared" si="7"/>
        <v>17</v>
      </c>
      <c r="Z50" s="3">
        <f t="shared" si="8"/>
        <v>25</v>
      </c>
      <c r="AA50" s="3"/>
      <c r="AB50" s="1" t="s">
        <v>126</v>
      </c>
    </row>
    <row r="51" spans="2:28" ht="12" customHeight="1">
      <c r="B51" s="88" t="s">
        <v>127</v>
      </c>
      <c r="C51" s="89">
        <v>12619</v>
      </c>
      <c r="D51" s="89">
        <v>6230</v>
      </c>
      <c r="E51" s="89">
        <v>6389</v>
      </c>
      <c r="F51" s="89">
        <v>0</v>
      </c>
      <c r="G51" s="89">
        <v>18</v>
      </c>
      <c r="H51" s="90">
        <v>-18</v>
      </c>
      <c r="I51" s="28">
        <v>17</v>
      </c>
      <c r="J51" s="28">
        <v>13</v>
      </c>
      <c r="K51" s="91">
        <v>4</v>
      </c>
      <c r="L51" s="90">
        <v>-14</v>
      </c>
      <c r="M51" s="92">
        <v>4351</v>
      </c>
      <c r="N51" s="90">
        <v>-5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19</v>
      </c>
      <c r="Y51" s="3">
        <f t="shared" si="7"/>
        <v>26</v>
      </c>
      <c r="Z51" s="3">
        <f t="shared" si="8"/>
        <v>7</v>
      </c>
      <c r="AA51" s="3"/>
      <c r="AB51" s="1" t="s">
        <v>128</v>
      </c>
    </row>
    <row r="52" spans="2:28" ht="12" customHeight="1">
      <c r="B52" s="88" t="s">
        <v>129</v>
      </c>
      <c r="C52" s="89">
        <v>6431</v>
      </c>
      <c r="D52" s="89">
        <v>3137</v>
      </c>
      <c r="E52" s="89">
        <v>3294</v>
      </c>
      <c r="F52" s="89">
        <v>0</v>
      </c>
      <c r="G52" s="89">
        <v>9</v>
      </c>
      <c r="H52" s="90">
        <v>-9</v>
      </c>
      <c r="I52" s="28">
        <v>13</v>
      </c>
      <c r="J52" s="28">
        <v>6</v>
      </c>
      <c r="K52" s="91">
        <v>7</v>
      </c>
      <c r="L52" s="90">
        <v>-2</v>
      </c>
      <c r="M52" s="92">
        <v>2094</v>
      </c>
      <c r="N52" s="90">
        <v>3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○</v>
      </c>
      <c r="U52" s="3" t="str">
        <f>IF(N52=0,"0","　")</f>
        <v>　</v>
      </c>
      <c r="V52" s="3" t="str">
        <f t="shared" si="5"/>
        <v>　</v>
      </c>
      <c r="W52" s="3"/>
      <c r="X52" s="3">
        <f t="shared" si="6"/>
        <v>4</v>
      </c>
      <c r="Y52" s="3">
        <f t="shared" si="7"/>
        <v>14</v>
      </c>
      <c r="Z52" s="3">
        <f t="shared" si="8"/>
        <v>5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7559</v>
      </c>
      <c r="D54" s="89">
        <v>3678</v>
      </c>
      <c r="E54" s="89">
        <v>3881</v>
      </c>
      <c r="F54" s="89">
        <v>3</v>
      </c>
      <c r="G54" s="89">
        <v>7</v>
      </c>
      <c r="H54" s="90">
        <v>-4</v>
      </c>
      <c r="I54" s="28">
        <v>19</v>
      </c>
      <c r="J54" s="28">
        <v>17</v>
      </c>
      <c r="K54" s="91">
        <v>2</v>
      </c>
      <c r="L54" s="90">
        <v>-2</v>
      </c>
      <c r="M54" s="92">
        <v>2364</v>
      </c>
      <c r="N54" s="90">
        <v>3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4</v>
      </c>
      <c r="Y54" s="3">
        <f t="shared" si="7"/>
        <v>5</v>
      </c>
      <c r="Z54" s="3">
        <f t="shared" si="8"/>
        <v>9</v>
      </c>
      <c r="AA54" s="3"/>
      <c r="AB54" s="1" t="s">
        <v>132</v>
      </c>
    </row>
    <row r="55" spans="2:28" ht="12" customHeight="1">
      <c r="B55" s="88" t="s">
        <v>133</v>
      </c>
      <c r="C55" s="89">
        <v>19744</v>
      </c>
      <c r="D55" s="89">
        <v>9424</v>
      </c>
      <c r="E55" s="89">
        <v>10320</v>
      </c>
      <c r="F55" s="89">
        <v>6</v>
      </c>
      <c r="G55" s="89">
        <v>17</v>
      </c>
      <c r="H55" s="90">
        <v>-11</v>
      </c>
      <c r="I55" s="28">
        <v>27</v>
      </c>
      <c r="J55" s="28">
        <v>31</v>
      </c>
      <c r="K55" s="91">
        <v>-4</v>
      </c>
      <c r="L55" s="90">
        <v>-15</v>
      </c>
      <c r="M55" s="92">
        <v>6646</v>
      </c>
      <c r="N55" s="90">
        <v>-3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20</v>
      </c>
      <c r="Y55" s="3">
        <f t="shared" si="7"/>
        <v>19</v>
      </c>
      <c r="Z55" s="3">
        <f t="shared" si="8"/>
        <v>18</v>
      </c>
      <c r="AA55" s="3"/>
      <c r="AB55" s="1" t="s">
        <v>134</v>
      </c>
    </row>
    <row r="56" spans="2:28" ht="12" customHeight="1">
      <c r="B56" s="116" t="s">
        <v>135</v>
      </c>
      <c r="C56" s="89">
        <v>12705</v>
      </c>
      <c r="D56" s="117">
        <v>6033</v>
      </c>
      <c r="E56" s="117">
        <v>6672</v>
      </c>
      <c r="F56" s="117">
        <v>3</v>
      </c>
      <c r="G56" s="117">
        <v>18</v>
      </c>
      <c r="H56" s="118">
        <v>-15</v>
      </c>
      <c r="I56" s="119">
        <v>17</v>
      </c>
      <c r="J56" s="119">
        <v>21</v>
      </c>
      <c r="K56" s="120">
        <v>-4</v>
      </c>
      <c r="L56" s="118">
        <v>-19</v>
      </c>
      <c r="M56" s="121">
        <v>4426</v>
      </c>
      <c r="N56" s="118">
        <v>1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○</v>
      </c>
      <c r="U56" s="3" t="str">
        <f>IF(N56=0,"0","　")</f>
        <v>　</v>
      </c>
      <c r="V56" s="3" t="str">
        <f t="shared" si="5"/>
        <v>　</v>
      </c>
      <c r="W56" s="3"/>
      <c r="X56" s="3">
        <f t="shared" si="6"/>
        <v>23</v>
      </c>
      <c r="Y56" s="3">
        <f t="shared" si="7"/>
        <v>24</v>
      </c>
      <c r="Z56" s="3">
        <f t="shared" si="8"/>
        <v>18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1</v>
      </c>
      <c r="S58" s="107">
        <f>COUNTIF(S32:S57,"×")</f>
        <v>21</v>
      </c>
      <c r="T58" s="108">
        <f>COUNTIF(T32:T57,"○")</f>
        <v>6</v>
      </c>
      <c r="U58" s="1">
        <f>COUNTIF(U32:U56,"0")</f>
        <v>2</v>
      </c>
      <c r="V58" s="1">
        <f>COUNTIF(V32:V57,"△")</f>
        <v>14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149</v>
      </c>
      <c r="Q60" s="127">
        <f>COUNTIF(Q18:Q56,"◎")</f>
        <v>2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150</v>
      </c>
      <c r="R61" s="127">
        <f>R31+R58</f>
        <v>1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137</v>
      </c>
      <c r="Q62" s="127"/>
      <c r="S62" s="135">
        <f>COUNTIF(S18:S56,"×")</f>
        <v>32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138</v>
      </c>
      <c r="Q64" s="3"/>
      <c r="S64" s="107"/>
      <c r="T64" s="136">
        <f>COUNTIF(T18:T56,"○")</f>
        <v>11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22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2</v>
      </c>
      <c r="R67" s="1">
        <f t="shared" si="13"/>
        <v>1</v>
      </c>
      <c r="S67" s="1">
        <f t="shared" si="13"/>
        <v>32</v>
      </c>
      <c r="T67" s="1">
        <f t="shared" si="13"/>
        <v>11</v>
      </c>
      <c r="U67" s="1">
        <f t="shared" si="13"/>
        <v>2</v>
      </c>
      <c r="V67" s="1">
        <f t="shared" si="13"/>
        <v>22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7" spans="2:27" ht="12" customHeight="1"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11" priority="5" stopIfTrue="1" operator="between">
      <formula>1</formula>
      <formula>5</formula>
    </cfRule>
    <cfRule type="cellIs" dxfId="10" priority="6" stopIfTrue="1" operator="between">
      <formula>31</formula>
      <formula>35</formula>
    </cfRule>
  </conditionalFormatting>
  <conditionalFormatting sqref="Y18:Y56">
    <cfRule type="cellIs" dxfId="9" priority="3" stopIfTrue="1" operator="between">
      <formula>1</formula>
      <formula>5</formula>
    </cfRule>
    <cfRule type="cellIs" dxfId="8" priority="4" stopIfTrue="1" operator="between">
      <formula>31</formula>
      <formula>35</formula>
    </cfRule>
  </conditionalFormatting>
  <conditionalFormatting sqref="Z18:Z56">
    <cfRule type="cellIs" dxfId="7" priority="1" stopIfTrue="1" operator="between">
      <formula>1</formula>
      <formula>5</formula>
    </cfRule>
    <cfRule type="cellIs" dxfId="6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colBreaks count="1" manualBreakCount="1">
    <brk id="15" max="74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7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231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232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233</v>
      </c>
      <c r="M4" s="154" t="s">
        <v>234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235</v>
      </c>
      <c r="G5" s="80" t="s">
        <v>236</v>
      </c>
      <c r="H5" s="80" t="s">
        <v>237</v>
      </c>
      <c r="I5" s="81" t="s">
        <v>238</v>
      </c>
      <c r="J5" s="81" t="s">
        <v>239</v>
      </c>
      <c r="K5" s="81" t="s">
        <v>237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1053956</v>
      </c>
      <c r="D7" s="89">
        <v>510215</v>
      </c>
      <c r="E7" s="89">
        <v>543741</v>
      </c>
      <c r="F7" s="89">
        <v>503</v>
      </c>
      <c r="G7" s="89">
        <v>1225</v>
      </c>
      <c r="H7" s="90">
        <v>-722</v>
      </c>
      <c r="I7" s="28">
        <v>1691</v>
      </c>
      <c r="J7" s="28">
        <v>1742</v>
      </c>
      <c r="K7" s="91">
        <v>-51</v>
      </c>
      <c r="L7" s="90">
        <v>-773</v>
      </c>
      <c r="M7" s="92">
        <v>399558</v>
      </c>
      <c r="N7" s="90">
        <v>-34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7">
        <v>851</v>
      </c>
      <c r="J8" s="97">
        <v>902</v>
      </c>
      <c r="K8" s="97">
        <v>-51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850196</v>
      </c>
      <c r="D10" s="89">
        <v>411208</v>
      </c>
      <c r="E10" s="89">
        <v>438988</v>
      </c>
      <c r="F10" s="89">
        <v>427</v>
      </c>
      <c r="G10" s="89">
        <v>922</v>
      </c>
      <c r="H10" s="90">
        <v>-495</v>
      </c>
      <c r="I10" s="28">
        <v>1435</v>
      </c>
      <c r="J10" s="28">
        <v>1375</v>
      </c>
      <c r="K10" s="91">
        <v>60</v>
      </c>
      <c r="L10" s="90">
        <v>-435</v>
      </c>
      <c r="M10" s="92">
        <v>331294</v>
      </c>
      <c r="N10" s="90">
        <v>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203760</v>
      </c>
      <c r="D11" s="89">
        <v>99007</v>
      </c>
      <c r="E11" s="89">
        <v>104753</v>
      </c>
      <c r="F11" s="89">
        <v>76</v>
      </c>
      <c r="G11" s="89">
        <v>303</v>
      </c>
      <c r="H11" s="90">
        <v>-227</v>
      </c>
      <c r="I11" s="28">
        <v>256</v>
      </c>
      <c r="J11" s="28">
        <v>367</v>
      </c>
      <c r="K11" s="91">
        <v>-111</v>
      </c>
      <c r="L11" s="90">
        <v>-338</v>
      </c>
      <c r="M11" s="92">
        <v>68264</v>
      </c>
      <c r="N11" s="90">
        <v>-38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526774</v>
      </c>
      <c r="D13" s="89">
        <v>254944</v>
      </c>
      <c r="E13" s="89">
        <v>271830</v>
      </c>
      <c r="F13" s="89">
        <v>266</v>
      </c>
      <c r="G13" s="89">
        <v>535</v>
      </c>
      <c r="H13" s="90">
        <v>-269</v>
      </c>
      <c r="I13" s="28">
        <v>968</v>
      </c>
      <c r="J13" s="28">
        <v>987</v>
      </c>
      <c r="K13" s="91">
        <v>-19</v>
      </c>
      <c r="L13" s="90">
        <v>-288</v>
      </c>
      <c r="M13" s="92">
        <v>201741</v>
      </c>
      <c r="N13" s="90">
        <v>-25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69220</v>
      </c>
      <c r="D14" s="89">
        <v>33281</v>
      </c>
      <c r="E14" s="89">
        <v>35939</v>
      </c>
      <c r="F14" s="89">
        <v>22</v>
      </c>
      <c r="G14" s="89">
        <v>106</v>
      </c>
      <c r="H14" s="90">
        <v>-84</v>
      </c>
      <c r="I14" s="28">
        <v>76</v>
      </c>
      <c r="J14" s="28">
        <v>129</v>
      </c>
      <c r="K14" s="91">
        <v>-53</v>
      </c>
      <c r="L14" s="90">
        <v>-137</v>
      </c>
      <c r="M14" s="92">
        <v>24261</v>
      </c>
      <c r="N14" s="90">
        <v>-32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198738</v>
      </c>
      <c r="D15" s="89">
        <v>97789</v>
      </c>
      <c r="E15" s="89">
        <v>100949</v>
      </c>
      <c r="F15" s="89">
        <v>96</v>
      </c>
      <c r="G15" s="89">
        <v>243</v>
      </c>
      <c r="H15" s="90">
        <v>-147</v>
      </c>
      <c r="I15" s="28">
        <v>330</v>
      </c>
      <c r="J15" s="28">
        <v>308</v>
      </c>
      <c r="K15" s="91">
        <v>22</v>
      </c>
      <c r="L15" s="90">
        <v>-125</v>
      </c>
      <c r="M15" s="92">
        <v>74784</v>
      </c>
      <c r="N15" s="90">
        <v>33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259224</v>
      </c>
      <c r="D16" s="89">
        <v>124201</v>
      </c>
      <c r="E16" s="89">
        <v>135023</v>
      </c>
      <c r="F16" s="89">
        <v>119</v>
      </c>
      <c r="G16" s="89">
        <v>341</v>
      </c>
      <c r="H16" s="90">
        <v>-222</v>
      </c>
      <c r="I16" s="28">
        <v>317</v>
      </c>
      <c r="J16" s="28">
        <v>318</v>
      </c>
      <c r="K16" s="91">
        <v>-1</v>
      </c>
      <c r="L16" s="90">
        <v>-223</v>
      </c>
      <c r="M16" s="92">
        <v>98772</v>
      </c>
      <c r="N16" s="90">
        <v>-10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155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170</v>
      </c>
      <c r="Y17" s="109" t="s">
        <v>170</v>
      </c>
      <c r="Z17" s="109" t="s">
        <v>170</v>
      </c>
      <c r="AA17" s="3"/>
    </row>
    <row r="18" spans="1:28" ht="12.75" customHeight="1">
      <c r="A18" s="7"/>
      <c r="B18" s="88" t="s">
        <v>66</v>
      </c>
      <c r="C18" s="89">
        <v>246054</v>
      </c>
      <c r="D18" s="89">
        <v>118228</v>
      </c>
      <c r="E18" s="89">
        <v>127826</v>
      </c>
      <c r="F18" s="89">
        <v>135</v>
      </c>
      <c r="G18" s="89">
        <v>193</v>
      </c>
      <c r="H18" s="90">
        <v>-58</v>
      </c>
      <c r="I18" s="28">
        <v>423</v>
      </c>
      <c r="J18" s="28">
        <v>413</v>
      </c>
      <c r="K18" s="91">
        <v>10</v>
      </c>
      <c r="L18" s="90">
        <v>-48</v>
      </c>
      <c r="M18" s="92">
        <v>103160</v>
      </c>
      <c r="N18" s="90">
        <v>29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32</v>
      </c>
      <c r="Y18" s="3">
        <f>RANK(H18,$H$18:$H$56)</f>
        <v>33</v>
      </c>
      <c r="Z18" s="3">
        <f>RANK(K18,$K$18:$K$56)</f>
        <v>5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80392</v>
      </c>
      <c r="D19" s="89">
        <v>39933</v>
      </c>
      <c r="E19" s="89">
        <v>40459</v>
      </c>
      <c r="F19" s="89">
        <v>39</v>
      </c>
      <c r="G19" s="89">
        <v>85</v>
      </c>
      <c r="H19" s="90">
        <v>-46</v>
      </c>
      <c r="I19" s="28">
        <v>143</v>
      </c>
      <c r="J19" s="28">
        <v>120</v>
      </c>
      <c r="K19" s="91">
        <v>23</v>
      </c>
      <c r="L19" s="90">
        <v>-23</v>
      </c>
      <c r="M19" s="92">
        <v>33405</v>
      </c>
      <c r="N19" s="90">
        <v>28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24</v>
      </c>
      <c r="Y19" s="3">
        <f t="shared" ref="Y19:Y56" si="7">RANK(H19,$H$18:$H$56)</f>
        <v>32</v>
      </c>
      <c r="Z19" s="3">
        <f t="shared" ref="Z19:Z56" si="8">RANK(K19,$K$18:$K$56)</f>
        <v>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120456</v>
      </c>
      <c r="D20" s="89">
        <v>57867</v>
      </c>
      <c r="E20" s="89">
        <v>62589</v>
      </c>
      <c r="F20" s="89">
        <v>59</v>
      </c>
      <c r="G20" s="89">
        <v>160</v>
      </c>
      <c r="H20" s="90">
        <v>-101</v>
      </c>
      <c r="I20" s="28">
        <v>128</v>
      </c>
      <c r="J20" s="28">
        <v>149</v>
      </c>
      <c r="K20" s="91">
        <v>-21</v>
      </c>
      <c r="L20" s="90">
        <v>-122</v>
      </c>
      <c r="M20" s="92">
        <v>45820</v>
      </c>
      <c r="N20" s="90">
        <v>-9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　</v>
      </c>
      <c r="U20" s="3" t="str">
        <f t="shared" si="1"/>
        <v>　</v>
      </c>
      <c r="V20" s="3" t="str">
        <f t="shared" si="5"/>
        <v>△</v>
      </c>
      <c r="W20" s="3"/>
      <c r="X20" s="3">
        <f t="shared" si="6"/>
        <v>35</v>
      </c>
      <c r="Y20" s="3">
        <f t="shared" si="7"/>
        <v>35</v>
      </c>
      <c r="Z20" s="3">
        <f t="shared" si="8"/>
        <v>34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98805</v>
      </c>
      <c r="D21" s="89">
        <v>47226</v>
      </c>
      <c r="E21" s="89">
        <v>51579</v>
      </c>
      <c r="F21" s="89">
        <v>40</v>
      </c>
      <c r="G21" s="89">
        <v>120</v>
      </c>
      <c r="H21" s="90">
        <v>-80</v>
      </c>
      <c r="I21" s="28">
        <v>133</v>
      </c>
      <c r="J21" s="28">
        <v>109</v>
      </c>
      <c r="K21" s="91">
        <v>24</v>
      </c>
      <c r="L21" s="90">
        <v>-56</v>
      </c>
      <c r="M21" s="92">
        <v>39518</v>
      </c>
      <c r="N21" s="90">
        <v>1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○</v>
      </c>
      <c r="U21" s="3" t="str">
        <f t="shared" si="1"/>
        <v>　</v>
      </c>
      <c r="V21" s="3" t="str">
        <f t="shared" si="5"/>
        <v>　</v>
      </c>
      <c r="W21" s="3"/>
      <c r="X21" s="3">
        <f t="shared" si="6"/>
        <v>33</v>
      </c>
      <c r="Y21" s="3">
        <f t="shared" si="7"/>
        <v>34</v>
      </c>
      <c r="Z21" s="3">
        <f t="shared" si="8"/>
        <v>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33787</v>
      </c>
      <c r="D22" s="89">
        <v>16155</v>
      </c>
      <c r="E22" s="89">
        <v>17632</v>
      </c>
      <c r="F22" s="89">
        <v>11</v>
      </c>
      <c r="G22" s="89">
        <v>44</v>
      </c>
      <c r="H22" s="90">
        <v>-33</v>
      </c>
      <c r="I22" s="28">
        <v>43</v>
      </c>
      <c r="J22" s="28">
        <v>80</v>
      </c>
      <c r="K22" s="91">
        <v>-37</v>
      </c>
      <c r="L22" s="90">
        <v>-70</v>
      </c>
      <c r="M22" s="92">
        <v>12797</v>
      </c>
      <c r="N22" s="90">
        <v>-25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34</v>
      </c>
      <c r="Y22" s="3">
        <f t="shared" si="7"/>
        <v>30</v>
      </c>
      <c r="Z22" s="3">
        <f t="shared" si="8"/>
        <v>35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39875</v>
      </c>
      <c r="D23" s="89">
        <v>19375</v>
      </c>
      <c r="E23" s="89">
        <v>20500</v>
      </c>
      <c r="F23" s="89">
        <v>20</v>
      </c>
      <c r="G23" s="89">
        <v>42</v>
      </c>
      <c r="H23" s="90">
        <v>-22</v>
      </c>
      <c r="I23" s="28">
        <v>78</v>
      </c>
      <c r="J23" s="28">
        <v>73</v>
      </c>
      <c r="K23" s="91">
        <v>5</v>
      </c>
      <c r="L23" s="90">
        <v>-17</v>
      </c>
      <c r="M23" s="92">
        <v>13838</v>
      </c>
      <c r="N23" s="90">
        <v>7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18</v>
      </c>
      <c r="Y23" s="3">
        <f t="shared" si="7"/>
        <v>25</v>
      </c>
      <c r="Z23" s="3">
        <f t="shared" si="8"/>
        <v>8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28608</v>
      </c>
      <c r="D24" s="89">
        <v>13661</v>
      </c>
      <c r="E24" s="89">
        <v>14947</v>
      </c>
      <c r="F24" s="89">
        <v>8</v>
      </c>
      <c r="G24" s="89">
        <v>31</v>
      </c>
      <c r="H24" s="90">
        <v>-23</v>
      </c>
      <c r="I24" s="28">
        <v>48</v>
      </c>
      <c r="J24" s="28">
        <v>50</v>
      </c>
      <c r="K24" s="91">
        <v>-2</v>
      </c>
      <c r="L24" s="90">
        <v>-25</v>
      </c>
      <c r="M24" s="92">
        <v>10510</v>
      </c>
      <c r="N24" s="90">
        <v>-2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26</v>
      </c>
      <c r="Y24" s="3">
        <f t="shared" si="7"/>
        <v>26</v>
      </c>
      <c r="Z24" s="3">
        <f t="shared" si="8"/>
        <v>17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21920</v>
      </c>
      <c r="D25" s="89">
        <v>10653</v>
      </c>
      <c r="E25" s="89">
        <v>11267</v>
      </c>
      <c r="F25" s="89">
        <v>8</v>
      </c>
      <c r="G25" s="89">
        <v>46</v>
      </c>
      <c r="H25" s="90">
        <v>-38</v>
      </c>
      <c r="I25" s="28">
        <v>32</v>
      </c>
      <c r="J25" s="28">
        <v>32</v>
      </c>
      <c r="K25" s="91">
        <v>0</v>
      </c>
      <c r="L25" s="90">
        <v>-38</v>
      </c>
      <c r="M25" s="92">
        <v>7527</v>
      </c>
      <c r="N25" s="90">
        <v>-21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29</v>
      </c>
      <c r="Y25" s="3">
        <f t="shared" si="7"/>
        <v>31</v>
      </c>
      <c r="Z25" s="3">
        <f t="shared" si="8"/>
        <v>13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26165</v>
      </c>
      <c r="D26" s="89">
        <v>12811</v>
      </c>
      <c r="E26" s="89">
        <v>13354</v>
      </c>
      <c r="F26" s="89">
        <v>13</v>
      </c>
      <c r="G26" s="89">
        <v>37</v>
      </c>
      <c r="H26" s="90">
        <v>-24</v>
      </c>
      <c r="I26" s="28">
        <v>52</v>
      </c>
      <c r="J26" s="28">
        <v>39</v>
      </c>
      <c r="K26" s="91">
        <v>13</v>
      </c>
      <c r="L26" s="90">
        <v>-11</v>
      </c>
      <c r="M26" s="92">
        <v>9532</v>
      </c>
      <c r="N26" s="90">
        <v>9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9</v>
      </c>
      <c r="Y26" s="3">
        <f t="shared" si="7"/>
        <v>29</v>
      </c>
      <c r="Z26" s="3">
        <f>RANK(K26,$K$18:$K$56)</f>
        <v>4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61777</v>
      </c>
      <c r="D27" s="89">
        <v>30082</v>
      </c>
      <c r="E27" s="89">
        <v>31695</v>
      </c>
      <c r="F27" s="89">
        <v>40</v>
      </c>
      <c r="G27" s="89">
        <v>56</v>
      </c>
      <c r="H27" s="90">
        <v>-16</v>
      </c>
      <c r="I27" s="28">
        <v>121</v>
      </c>
      <c r="J27" s="28">
        <v>130</v>
      </c>
      <c r="K27" s="91">
        <v>-9</v>
      </c>
      <c r="L27" s="90">
        <v>-25</v>
      </c>
      <c r="M27" s="92">
        <v>22719</v>
      </c>
      <c r="N27" s="90">
        <v>-17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26</v>
      </c>
      <c r="Y27" s="3">
        <f t="shared" si="7"/>
        <v>20</v>
      </c>
      <c r="Z27" s="3">
        <f t="shared" si="8"/>
        <v>26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47894</v>
      </c>
      <c r="D28" s="89">
        <v>23641</v>
      </c>
      <c r="E28" s="89">
        <v>24253</v>
      </c>
      <c r="F28" s="89">
        <v>30</v>
      </c>
      <c r="G28" s="89">
        <v>38</v>
      </c>
      <c r="H28" s="90">
        <v>-8</v>
      </c>
      <c r="I28" s="28">
        <v>162</v>
      </c>
      <c r="J28" s="28">
        <v>96</v>
      </c>
      <c r="K28" s="91">
        <v>66</v>
      </c>
      <c r="L28" s="90">
        <v>58</v>
      </c>
      <c r="M28" s="92">
        <v>16862</v>
      </c>
      <c r="N28" s="90">
        <v>16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9</v>
      </c>
      <c r="Z28" s="3">
        <f t="shared" si="8"/>
        <v>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14523</v>
      </c>
      <c r="D29" s="89">
        <v>7117</v>
      </c>
      <c r="E29" s="89">
        <v>7406</v>
      </c>
      <c r="F29" s="89">
        <v>5</v>
      </c>
      <c r="G29" s="89">
        <v>28</v>
      </c>
      <c r="H29" s="90">
        <v>-23</v>
      </c>
      <c r="I29" s="28">
        <v>14</v>
      </c>
      <c r="J29" s="28">
        <v>33</v>
      </c>
      <c r="K29" s="91">
        <v>-19</v>
      </c>
      <c r="L29" s="90">
        <v>-42</v>
      </c>
      <c r="M29" s="92">
        <v>4834</v>
      </c>
      <c r="N29" s="90">
        <v>-10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31</v>
      </c>
      <c r="Y29" s="3">
        <f t="shared" si="7"/>
        <v>26</v>
      </c>
      <c r="Z29" s="3">
        <f t="shared" si="8"/>
        <v>31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29940</v>
      </c>
      <c r="D30" s="89">
        <v>14459</v>
      </c>
      <c r="E30" s="89">
        <v>15481</v>
      </c>
      <c r="F30" s="89">
        <v>19</v>
      </c>
      <c r="G30" s="89">
        <v>42</v>
      </c>
      <c r="H30" s="90">
        <v>-23</v>
      </c>
      <c r="I30" s="28">
        <v>58</v>
      </c>
      <c r="J30" s="28">
        <v>51</v>
      </c>
      <c r="K30" s="91">
        <v>7</v>
      </c>
      <c r="L30" s="90">
        <v>-16</v>
      </c>
      <c r="M30" s="92">
        <v>10772</v>
      </c>
      <c r="N30" s="90">
        <v>-2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17</v>
      </c>
      <c r="Y30" s="3">
        <f t="shared" si="7"/>
        <v>26</v>
      </c>
      <c r="Z30" s="3">
        <f t="shared" si="8"/>
        <v>6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1</v>
      </c>
      <c r="R31" s="109">
        <f>COUNTIF(R18:R30,"◇")</f>
        <v>0</v>
      </c>
      <c r="S31" s="110">
        <f>COUNTIF(S18:S30,"×")</f>
        <v>12</v>
      </c>
      <c r="T31" s="111">
        <f>COUNTIF(T18:T30,"○")</f>
        <v>6</v>
      </c>
      <c r="U31" s="109">
        <f>COUNTIF(U18:U30,"0")</f>
        <v>0</v>
      </c>
      <c r="V31" s="109">
        <f>COUNTIF(V18:V30,"△")</f>
        <v>7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13564</v>
      </c>
      <c r="D32" s="89">
        <v>6522</v>
      </c>
      <c r="E32" s="89">
        <v>7042</v>
      </c>
      <c r="F32" s="89">
        <v>3</v>
      </c>
      <c r="G32" s="89">
        <v>15</v>
      </c>
      <c r="H32" s="90">
        <v>-12</v>
      </c>
      <c r="I32" s="28">
        <v>24</v>
      </c>
      <c r="J32" s="28">
        <v>25</v>
      </c>
      <c r="K32" s="91">
        <v>-1</v>
      </c>
      <c r="L32" s="112">
        <v>-13</v>
      </c>
      <c r="M32" s="92">
        <v>4544</v>
      </c>
      <c r="N32" s="90">
        <v>5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○</v>
      </c>
      <c r="U32" s="3" t="str">
        <f t="shared" ref="U32:U38" si="10">IF(N32=0,"0","　")</f>
        <v>　</v>
      </c>
      <c r="V32" s="3" t="str">
        <f t="shared" si="5"/>
        <v>　</v>
      </c>
      <c r="W32" s="3"/>
      <c r="X32" s="3">
        <f t="shared" si="6"/>
        <v>10</v>
      </c>
      <c r="Y32" s="3">
        <f t="shared" si="7"/>
        <v>17</v>
      </c>
      <c r="Z32" s="3">
        <f t="shared" si="8"/>
        <v>15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10585</v>
      </c>
      <c r="D33" s="89">
        <v>5162</v>
      </c>
      <c r="E33" s="89">
        <v>5423</v>
      </c>
      <c r="F33" s="89">
        <v>2</v>
      </c>
      <c r="G33" s="89">
        <v>7</v>
      </c>
      <c r="H33" s="90">
        <v>-5</v>
      </c>
      <c r="I33" s="28">
        <v>17</v>
      </c>
      <c r="J33" s="28">
        <v>22</v>
      </c>
      <c r="K33" s="91">
        <v>-5</v>
      </c>
      <c r="L33" s="90">
        <v>-10</v>
      </c>
      <c r="M33" s="92">
        <v>3518</v>
      </c>
      <c r="N33" s="90">
        <v>1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8</v>
      </c>
      <c r="Y33" s="3">
        <f t="shared" si="7"/>
        <v>1</v>
      </c>
      <c r="Z33" s="3">
        <f t="shared" si="8"/>
        <v>22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17252</v>
      </c>
      <c r="D34" s="89">
        <v>8343</v>
      </c>
      <c r="E34" s="89">
        <v>8909</v>
      </c>
      <c r="F34" s="89">
        <v>11</v>
      </c>
      <c r="G34" s="89">
        <v>29</v>
      </c>
      <c r="H34" s="90">
        <v>-18</v>
      </c>
      <c r="I34" s="28">
        <v>23</v>
      </c>
      <c r="J34" s="28">
        <v>43</v>
      </c>
      <c r="K34" s="91">
        <v>-20</v>
      </c>
      <c r="L34" s="90">
        <v>-38</v>
      </c>
      <c r="M34" s="92">
        <v>5925</v>
      </c>
      <c r="N34" s="90">
        <v>-6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29</v>
      </c>
      <c r="Y34" s="3">
        <f t="shared" si="7"/>
        <v>21</v>
      </c>
      <c r="Z34" s="3">
        <f t="shared" si="8"/>
        <v>33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4761</v>
      </c>
      <c r="D35" s="89">
        <v>2279</v>
      </c>
      <c r="E35" s="89">
        <v>2482</v>
      </c>
      <c r="F35" s="89">
        <v>0</v>
      </c>
      <c r="G35" s="89">
        <v>11</v>
      </c>
      <c r="H35" s="90">
        <v>-11</v>
      </c>
      <c r="I35" s="28">
        <v>7</v>
      </c>
      <c r="J35" s="28">
        <v>15</v>
      </c>
      <c r="K35" s="91">
        <v>-8</v>
      </c>
      <c r="L35" s="90">
        <v>-19</v>
      </c>
      <c r="M35" s="92">
        <v>1660</v>
      </c>
      <c r="N35" s="90">
        <v>-3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19</v>
      </c>
      <c r="Y35" s="3">
        <f t="shared" si="7"/>
        <v>15</v>
      </c>
      <c r="Z35" s="3">
        <f t="shared" si="8"/>
        <v>24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6168</v>
      </c>
      <c r="D36" s="89">
        <v>3054</v>
      </c>
      <c r="E36" s="89">
        <v>3114</v>
      </c>
      <c r="F36" s="89">
        <v>0</v>
      </c>
      <c r="G36" s="89">
        <v>18</v>
      </c>
      <c r="H36" s="90">
        <v>-18</v>
      </c>
      <c r="I36" s="28">
        <v>7</v>
      </c>
      <c r="J36" s="28">
        <v>11</v>
      </c>
      <c r="K36" s="91">
        <v>-4</v>
      </c>
      <c r="L36" s="90">
        <v>-22</v>
      </c>
      <c r="M36" s="92">
        <v>2118</v>
      </c>
      <c r="N36" s="90">
        <v>-4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23</v>
      </c>
      <c r="Y36" s="3">
        <f t="shared" si="7"/>
        <v>21</v>
      </c>
      <c r="Z36" s="3">
        <f t="shared" si="8"/>
        <v>20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7440</v>
      </c>
      <c r="D37" s="89">
        <v>3705</v>
      </c>
      <c r="E37" s="89">
        <v>3735</v>
      </c>
      <c r="F37" s="89">
        <v>1</v>
      </c>
      <c r="G37" s="89">
        <v>13</v>
      </c>
      <c r="H37" s="90">
        <v>-12</v>
      </c>
      <c r="I37" s="28">
        <v>11</v>
      </c>
      <c r="J37" s="28">
        <v>24</v>
      </c>
      <c r="K37" s="91">
        <v>-13</v>
      </c>
      <c r="L37" s="90">
        <v>-25</v>
      </c>
      <c r="M37" s="92">
        <v>2487</v>
      </c>
      <c r="N37" s="90">
        <v>-14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26</v>
      </c>
      <c r="Y37" s="3">
        <f t="shared" si="7"/>
        <v>17</v>
      </c>
      <c r="Z37" s="3">
        <f t="shared" si="8"/>
        <v>29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6353</v>
      </c>
      <c r="D38" s="89">
        <v>3122</v>
      </c>
      <c r="E38" s="89">
        <v>3231</v>
      </c>
      <c r="F38" s="89">
        <v>3</v>
      </c>
      <c r="G38" s="89">
        <v>8</v>
      </c>
      <c r="H38" s="90">
        <v>-5</v>
      </c>
      <c r="I38" s="28">
        <v>1</v>
      </c>
      <c r="J38" s="28">
        <v>20</v>
      </c>
      <c r="K38" s="91">
        <v>-19</v>
      </c>
      <c r="L38" s="90">
        <v>-24</v>
      </c>
      <c r="M38" s="92">
        <v>2039</v>
      </c>
      <c r="N38" s="90">
        <v>-6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25</v>
      </c>
      <c r="Y38" s="3">
        <f t="shared" si="7"/>
        <v>1</v>
      </c>
      <c r="Z38" s="3">
        <f t="shared" si="8"/>
        <v>31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4918</v>
      </c>
      <c r="D40" s="89">
        <v>2397</v>
      </c>
      <c r="E40" s="89">
        <v>2521</v>
      </c>
      <c r="F40" s="89">
        <v>2</v>
      </c>
      <c r="G40" s="89">
        <v>9</v>
      </c>
      <c r="H40" s="90">
        <v>-7</v>
      </c>
      <c r="I40" s="28">
        <v>5</v>
      </c>
      <c r="J40" s="28">
        <v>7</v>
      </c>
      <c r="K40" s="91">
        <v>-2</v>
      </c>
      <c r="L40" s="90">
        <v>-9</v>
      </c>
      <c r="M40" s="92">
        <v>1557</v>
      </c>
      <c r="N40" s="90">
        <v>-7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7</v>
      </c>
      <c r="Y40" s="3">
        <f t="shared" si="7"/>
        <v>6</v>
      </c>
      <c r="Z40" s="3">
        <f t="shared" si="8"/>
        <v>17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7824</v>
      </c>
      <c r="D41" s="89">
        <v>3807</v>
      </c>
      <c r="E41" s="89">
        <v>4017</v>
      </c>
      <c r="F41" s="89">
        <v>5</v>
      </c>
      <c r="G41" s="89">
        <v>13</v>
      </c>
      <c r="H41" s="90">
        <v>-8</v>
      </c>
      <c r="I41" s="28">
        <v>3</v>
      </c>
      <c r="J41" s="28">
        <v>16</v>
      </c>
      <c r="K41" s="91">
        <v>-13</v>
      </c>
      <c r="L41" s="90">
        <v>-21</v>
      </c>
      <c r="M41" s="92">
        <v>2584</v>
      </c>
      <c r="N41" s="90">
        <v>-4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22</v>
      </c>
      <c r="Y41" s="3">
        <f t="shared" si="7"/>
        <v>9</v>
      </c>
      <c r="Z41" s="3">
        <f t="shared" si="8"/>
        <v>29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4881</v>
      </c>
      <c r="D42" s="89">
        <v>2362</v>
      </c>
      <c r="E42" s="89">
        <v>2519</v>
      </c>
      <c r="F42" s="89">
        <v>1</v>
      </c>
      <c r="G42" s="89">
        <v>6</v>
      </c>
      <c r="H42" s="90">
        <v>-5</v>
      </c>
      <c r="I42" s="28">
        <v>4</v>
      </c>
      <c r="J42" s="28">
        <v>2</v>
      </c>
      <c r="K42" s="91">
        <v>2</v>
      </c>
      <c r="L42" s="90">
        <v>-3</v>
      </c>
      <c r="M42" s="92">
        <v>1577</v>
      </c>
      <c r="N42" s="90">
        <v>3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○</v>
      </c>
      <c r="U42" s="3" t="str">
        <f t="shared" si="12"/>
        <v>　</v>
      </c>
      <c r="V42" s="3" t="str">
        <f t="shared" si="5"/>
        <v>　</v>
      </c>
      <c r="W42" s="3"/>
      <c r="X42" s="3">
        <f t="shared" si="6"/>
        <v>2</v>
      </c>
      <c r="Y42" s="3">
        <f t="shared" si="7"/>
        <v>1</v>
      </c>
      <c r="Z42" s="3">
        <f t="shared" si="8"/>
        <v>11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6994</v>
      </c>
      <c r="D43" s="89">
        <v>3337</v>
      </c>
      <c r="E43" s="89">
        <v>3657</v>
      </c>
      <c r="F43" s="89">
        <v>2</v>
      </c>
      <c r="G43" s="89">
        <v>12</v>
      </c>
      <c r="H43" s="90">
        <v>-10</v>
      </c>
      <c r="I43" s="28">
        <v>7</v>
      </c>
      <c r="J43" s="28">
        <v>4</v>
      </c>
      <c r="K43" s="91">
        <v>3</v>
      </c>
      <c r="L43" s="90">
        <v>-7</v>
      </c>
      <c r="M43" s="92">
        <v>2298</v>
      </c>
      <c r="N43" s="90">
        <v>4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○</v>
      </c>
      <c r="U43" s="3" t="str">
        <f t="shared" si="12"/>
        <v>　</v>
      </c>
      <c r="V43" s="3" t="str">
        <f t="shared" si="5"/>
        <v>　</v>
      </c>
      <c r="W43" s="3"/>
      <c r="X43" s="3">
        <f t="shared" si="6"/>
        <v>5</v>
      </c>
      <c r="Y43" s="3">
        <f t="shared" si="7"/>
        <v>13</v>
      </c>
      <c r="Z43" s="3">
        <f t="shared" si="8"/>
        <v>9</v>
      </c>
      <c r="AA43" s="3"/>
      <c r="AB43" s="1" t="s">
        <v>114</v>
      </c>
    </row>
    <row r="44" spans="1:28" ht="12" customHeight="1">
      <c r="B44" s="88" t="s">
        <v>115</v>
      </c>
      <c r="C44" s="89">
        <v>2934</v>
      </c>
      <c r="D44" s="89">
        <v>1461</v>
      </c>
      <c r="E44" s="89">
        <v>1473</v>
      </c>
      <c r="F44" s="89">
        <v>0</v>
      </c>
      <c r="G44" s="89">
        <v>7</v>
      </c>
      <c r="H44" s="90">
        <v>-7</v>
      </c>
      <c r="I44" s="28">
        <v>1</v>
      </c>
      <c r="J44" s="28">
        <v>9</v>
      </c>
      <c r="K44" s="91">
        <v>-8</v>
      </c>
      <c r="L44" s="90">
        <v>-15</v>
      </c>
      <c r="M44" s="92">
        <v>937</v>
      </c>
      <c r="N44" s="90">
        <v>1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○</v>
      </c>
      <c r="U44" s="3" t="str">
        <f t="shared" si="12"/>
        <v>　</v>
      </c>
      <c r="V44" s="3" t="str">
        <f t="shared" si="5"/>
        <v>　</v>
      </c>
      <c r="W44" s="3"/>
      <c r="X44" s="3">
        <f t="shared" si="6"/>
        <v>12</v>
      </c>
      <c r="Y44" s="3">
        <f t="shared" si="7"/>
        <v>6</v>
      </c>
      <c r="Z44" s="3">
        <f t="shared" si="8"/>
        <v>24</v>
      </c>
      <c r="AA44" s="3"/>
      <c r="AB44" s="1" t="s">
        <v>116</v>
      </c>
    </row>
    <row r="45" spans="1:28" ht="12" customHeight="1">
      <c r="B45" s="88" t="s">
        <v>117</v>
      </c>
      <c r="C45" s="89">
        <v>3834</v>
      </c>
      <c r="D45" s="89">
        <v>1848</v>
      </c>
      <c r="E45" s="89">
        <v>1986</v>
      </c>
      <c r="F45" s="89">
        <v>0</v>
      </c>
      <c r="G45" s="89">
        <v>9</v>
      </c>
      <c r="H45" s="90">
        <v>-9</v>
      </c>
      <c r="I45" s="28">
        <v>10</v>
      </c>
      <c r="J45" s="28">
        <v>7</v>
      </c>
      <c r="K45" s="91">
        <v>3</v>
      </c>
      <c r="L45" s="90">
        <v>-6</v>
      </c>
      <c r="M45" s="92">
        <v>1192</v>
      </c>
      <c r="N45" s="90">
        <v>-4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3</v>
      </c>
      <c r="Y45" s="3">
        <f t="shared" si="7"/>
        <v>12</v>
      </c>
      <c r="Z45" s="3">
        <f t="shared" si="8"/>
        <v>9</v>
      </c>
      <c r="AA45" s="3"/>
      <c r="AB45" s="1" t="s">
        <v>118</v>
      </c>
    </row>
    <row r="46" spans="1:28" ht="12" customHeight="1">
      <c r="B46" s="88" t="s">
        <v>119</v>
      </c>
      <c r="C46" s="89">
        <v>4048</v>
      </c>
      <c r="D46" s="89">
        <v>1914</v>
      </c>
      <c r="E46" s="89">
        <v>2134</v>
      </c>
      <c r="F46" s="89">
        <v>1</v>
      </c>
      <c r="G46" s="89">
        <v>6</v>
      </c>
      <c r="H46" s="90">
        <v>-5</v>
      </c>
      <c r="I46" s="28">
        <v>3</v>
      </c>
      <c r="J46" s="28">
        <v>4</v>
      </c>
      <c r="K46" s="91">
        <v>-1</v>
      </c>
      <c r="L46" s="90">
        <v>-6</v>
      </c>
      <c r="M46" s="92">
        <v>1319</v>
      </c>
      <c r="N46" s="90">
        <v>0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0</v>
      </c>
      <c r="V46" s="3" t="str">
        <f t="shared" si="5"/>
        <v>　</v>
      </c>
      <c r="W46" s="3"/>
      <c r="X46" s="3">
        <f t="shared" si="6"/>
        <v>3</v>
      </c>
      <c r="Y46" s="3">
        <f t="shared" si="7"/>
        <v>1</v>
      </c>
      <c r="Z46" s="3">
        <f t="shared" si="8"/>
        <v>15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22080</v>
      </c>
      <c r="D48" s="114">
        <v>10785</v>
      </c>
      <c r="E48" s="114">
        <v>11295</v>
      </c>
      <c r="F48" s="114">
        <v>13</v>
      </c>
      <c r="G48" s="114">
        <v>31</v>
      </c>
      <c r="H48" s="115">
        <v>-18</v>
      </c>
      <c r="I48" s="28">
        <v>29</v>
      </c>
      <c r="J48" s="28">
        <v>31</v>
      </c>
      <c r="K48" s="91">
        <v>-2</v>
      </c>
      <c r="L48" s="115">
        <v>-20</v>
      </c>
      <c r="M48" s="114">
        <v>7369</v>
      </c>
      <c r="N48" s="115">
        <v>-4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　</v>
      </c>
      <c r="V48" s="3" t="str">
        <f t="shared" si="5"/>
        <v>△</v>
      </c>
      <c r="W48" s="3"/>
      <c r="X48" s="3">
        <f t="shared" si="6"/>
        <v>21</v>
      </c>
      <c r="Y48" s="3">
        <f t="shared" si="7"/>
        <v>21</v>
      </c>
      <c r="Z48" s="3">
        <f t="shared" si="8"/>
        <v>17</v>
      </c>
      <c r="AA48" s="3"/>
      <c r="AB48" s="1" t="s">
        <v>122</v>
      </c>
    </row>
    <row r="49" spans="2:28" ht="12" customHeight="1">
      <c r="B49" s="113" t="s">
        <v>123</v>
      </c>
      <c r="C49" s="114">
        <v>14198</v>
      </c>
      <c r="D49" s="114">
        <v>6941</v>
      </c>
      <c r="E49" s="114">
        <v>7257</v>
      </c>
      <c r="F49" s="114">
        <v>7</v>
      </c>
      <c r="G49" s="114">
        <v>17</v>
      </c>
      <c r="H49" s="115">
        <v>-10</v>
      </c>
      <c r="I49" s="28">
        <v>10</v>
      </c>
      <c r="J49" s="28">
        <v>19</v>
      </c>
      <c r="K49" s="91">
        <v>-9</v>
      </c>
      <c r="L49" s="115">
        <v>-19</v>
      </c>
      <c r="M49" s="114">
        <v>4460</v>
      </c>
      <c r="N49" s="115">
        <v>2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○</v>
      </c>
      <c r="U49" s="3" t="str">
        <f>IF(N49=0,"0","　")</f>
        <v>　</v>
      </c>
      <c r="V49" s="3" t="str">
        <f t="shared" si="5"/>
        <v>　</v>
      </c>
      <c r="W49" s="3"/>
      <c r="X49" s="3">
        <f t="shared" si="6"/>
        <v>19</v>
      </c>
      <c r="Y49" s="3">
        <f t="shared" si="7"/>
        <v>13</v>
      </c>
      <c r="Z49" s="3">
        <f t="shared" si="8"/>
        <v>26</v>
      </c>
      <c r="AA49" s="3"/>
      <c r="AB49" s="1" t="s">
        <v>124</v>
      </c>
    </row>
    <row r="50" spans="2:28" ht="12" customHeight="1">
      <c r="B50" s="88" t="s">
        <v>125</v>
      </c>
      <c r="C50" s="89">
        <v>6942</v>
      </c>
      <c r="D50" s="89">
        <v>3503</v>
      </c>
      <c r="E50" s="89">
        <v>3439</v>
      </c>
      <c r="F50" s="89">
        <v>2</v>
      </c>
      <c r="G50" s="89">
        <v>10</v>
      </c>
      <c r="H50" s="90">
        <v>-8</v>
      </c>
      <c r="I50" s="28">
        <v>16</v>
      </c>
      <c r="J50" s="28">
        <v>15</v>
      </c>
      <c r="K50" s="91">
        <v>1</v>
      </c>
      <c r="L50" s="90">
        <v>-7</v>
      </c>
      <c r="M50" s="92">
        <v>2800</v>
      </c>
      <c r="N50" s="90">
        <v>-1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5</v>
      </c>
      <c r="Y50" s="3">
        <f t="shared" si="7"/>
        <v>9</v>
      </c>
      <c r="Z50" s="3">
        <f t="shared" si="8"/>
        <v>12</v>
      </c>
      <c r="AA50" s="3"/>
      <c r="AB50" s="1" t="s">
        <v>126</v>
      </c>
    </row>
    <row r="51" spans="2:28" ht="12" customHeight="1">
      <c r="B51" s="88" t="s">
        <v>127</v>
      </c>
      <c r="C51" s="89">
        <v>12604</v>
      </c>
      <c r="D51" s="89">
        <v>6226</v>
      </c>
      <c r="E51" s="89">
        <v>6378</v>
      </c>
      <c r="F51" s="89">
        <v>2</v>
      </c>
      <c r="G51" s="89">
        <v>13</v>
      </c>
      <c r="H51" s="90">
        <v>-11</v>
      </c>
      <c r="I51" s="28">
        <v>12</v>
      </c>
      <c r="J51" s="28">
        <v>16</v>
      </c>
      <c r="K51" s="91">
        <v>-4</v>
      </c>
      <c r="L51" s="90">
        <v>-15</v>
      </c>
      <c r="M51" s="92">
        <v>4352</v>
      </c>
      <c r="N51" s="90">
        <v>1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○</v>
      </c>
      <c r="U51" s="3" t="str">
        <f>IF(N51=0,"0","　")</f>
        <v>　</v>
      </c>
      <c r="V51" s="3" t="str">
        <f t="shared" si="5"/>
        <v>　</v>
      </c>
      <c r="W51" s="3"/>
      <c r="X51" s="3">
        <f t="shared" si="6"/>
        <v>12</v>
      </c>
      <c r="Y51" s="3">
        <f t="shared" si="7"/>
        <v>15</v>
      </c>
      <c r="Z51" s="3">
        <f t="shared" si="8"/>
        <v>20</v>
      </c>
      <c r="AA51" s="3"/>
      <c r="AB51" s="1" t="s">
        <v>128</v>
      </c>
    </row>
    <row r="52" spans="2:28" ht="12" customHeight="1">
      <c r="B52" s="88" t="s">
        <v>129</v>
      </c>
      <c r="C52" s="89">
        <v>6417</v>
      </c>
      <c r="D52" s="89">
        <v>3131</v>
      </c>
      <c r="E52" s="89">
        <v>3286</v>
      </c>
      <c r="F52" s="89">
        <v>1</v>
      </c>
      <c r="G52" s="89">
        <v>8</v>
      </c>
      <c r="H52" s="90">
        <v>-7</v>
      </c>
      <c r="I52" s="28">
        <v>10</v>
      </c>
      <c r="J52" s="28">
        <v>17</v>
      </c>
      <c r="K52" s="91">
        <v>-7</v>
      </c>
      <c r="L52" s="90">
        <v>-14</v>
      </c>
      <c r="M52" s="92">
        <v>2094</v>
      </c>
      <c r="N52" s="90">
        <v>0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0</v>
      </c>
      <c r="V52" s="3" t="str">
        <f t="shared" si="5"/>
        <v>　</v>
      </c>
      <c r="W52" s="3"/>
      <c r="X52" s="3">
        <f t="shared" si="6"/>
        <v>11</v>
      </c>
      <c r="Y52" s="3">
        <f t="shared" si="7"/>
        <v>6</v>
      </c>
      <c r="Z52" s="3">
        <f t="shared" si="8"/>
        <v>23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7544</v>
      </c>
      <c r="D54" s="89">
        <v>3670</v>
      </c>
      <c r="E54" s="89">
        <v>3874</v>
      </c>
      <c r="F54" s="89">
        <v>5</v>
      </c>
      <c r="G54" s="89">
        <v>10</v>
      </c>
      <c r="H54" s="90">
        <v>-5</v>
      </c>
      <c r="I54" s="28">
        <v>7</v>
      </c>
      <c r="J54" s="28">
        <v>17</v>
      </c>
      <c r="K54" s="91">
        <v>-10</v>
      </c>
      <c r="L54" s="90">
        <v>-15</v>
      </c>
      <c r="M54" s="92">
        <v>2363</v>
      </c>
      <c r="N54" s="90">
        <v>-1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　</v>
      </c>
      <c r="U54" s="3" t="str">
        <f>IF(N54=0,"0","　")</f>
        <v>　</v>
      </c>
      <c r="V54" s="3" t="str">
        <f t="shared" si="5"/>
        <v>△</v>
      </c>
      <c r="W54" s="3"/>
      <c r="X54" s="3">
        <f t="shared" si="6"/>
        <v>12</v>
      </c>
      <c r="Y54" s="3">
        <f t="shared" si="7"/>
        <v>1</v>
      </c>
      <c r="Z54" s="3">
        <f t="shared" si="8"/>
        <v>28</v>
      </c>
      <c r="AA54" s="3"/>
      <c r="AB54" s="1" t="s">
        <v>132</v>
      </c>
    </row>
    <row r="55" spans="2:28" ht="12" customHeight="1">
      <c r="B55" s="88" t="s">
        <v>133</v>
      </c>
      <c r="C55" s="89">
        <v>19729</v>
      </c>
      <c r="D55" s="89">
        <v>9419</v>
      </c>
      <c r="E55" s="89">
        <v>10310</v>
      </c>
      <c r="F55" s="89">
        <v>7</v>
      </c>
      <c r="G55" s="89">
        <v>28</v>
      </c>
      <c r="H55" s="90">
        <v>-21</v>
      </c>
      <c r="I55" s="28">
        <v>33</v>
      </c>
      <c r="J55" s="28">
        <v>27</v>
      </c>
      <c r="K55" s="91">
        <v>6</v>
      </c>
      <c r="L55" s="90">
        <v>-15</v>
      </c>
      <c r="M55" s="92">
        <v>6641</v>
      </c>
      <c r="N55" s="90">
        <v>-5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12</v>
      </c>
      <c r="Y55" s="3">
        <f t="shared" si="7"/>
        <v>24</v>
      </c>
      <c r="Z55" s="3">
        <f t="shared" si="8"/>
        <v>7</v>
      </c>
      <c r="AA55" s="3"/>
      <c r="AB55" s="1" t="s">
        <v>134</v>
      </c>
    </row>
    <row r="56" spans="2:28" ht="12" customHeight="1">
      <c r="B56" s="116" t="s">
        <v>135</v>
      </c>
      <c r="C56" s="89">
        <v>12690</v>
      </c>
      <c r="D56" s="117">
        <v>6019</v>
      </c>
      <c r="E56" s="117">
        <v>6671</v>
      </c>
      <c r="F56" s="117">
        <v>8</v>
      </c>
      <c r="G56" s="117">
        <v>23</v>
      </c>
      <c r="H56" s="118">
        <v>-15</v>
      </c>
      <c r="I56" s="119">
        <v>16</v>
      </c>
      <c r="J56" s="119">
        <v>16</v>
      </c>
      <c r="K56" s="120">
        <v>0</v>
      </c>
      <c r="L56" s="118">
        <v>-15</v>
      </c>
      <c r="M56" s="121">
        <v>4430</v>
      </c>
      <c r="N56" s="118">
        <v>4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○</v>
      </c>
      <c r="U56" s="3" t="str">
        <f>IF(N56=0,"0","　")</f>
        <v>　</v>
      </c>
      <c r="V56" s="3" t="str">
        <f t="shared" si="5"/>
        <v>　</v>
      </c>
      <c r="W56" s="3"/>
      <c r="X56" s="3">
        <f t="shared" si="6"/>
        <v>12</v>
      </c>
      <c r="Y56" s="3">
        <f t="shared" si="7"/>
        <v>19</v>
      </c>
      <c r="Z56" s="3">
        <f t="shared" si="8"/>
        <v>13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0</v>
      </c>
      <c r="S58" s="107">
        <f>COUNTIF(S32:S57,"×")</f>
        <v>22</v>
      </c>
      <c r="T58" s="108">
        <f>COUNTIF(T32:T57,"○")</f>
        <v>8</v>
      </c>
      <c r="U58" s="1">
        <f>COUNTIF(U32:U56,"0")</f>
        <v>2</v>
      </c>
      <c r="V58" s="1">
        <f>COUNTIF(V32:V57,"△")</f>
        <v>12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173</v>
      </c>
      <c r="Q60" s="127">
        <f>COUNTIF(Q18:Q56,"◎")</f>
        <v>1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198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34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139</v>
      </c>
      <c r="Q64" s="3"/>
      <c r="S64" s="107"/>
      <c r="T64" s="136">
        <f>COUNTIF(T18:T56,"○")</f>
        <v>14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161</v>
      </c>
      <c r="Q66" s="3"/>
      <c r="R66" s="3"/>
      <c r="S66" s="107"/>
      <c r="T66" s="108"/>
      <c r="U66" s="3"/>
      <c r="V66" s="140">
        <f>COUNTIF(V18:V56,"△")</f>
        <v>19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1</v>
      </c>
      <c r="R67" s="1">
        <f t="shared" si="13"/>
        <v>0</v>
      </c>
      <c r="S67" s="1">
        <f t="shared" si="13"/>
        <v>34</v>
      </c>
      <c r="T67" s="1">
        <f t="shared" si="13"/>
        <v>14</v>
      </c>
      <c r="U67" s="1">
        <f t="shared" si="13"/>
        <v>2</v>
      </c>
      <c r="V67" s="1">
        <f t="shared" si="13"/>
        <v>19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7" spans="2:27" ht="12" customHeight="1"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5" priority="5" stopIfTrue="1" operator="between">
      <formula>1</formula>
      <formula>5</formula>
    </cfRule>
    <cfRule type="cellIs" dxfId="4" priority="6" stopIfTrue="1" operator="between">
      <formula>31</formula>
      <formula>35</formula>
    </cfRule>
  </conditionalFormatting>
  <conditionalFormatting sqref="Y18:Y56">
    <cfRule type="cellIs" dxfId="3" priority="3" stopIfTrue="1" operator="between">
      <formula>1</formula>
      <formula>5</formula>
    </cfRule>
    <cfRule type="cellIs" dxfId="2" priority="4" stopIfTrue="1" operator="between">
      <formula>31</formula>
      <formula>35</formula>
    </cfRule>
  </conditionalFormatting>
  <conditionalFormatting sqref="Z18:Z56">
    <cfRule type="cellIs" dxfId="1" priority="1" stopIfTrue="1" operator="between">
      <formula>1</formula>
      <formula>5</formula>
    </cfRule>
    <cfRule type="cellIs" dxfId="0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28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6" t="s">
        <v>29</v>
      </c>
      <c r="D4" s="156" t="s">
        <v>30</v>
      </c>
      <c r="E4" s="156" t="s">
        <v>31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6" t="s">
        <v>35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7"/>
      <c r="D5" s="157"/>
      <c r="E5" s="157"/>
      <c r="F5" s="80" t="s">
        <v>37</v>
      </c>
      <c r="G5" s="80" t="s">
        <v>39</v>
      </c>
      <c r="H5" s="80" t="s">
        <v>41</v>
      </c>
      <c r="I5" s="81" t="s">
        <v>42</v>
      </c>
      <c r="J5" s="81" t="s">
        <v>44</v>
      </c>
      <c r="K5" s="81" t="s">
        <v>45</v>
      </c>
      <c r="L5" s="155"/>
      <c r="M5" s="157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1068027</v>
      </c>
      <c r="D7" s="89">
        <v>516438</v>
      </c>
      <c r="E7" s="89">
        <v>551589</v>
      </c>
      <c r="F7" s="89">
        <v>519</v>
      </c>
      <c r="G7" s="89">
        <v>1141</v>
      </c>
      <c r="H7" s="90">
        <v>-622</v>
      </c>
      <c r="I7" s="28">
        <v>1805</v>
      </c>
      <c r="J7" s="28">
        <v>1920</v>
      </c>
      <c r="K7" s="91">
        <v>-115</v>
      </c>
      <c r="L7" s="90">
        <v>-737</v>
      </c>
      <c r="M7" s="92">
        <v>398015</v>
      </c>
      <c r="N7" s="90">
        <v>202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829</v>
      </c>
      <c r="J8" s="96">
        <v>944</v>
      </c>
      <c r="K8" s="97">
        <v>-115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859465</v>
      </c>
      <c r="D10" s="89">
        <v>415216</v>
      </c>
      <c r="E10" s="89">
        <v>444249</v>
      </c>
      <c r="F10" s="89">
        <v>445</v>
      </c>
      <c r="G10" s="89">
        <v>879</v>
      </c>
      <c r="H10" s="90">
        <v>-434</v>
      </c>
      <c r="I10" s="28">
        <v>1542</v>
      </c>
      <c r="J10" s="28">
        <v>1576</v>
      </c>
      <c r="K10" s="91">
        <v>-34</v>
      </c>
      <c r="L10" s="90">
        <v>-468</v>
      </c>
      <c r="M10" s="92">
        <v>329399</v>
      </c>
      <c r="N10" s="90">
        <v>221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208562</v>
      </c>
      <c r="D11" s="89">
        <v>101222</v>
      </c>
      <c r="E11" s="89">
        <v>107340</v>
      </c>
      <c r="F11" s="89">
        <v>74</v>
      </c>
      <c r="G11" s="89">
        <v>262</v>
      </c>
      <c r="H11" s="90">
        <v>-188</v>
      </c>
      <c r="I11" s="28">
        <v>263</v>
      </c>
      <c r="J11" s="28">
        <v>344</v>
      </c>
      <c r="K11" s="91">
        <v>-81</v>
      </c>
      <c r="L11" s="90">
        <v>-269</v>
      </c>
      <c r="M11" s="92">
        <v>68616</v>
      </c>
      <c r="N11" s="90">
        <v>-19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531855</v>
      </c>
      <c r="D13" s="89">
        <v>257372</v>
      </c>
      <c r="E13" s="89">
        <v>274483</v>
      </c>
      <c r="F13" s="89">
        <v>292</v>
      </c>
      <c r="G13" s="89">
        <v>547</v>
      </c>
      <c r="H13" s="90">
        <v>-255</v>
      </c>
      <c r="I13" s="28">
        <v>950</v>
      </c>
      <c r="J13" s="28">
        <v>1063</v>
      </c>
      <c r="K13" s="91">
        <v>-113</v>
      </c>
      <c r="L13" s="90">
        <v>-368</v>
      </c>
      <c r="M13" s="92">
        <v>200593</v>
      </c>
      <c r="N13" s="90">
        <v>-4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70922</v>
      </c>
      <c r="D14" s="89">
        <v>34025</v>
      </c>
      <c r="E14" s="89">
        <v>36897</v>
      </c>
      <c r="F14" s="89">
        <v>31</v>
      </c>
      <c r="G14" s="89">
        <v>98</v>
      </c>
      <c r="H14" s="90">
        <v>-67</v>
      </c>
      <c r="I14" s="28">
        <v>112</v>
      </c>
      <c r="J14" s="28">
        <v>129</v>
      </c>
      <c r="K14" s="91">
        <v>-17</v>
      </c>
      <c r="L14" s="90">
        <v>-84</v>
      </c>
      <c r="M14" s="92">
        <v>24422</v>
      </c>
      <c r="N14" s="90">
        <v>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201846</v>
      </c>
      <c r="D15" s="89">
        <v>99058</v>
      </c>
      <c r="E15" s="89">
        <v>102788</v>
      </c>
      <c r="F15" s="89">
        <v>93</v>
      </c>
      <c r="G15" s="89">
        <v>222</v>
      </c>
      <c r="H15" s="90">
        <v>-129</v>
      </c>
      <c r="I15" s="28">
        <v>314</v>
      </c>
      <c r="J15" s="28">
        <v>329</v>
      </c>
      <c r="K15" s="91">
        <v>-15</v>
      </c>
      <c r="L15" s="90">
        <v>-144</v>
      </c>
      <c r="M15" s="92">
        <v>74518</v>
      </c>
      <c r="N15" s="90">
        <v>55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263404</v>
      </c>
      <c r="D16" s="89">
        <v>125983</v>
      </c>
      <c r="E16" s="89">
        <v>137421</v>
      </c>
      <c r="F16" s="89">
        <v>103</v>
      </c>
      <c r="G16" s="89">
        <v>274</v>
      </c>
      <c r="H16" s="90">
        <v>-171</v>
      </c>
      <c r="I16" s="28">
        <v>429</v>
      </c>
      <c r="J16" s="28">
        <v>399</v>
      </c>
      <c r="K16" s="91">
        <v>30</v>
      </c>
      <c r="L16" s="90">
        <v>-141</v>
      </c>
      <c r="M16" s="92">
        <v>98482</v>
      </c>
      <c r="N16" s="90">
        <v>149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59</v>
      </c>
      <c r="S17" s="107" t="s">
        <v>60</v>
      </c>
      <c r="T17" s="108" t="s">
        <v>61</v>
      </c>
      <c r="U17" s="109" t="s">
        <v>58</v>
      </c>
      <c r="V17" s="109" t="s">
        <v>62</v>
      </c>
      <c r="W17" s="3"/>
      <c r="X17" s="109" t="s">
        <v>63</v>
      </c>
      <c r="Y17" s="109" t="s">
        <v>64</v>
      </c>
      <c r="Z17" s="109" t="s">
        <v>65</v>
      </c>
      <c r="AA17" s="3"/>
    </row>
    <row r="18" spans="1:28" ht="12.75" customHeight="1">
      <c r="A18" s="7"/>
      <c r="B18" s="88" t="s">
        <v>66</v>
      </c>
      <c r="C18" s="89">
        <v>247590</v>
      </c>
      <c r="D18" s="89">
        <v>119001</v>
      </c>
      <c r="E18" s="89">
        <v>128589</v>
      </c>
      <c r="F18" s="89">
        <v>164</v>
      </c>
      <c r="G18" s="89">
        <v>247</v>
      </c>
      <c r="H18" s="90">
        <v>-83</v>
      </c>
      <c r="I18" s="28">
        <v>444</v>
      </c>
      <c r="J18" s="28">
        <v>455</v>
      </c>
      <c r="K18" s="91">
        <v>-11</v>
      </c>
      <c r="L18" s="90">
        <v>-94</v>
      </c>
      <c r="M18" s="92">
        <v>102318</v>
      </c>
      <c r="N18" s="90">
        <v>25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35</v>
      </c>
      <c r="Y18" s="3">
        <f>RANK(H18,$H$18:$H$56)</f>
        <v>34</v>
      </c>
      <c r="Z18" s="3">
        <f>RANK(K18,$K$18:$K$56)</f>
        <v>28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81252</v>
      </c>
      <c r="D19" s="89">
        <v>40258</v>
      </c>
      <c r="E19" s="89">
        <v>40994</v>
      </c>
      <c r="F19" s="89">
        <v>38</v>
      </c>
      <c r="G19" s="89">
        <v>75</v>
      </c>
      <c r="H19" s="90">
        <v>-37</v>
      </c>
      <c r="I19" s="28">
        <v>147</v>
      </c>
      <c r="J19" s="28">
        <v>132</v>
      </c>
      <c r="K19" s="91">
        <v>15</v>
      </c>
      <c r="L19" s="90">
        <v>-22</v>
      </c>
      <c r="M19" s="92">
        <v>33095</v>
      </c>
      <c r="N19" s="90">
        <v>44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24</v>
      </c>
      <c r="Y19" s="3">
        <f t="shared" ref="Y19:Y56" si="7">RANK(H19,$H$18:$H$56)</f>
        <v>32</v>
      </c>
      <c r="Z19" s="3">
        <f t="shared" ref="Z19:Z56" si="8">RANK(K19,$K$18:$K$56)</f>
        <v>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122347</v>
      </c>
      <c r="D20" s="89">
        <v>58626</v>
      </c>
      <c r="E20" s="89">
        <v>63721</v>
      </c>
      <c r="F20" s="89">
        <v>44</v>
      </c>
      <c r="G20" s="89">
        <v>135</v>
      </c>
      <c r="H20" s="90">
        <v>-91</v>
      </c>
      <c r="I20" s="28">
        <v>219</v>
      </c>
      <c r="J20" s="28">
        <v>151</v>
      </c>
      <c r="K20" s="91">
        <v>68</v>
      </c>
      <c r="L20" s="90">
        <v>-23</v>
      </c>
      <c r="M20" s="92">
        <v>45666</v>
      </c>
      <c r="N20" s="90">
        <v>105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27</v>
      </c>
      <c r="Y20" s="3">
        <f t="shared" si="7"/>
        <v>35</v>
      </c>
      <c r="Z20" s="3">
        <f t="shared" si="8"/>
        <v>1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100273</v>
      </c>
      <c r="D21" s="89">
        <v>47838</v>
      </c>
      <c r="E21" s="89">
        <v>52435</v>
      </c>
      <c r="F21" s="89">
        <v>36</v>
      </c>
      <c r="G21" s="89">
        <v>90</v>
      </c>
      <c r="H21" s="90">
        <v>-54</v>
      </c>
      <c r="I21" s="28">
        <v>142</v>
      </c>
      <c r="J21" s="28">
        <v>174</v>
      </c>
      <c r="K21" s="91">
        <v>-32</v>
      </c>
      <c r="L21" s="90">
        <v>-86</v>
      </c>
      <c r="M21" s="92">
        <v>39402</v>
      </c>
      <c r="N21" s="90">
        <v>44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○</v>
      </c>
      <c r="U21" s="3" t="str">
        <f t="shared" si="1"/>
        <v>　</v>
      </c>
      <c r="V21" s="3" t="str">
        <f t="shared" si="5"/>
        <v>　</v>
      </c>
      <c r="W21" s="3"/>
      <c r="X21" s="3">
        <f t="shared" si="6"/>
        <v>34</v>
      </c>
      <c r="Y21" s="3">
        <f t="shared" si="7"/>
        <v>33</v>
      </c>
      <c r="Z21" s="3">
        <f t="shared" si="8"/>
        <v>33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34432</v>
      </c>
      <c r="D22" s="89">
        <v>16446</v>
      </c>
      <c r="E22" s="89">
        <v>17986</v>
      </c>
      <c r="F22" s="89">
        <v>16</v>
      </c>
      <c r="G22" s="89">
        <v>39</v>
      </c>
      <c r="H22" s="90">
        <v>-23</v>
      </c>
      <c r="I22" s="28">
        <v>75</v>
      </c>
      <c r="J22" s="28">
        <v>74</v>
      </c>
      <c r="K22" s="91">
        <v>1</v>
      </c>
      <c r="L22" s="90">
        <v>-22</v>
      </c>
      <c r="M22" s="92">
        <v>12857</v>
      </c>
      <c r="N22" s="90">
        <v>15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○</v>
      </c>
      <c r="U22" s="3" t="str">
        <f t="shared" si="1"/>
        <v>　</v>
      </c>
      <c r="V22" s="3" t="str">
        <f t="shared" si="5"/>
        <v>　</v>
      </c>
      <c r="W22" s="3"/>
      <c r="X22" s="3">
        <f t="shared" si="6"/>
        <v>24</v>
      </c>
      <c r="Y22" s="3">
        <f t="shared" si="7"/>
        <v>30</v>
      </c>
      <c r="Z22" s="3">
        <f t="shared" si="8"/>
        <v>10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40189</v>
      </c>
      <c r="D23" s="89">
        <v>19529</v>
      </c>
      <c r="E23" s="89">
        <v>20660</v>
      </c>
      <c r="F23" s="89">
        <v>23</v>
      </c>
      <c r="G23" s="89">
        <v>29</v>
      </c>
      <c r="H23" s="90">
        <v>-6</v>
      </c>
      <c r="I23" s="28">
        <v>79</v>
      </c>
      <c r="J23" s="28">
        <v>62</v>
      </c>
      <c r="K23" s="91">
        <v>17</v>
      </c>
      <c r="L23" s="90">
        <v>11</v>
      </c>
      <c r="M23" s="92">
        <v>13654</v>
      </c>
      <c r="N23" s="90">
        <v>31</v>
      </c>
      <c r="P23" s="3"/>
      <c r="Q23" s="3" t="str">
        <f t="shared" si="2"/>
        <v>◎</v>
      </c>
      <c r="R23" s="3" t="str">
        <f t="shared" si="3"/>
        <v>　</v>
      </c>
      <c r="S23" s="107" t="str">
        <f t="shared" si="0"/>
        <v>　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1</v>
      </c>
      <c r="Y23" s="3">
        <f t="shared" si="7"/>
        <v>7</v>
      </c>
      <c r="Z23" s="3">
        <f t="shared" si="8"/>
        <v>2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29110</v>
      </c>
      <c r="D24" s="89">
        <v>13909</v>
      </c>
      <c r="E24" s="89">
        <v>15201</v>
      </c>
      <c r="F24" s="89">
        <v>9</v>
      </c>
      <c r="G24" s="89">
        <v>30</v>
      </c>
      <c r="H24" s="90">
        <v>-21</v>
      </c>
      <c r="I24" s="28">
        <v>54</v>
      </c>
      <c r="J24" s="28">
        <v>50</v>
      </c>
      <c r="K24" s="91">
        <v>4</v>
      </c>
      <c r="L24" s="90">
        <v>-17</v>
      </c>
      <c r="M24" s="92">
        <v>10537</v>
      </c>
      <c r="N24" s="90">
        <v>0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0</v>
      </c>
      <c r="V24" s="3" t="str">
        <f t="shared" si="5"/>
        <v>　</v>
      </c>
      <c r="W24" s="3"/>
      <c r="X24" s="3">
        <f t="shared" si="6"/>
        <v>19</v>
      </c>
      <c r="Y24" s="3">
        <f t="shared" si="7"/>
        <v>28</v>
      </c>
      <c r="Z24" s="3">
        <f t="shared" si="8"/>
        <v>5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22516</v>
      </c>
      <c r="D25" s="89">
        <v>10937</v>
      </c>
      <c r="E25" s="89">
        <v>11579</v>
      </c>
      <c r="F25" s="89">
        <v>11</v>
      </c>
      <c r="G25" s="89">
        <v>25</v>
      </c>
      <c r="H25" s="90">
        <v>-14</v>
      </c>
      <c r="I25" s="28">
        <v>32</v>
      </c>
      <c r="J25" s="28">
        <v>37</v>
      </c>
      <c r="K25" s="91">
        <v>-5</v>
      </c>
      <c r="L25" s="90">
        <v>-19</v>
      </c>
      <c r="M25" s="92">
        <v>7579</v>
      </c>
      <c r="N25" s="90">
        <v>-1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21</v>
      </c>
      <c r="Y25" s="3">
        <f t="shared" si="7"/>
        <v>22</v>
      </c>
      <c r="Z25" s="3">
        <f t="shared" si="8"/>
        <v>21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26543</v>
      </c>
      <c r="D26" s="89">
        <v>12953</v>
      </c>
      <c r="E26" s="89">
        <v>13590</v>
      </c>
      <c r="F26" s="89">
        <v>16</v>
      </c>
      <c r="G26" s="89">
        <v>29</v>
      </c>
      <c r="H26" s="90">
        <v>-13</v>
      </c>
      <c r="I26" s="28">
        <v>43</v>
      </c>
      <c r="J26" s="28">
        <v>57</v>
      </c>
      <c r="K26" s="91">
        <v>-14</v>
      </c>
      <c r="L26" s="90">
        <v>-27</v>
      </c>
      <c r="M26" s="92">
        <v>9486</v>
      </c>
      <c r="N26" s="90">
        <v>4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29</v>
      </c>
      <c r="Y26" s="3">
        <f t="shared" si="7"/>
        <v>18</v>
      </c>
      <c r="Z26" s="3">
        <f>RANK(K26,$K$18:$K$56)</f>
        <v>31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62140</v>
      </c>
      <c r="D27" s="89">
        <v>30222</v>
      </c>
      <c r="E27" s="89">
        <v>31918</v>
      </c>
      <c r="F27" s="89">
        <v>37</v>
      </c>
      <c r="G27" s="89">
        <v>72</v>
      </c>
      <c r="H27" s="90">
        <v>-35</v>
      </c>
      <c r="I27" s="28">
        <v>112</v>
      </c>
      <c r="J27" s="28">
        <v>153</v>
      </c>
      <c r="K27" s="91">
        <v>-41</v>
      </c>
      <c r="L27" s="90">
        <v>-76</v>
      </c>
      <c r="M27" s="92">
        <v>22589</v>
      </c>
      <c r="N27" s="90">
        <v>-37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33</v>
      </c>
      <c r="Y27" s="3">
        <f t="shared" si="7"/>
        <v>31</v>
      </c>
      <c r="Z27" s="3">
        <f t="shared" si="8"/>
        <v>35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47682</v>
      </c>
      <c r="D28" s="89">
        <v>23525</v>
      </c>
      <c r="E28" s="89">
        <v>24157</v>
      </c>
      <c r="F28" s="89">
        <v>31</v>
      </c>
      <c r="G28" s="89">
        <v>47</v>
      </c>
      <c r="H28" s="90">
        <v>-16</v>
      </c>
      <c r="I28" s="28">
        <v>133</v>
      </c>
      <c r="J28" s="28">
        <v>136</v>
      </c>
      <c r="K28" s="91">
        <v>-3</v>
      </c>
      <c r="L28" s="90">
        <v>-19</v>
      </c>
      <c r="M28" s="92">
        <v>16573</v>
      </c>
      <c r="N28" s="90">
        <v>-3</v>
      </c>
      <c r="P28" s="3"/>
      <c r="Q28" s="3" t="str">
        <f t="shared" si="2"/>
        <v>　</v>
      </c>
      <c r="R28" s="3" t="str">
        <f t="shared" si="3"/>
        <v>　</v>
      </c>
      <c r="S28" s="107" t="str">
        <f t="shared" si="0"/>
        <v>×</v>
      </c>
      <c r="T28" s="108" t="str">
        <f t="shared" si="4"/>
        <v>　</v>
      </c>
      <c r="U28" s="3" t="str">
        <f t="shared" si="1"/>
        <v>　</v>
      </c>
      <c r="V28" s="3" t="str">
        <f t="shared" si="5"/>
        <v>△</v>
      </c>
      <c r="W28" s="3"/>
      <c r="X28" s="3">
        <f t="shared" si="6"/>
        <v>21</v>
      </c>
      <c r="Y28" s="3">
        <f t="shared" si="7"/>
        <v>24</v>
      </c>
      <c r="Z28" s="3">
        <f t="shared" si="8"/>
        <v>19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14971</v>
      </c>
      <c r="D29" s="89">
        <v>7320</v>
      </c>
      <c r="E29" s="89">
        <v>7651</v>
      </c>
      <c r="F29" s="89">
        <v>5</v>
      </c>
      <c r="G29" s="89">
        <v>24</v>
      </c>
      <c r="H29" s="90">
        <v>-19</v>
      </c>
      <c r="I29" s="28">
        <v>12</v>
      </c>
      <c r="J29" s="28">
        <v>45</v>
      </c>
      <c r="K29" s="91">
        <v>-33</v>
      </c>
      <c r="L29" s="90">
        <v>-52</v>
      </c>
      <c r="M29" s="92">
        <v>4883</v>
      </c>
      <c r="N29" s="90">
        <v>-14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32</v>
      </c>
      <c r="Y29" s="3">
        <f t="shared" si="7"/>
        <v>27</v>
      </c>
      <c r="Z29" s="3">
        <f t="shared" si="8"/>
        <v>34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30420</v>
      </c>
      <c r="D30" s="89">
        <v>14652</v>
      </c>
      <c r="E30" s="89">
        <v>15768</v>
      </c>
      <c r="F30" s="89">
        <v>15</v>
      </c>
      <c r="G30" s="89">
        <v>37</v>
      </c>
      <c r="H30" s="90">
        <v>-22</v>
      </c>
      <c r="I30" s="28">
        <v>50</v>
      </c>
      <c r="J30" s="28">
        <v>50</v>
      </c>
      <c r="K30" s="91">
        <v>0</v>
      </c>
      <c r="L30" s="90">
        <v>-22</v>
      </c>
      <c r="M30" s="92">
        <v>10760</v>
      </c>
      <c r="N30" s="90">
        <v>8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24</v>
      </c>
      <c r="Y30" s="3">
        <f t="shared" si="7"/>
        <v>29</v>
      </c>
      <c r="Z30" s="3">
        <f t="shared" si="8"/>
        <v>12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1</v>
      </c>
      <c r="R31" s="109">
        <f>COUNTIF(R18:R30,"◇")</f>
        <v>0</v>
      </c>
      <c r="S31" s="110">
        <f>COUNTIF(S18:S30,"×")</f>
        <v>12</v>
      </c>
      <c r="T31" s="111">
        <f>COUNTIF(T18:T30,"○")</f>
        <v>8</v>
      </c>
      <c r="U31" s="109">
        <f>COUNTIF(U18:U30,"0")</f>
        <v>1</v>
      </c>
      <c r="V31" s="109">
        <f>COUNTIF(V18:V30,"△")</f>
        <v>4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13725</v>
      </c>
      <c r="D32" s="89">
        <v>6603</v>
      </c>
      <c r="E32" s="89">
        <v>7122</v>
      </c>
      <c r="F32" s="89">
        <v>4</v>
      </c>
      <c r="G32" s="89">
        <v>12</v>
      </c>
      <c r="H32" s="90">
        <v>-8</v>
      </c>
      <c r="I32" s="28">
        <v>11</v>
      </c>
      <c r="J32" s="28">
        <v>17</v>
      </c>
      <c r="K32" s="91">
        <v>-6</v>
      </c>
      <c r="L32" s="112">
        <v>-14</v>
      </c>
      <c r="M32" s="92">
        <v>4551</v>
      </c>
      <c r="N32" s="90">
        <v>-4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16</v>
      </c>
      <c r="Y32" s="3">
        <f t="shared" si="7"/>
        <v>13</v>
      </c>
      <c r="Z32" s="3">
        <f t="shared" si="8"/>
        <v>22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10746</v>
      </c>
      <c r="D33" s="89">
        <v>5251</v>
      </c>
      <c r="E33" s="89">
        <v>5495</v>
      </c>
      <c r="F33" s="89">
        <v>3</v>
      </c>
      <c r="G33" s="89">
        <v>11</v>
      </c>
      <c r="H33" s="90">
        <v>-8</v>
      </c>
      <c r="I33" s="28">
        <v>21</v>
      </c>
      <c r="J33" s="28">
        <v>17</v>
      </c>
      <c r="K33" s="91">
        <v>4</v>
      </c>
      <c r="L33" s="90">
        <v>-4</v>
      </c>
      <c r="M33" s="92">
        <v>3515</v>
      </c>
      <c r="N33" s="90">
        <v>-2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4</v>
      </c>
      <c r="Y33" s="3">
        <f t="shared" si="7"/>
        <v>13</v>
      </c>
      <c r="Z33" s="3">
        <f t="shared" si="8"/>
        <v>5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17641</v>
      </c>
      <c r="D34" s="89">
        <v>8528</v>
      </c>
      <c r="E34" s="89">
        <v>9113</v>
      </c>
      <c r="F34" s="89">
        <v>3</v>
      </c>
      <c r="G34" s="89">
        <v>20</v>
      </c>
      <c r="H34" s="90">
        <v>-17</v>
      </c>
      <c r="I34" s="28">
        <v>22</v>
      </c>
      <c r="J34" s="28">
        <v>34</v>
      </c>
      <c r="K34" s="91">
        <v>-12</v>
      </c>
      <c r="L34" s="90">
        <v>-29</v>
      </c>
      <c r="M34" s="92">
        <v>5929</v>
      </c>
      <c r="N34" s="90">
        <v>-2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30</v>
      </c>
      <c r="Y34" s="3">
        <f t="shared" si="7"/>
        <v>25</v>
      </c>
      <c r="Z34" s="3">
        <f t="shared" si="8"/>
        <v>30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4956</v>
      </c>
      <c r="D35" s="89">
        <v>2387</v>
      </c>
      <c r="E35" s="89">
        <v>2569</v>
      </c>
      <c r="F35" s="89">
        <v>0</v>
      </c>
      <c r="G35" s="89">
        <v>6</v>
      </c>
      <c r="H35" s="90">
        <v>-6</v>
      </c>
      <c r="I35" s="28">
        <v>6</v>
      </c>
      <c r="J35" s="28">
        <v>7</v>
      </c>
      <c r="K35" s="91">
        <v>-1</v>
      </c>
      <c r="L35" s="90">
        <v>-7</v>
      </c>
      <c r="M35" s="92">
        <v>1686</v>
      </c>
      <c r="N35" s="90">
        <v>3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○</v>
      </c>
      <c r="U35" s="3" t="str">
        <f t="shared" si="10"/>
        <v>　</v>
      </c>
      <c r="V35" s="3" t="str">
        <f t="shared" si="5"/>
        <v>　</v>
      </c>
      <c r="W35" s="3"/>
      <c r="X35" s="3">
        <f t="shared" si="6"/>
        <v>9</v>
      </c>
      <c r="Y35" s="3">
        <f t="shared" si="7"/>
        <v>7</v>
      </c>
      <c r="Z35" s="3">
        <f t="shared" si="8"/>
        <v>14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6366</v>
      </c>
      <c r="D36" s="89">
        <v>3150</v>
      </c>
      <c r="E36" s="89">
        <v>3216</v>
      </c>
      <c r="F36" s="89">
        <v>1</v>
      </c>
      <c r="G36" s="89">
        <v>5</v>
      </c>
      <c r="H36" s="90">
        <v>-4</v>
      </c>
      <c r="I36" s="28">
        <v>7</v>
      </c>
      <c r="J36" s="28">
        <v>15</v>
      </c>
      <c r="K36" s="91">
        <v>-8</v>
      </c>
      <c r="L36" s="90">
        <v>-12</v>
      </c>
      <c r="M36" s="92">
        <v>2150</v>
      </c>
      <c r="N36" s="90">
        <v>4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○</v>
      </c>
      <c r="U36" s="3" t="str">
        <f t="shared" si="10"/>
        <v>　</v>
      </c>
      <c r="V36" s="3" t="str">
        <f t="shared" si="5"/>
        <v>　</v>
      </c>
      <c r="W36" s="3"/>
      <c r="X36" s="3">
        <f t="shared" si="6"/>
        <v>13</v>
      </c>
      <c r="Y36" s="3">
        <f t="shared" si="7"/>
        <v>3</v>
      </c>
      <c r="Z36" s="3">
        <f t="shared" si="8"/>
        <v>26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7646</v>
      </c>
      <c r="D37" s="89">
        <v>3797</v>
      </c>
      <c r="E37" s="89">
        <v>3849</v>
      </c>
      <c r="F37" s="89">
        <v>1</v>
      </c>
      <c r="G37" s="89">
        <v>14</v>
      </c>
      <c r="H37" s="90">
        <v>-13</v>
      </c>
      <c r="I37" s="28">
        <v>10</v>
      </c>
      <c r="J37" s="28">
        <v>21</v>
      </c>
      <c r="K37" s="91">
        <v>-11</v>
      </c>
      <c r="L37" s="90">
        <v>-24</v>
      </c>
      <c r="M37" s="92">
        <v>2543</v>
      </c>
      <c r="N37" s="90">
        <v>-2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28</v>
      </c>
      <c r="Y37" s="3">
        <f t="shared" si="7"/>
        <v>18</v>
      </c>
      <c r="Z37" s="3">
        <f t="shared" si="8"/>
        <v>28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6577</v>
      </c>
      <c r="D38" s="89">
        <v>3213</v>
      </c>
      <c r="E38" s="89">
        <v>3364</v>
      </c>
      <c r="F38" s="89">
        <v>0</v>
      </c>
      <c r="G38" s="89">
        <v>5</v>
      </c>
      <c r="H38" s="90">
        <v>-5</v>
      </c>
      <c r="I38" s="28">
        <v>7</v>
      </c>
      <c r="J38" s="28">
        <v>14</v>
      </c>
      <c r="K38" s="91">
        <v>-7</v>
      </c>
      <c r="L38" s="90">
        <v>-12</v>
      </c>
      <c r="M38" s="92">
        <v>2086</v>
      </c>
      <c r="N38" s="90">
        <v>-2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13</v>
      </c>
      <c r="Y38" s="3">
        <f t="shared" si="7"/>
        <v>4</v>
      </c>
      <c r="Z38" s="3">
        <f t="shared" si="8"/>
        <v>24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5071</v>
      </c>
      <c r="D40" s="89">
        <v>2466</v>
      </c>
      <c r="E40" s="89">
        <v>2605</v>
      </c>
      <c r="F40" s="89">
        <v>3</v>
      </c>
      <c r="G40" s="89">
        <v>5</v>
      </c>
      <c r="H40" s="90">
        <v>-2</v>
      </c>
      <c r="I40" s="28">
        <v>6</v>
      </c>
      <c r="J40" s="28">
        <v>8</v>
      </c>
      <c r="K40" s="91">
        <v>-2</v>
      </c>
      <c r="L40" s="90">
        <v>-4</v>
      </c>
      <c r="M40" s="92">
        <v>1572</v>
      </c>
      <c r="N40" s="90">
        <v>-3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4</v>
      </c>
      <c r="Y40" s="3">
        <f t="shared" si="7"/>
        <v>1</v>
      </c>
      <c r="Z40" s="3">
        <f t="shared" si="8"/>
        <v>15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8080</v>
      </c>
      <c r="D41" s="89">
        <v>3913</v>
      </c>
      <c r="E41" s="89">
        <v>4167</v>
      </c>
      <c r="F41" s="89">
        <v>4</v>
      </c>
      <c r="G41" s="89">
        <v>11</v>
      </c>
      <c r="H41" s="90">
        <v>-7</v>
      </c>
      <c r="I41" s="28">
        <v>6</v>
      </c>
      <c r="J41" s="28">
        <v>8</v>
      </c>
      <c r="K41" s="91">
        <v>-2</v>
      </c>
      <c r="L41" s="90">
        <v>-9</v>
      </c>
      <c r="M41" s="92">
        <v>2596</v>
      </c>
      <c r="N41" s="90">
        <v>0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0</v>
      </c>
      <c r="V41" s="3" t="str">
        <f t="shared" si="5"/>
        <v>　</v>
      </c>
      <c r="W41" s="3"/>
      <c r="X41" s="3">
        <f t="shared" si="6"/>
        <v>10</v>
      </c>
      <c r="Y41" s="3">
        <f t="shared" si="7"/>
        <v>10</v>
      </c>
      <c r="Z41" s="3">
        <f t="shared" si="8"/>
        <v>15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5007</v>
      </c>
      <c r="D42" s="89">
        <v>2420</v>
      </c>
      <c r="E42" s="89">
        <v>2587</v>
      </c>
      <c r="F42" s="89">
        <v>3</v>
      </c>
      <c r="G42" s="89">
        <v>10</v>
      </c>
      <c r="H42" s="90">
        <v>-7</v>
      </c>
      <c r="I42" s="28">
        <v>8</v>
      </c>
      <c r="J42" s="28">
        <v>7</v>
      </c>
      <c r="K42" s="91">
        <v>1</v>
      </c>
      <c r="L42" s="90">
        <v>-6</v>
      </c>
      <c r="M42" s="92">
        <v>1580</v>
      </c>
      <c r="N42" s="90">
        <v>-1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6</v>
      </c>
      <c r="Y42" s="3">
        <f t="shared" si="7"/>
        <v>10</v>
      </c>
      <c r="Z42" s="3">
        <f t="shared" si="8"/>
        <v>10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7203</v>
      </c>
      <c r="D43" s="89">
        <v>3408</v>
      </c>
      <c r="E43" s="89">
        <v>3795</v>
      </c>
      <c r="F43" s="89">
        <v>1</v>
      </c>
      <c r="G43" s="89">
        <v>14</v>
      </c>
      <c r="H43" s="90">
        <v>-13</v>
      </c>
      <c r="I43" s="28">
        <v>4</v>
      </c>
      <c r="J43" s="28">
        <v>11</v>
      </c>
      <c r="K43" s="91">
        <v>-7</v>
      </c>
      <c r="L43" s="90">
        <v>-20</v>
      </c>
      <c r="M43" s="92">
        <v>2320</v>
      </c>
      <c r="N43" s="90">
        <v>-8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23</v>
      </c>
      <c r="Y43" s="3">
        <f t="shared" si="7"/>
        <v>18</v>
      </c>
      <c r="Z43" s="3">
        <f t="shared" si="8"/>
        <v>24</v>
      </c>
      <c r="AA43" s="3"/>
      <c r="AB43" s="1" t="s">
        <v>114</v>
      </c>
    </row>
    <row r="44" spans="1:28" ht="12" customHeight="1">
      <c r="B44" s="88" t="s">
        <v>115</v>
      </c>
      <c r="C44" s="89">
        <v>3028</v>
      </c>
      <c r="D44" s="89">
        <v>1498</v>
      </c>
      <c r="E44" s="89">
        <v>1530</v>
      </c>
      <c r="F44" s="89">
        <v>0</v>
      </c>
      <c r="G44" s="89">
        <v>7</v>
      </c>
      <c r="H44" s="90">
        <v>-7</v>
      </c>
      <c r="I44" s="28">
        <v>6</v>
      </c>
      <c r="J44" s="28">
        <v>1</v>
      </c>
      <c r="K44" s="91">
        <v>5</v>
      </c>
      <c r="L44" s="90">
        <v>-2</v>
      </c>
      <c r="M44" s="92">
        <v>945</v>
      </c>
      <c r="N44" s="90">
        <v>0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0</v>
      </c>
      <c r="V44" s="3" t="str">
        <f t="shared" si="5"/>
        <v>　</v>
      </c>
      <c r="W44" s="3"/>
      <c r="X44" s="3">
        <f t="shared" si="6"/>
        <v>2</v>
      </c>
      <c r="Y44" s="3">
        <f t="shared" si="7"/>
        <v>10</v>
      </c>
      <c r="Z44" s="3">
        <f t="shared" si="8"/>
        <v>4</v>
      </c>
      <c r="AA44" s="3"/>
      <c r="AB44" s="1" t="s">
        <v>116</v>
      </c>
    </row>
    <row r="45" spans="1:28" ht="12" customHeight="1">
      <c r="B45" s="88" t="s">
        <v>117</v>
      </c>
      <c r="C45" s="89">
        <v>3902</v>
      </c>
      <c r="D45" s="89">
        <v>1887</v>
      </c>
      <c r="E45" s="89">
        <v>2015</v>
      </c>
      <c r="F45" s="89">
        <v>2</v>
      </c>
      <c r="G45" s="89">
        <v>8</v>
      </c>
      <c r="H45" s="90">
        <v>-6</v>
      </c>
      <c r="I45" s="28">
        <v>3</v>
      </c>
      <c r="J45" s="28">
        <v>12</v>
      </c>
      <c r="K45" s="91">
        <v>-9</v>
      </c>
      <c r="L45" s="90">
        <v>-15</v>
      </c>
      <c r="M45" s="92">
        <v>1193</v>
      </c>
      <c r="N45" s="90">
        <v>-3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17</v>
      </c>
      <c r="Y45" s="3">
        <f t="shared" si="7"/>
        <v>7</v>
      </c>
      <c r="Z45" s="3">
        <f t="shared" si="8"/>
        <v>27</v>
      </c>
      <c r="AA45" s="3"/>
      <c r="AB45" s="1" t="s">
        <v>118</v>
      </c>
    </row>
    <row r="46" spans="1:28" ht="12" customHeight="1">
      <c r="B46" s="88" t="s">
        <v>119</v>
      </c>
      <c r="C46" s="89">
        <v>4199</v>
      </c>
      <c r="D46" s="89">
        <v>1987</v>
      </c>
      <c r="E46" s="89">
        <v>2212</v>
      </c>
      <c r="F46" s="89">
        <v>2</v>
      </c>
      <c r="G46" s="89">
        <v>4</v>
      </c>
      <c r="H46" s="90">
        <v>-2</v>
      </c>
      <c r="I46" s="28">
        <v>4</v>
      </c>
      <c r="J46" s="28">
        <v>8</v>
      </c>
      <c r="K46" s="91">
        <v>-4</v>
      </c>
      <c r="L46" s="90">
        <v>-6</v>
      </c>
      <c r="M46" s="92">
        <v>1359</v>
      </c>
      <c r="N46" s="90">
        <v>2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○</v>
      </c>
      <c r="U46" s="3" t="str">
        <f t="shared" si="12"/>
        <v>　</v>
      </c>
      <c r="V46" s="3" t="str">
        <f t="shared" si="5"/>
        <v>　</v>
      </c>
      <c r="W46" s="3"/>
      <c r="X46" s="3">
        <f t="shared" si="6"/>
        <v>6</v>
      </c>
      <c r="Y46" s="3">
        <f t="shared" si="7"/>
        <v>1</v>
      </c>
      <c r="Z46" s="3">
        <f t="shared" si="8"/>
        <v>20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22463</v>
      </c>
      <c r="D48" s="114">
        <v>10950</v>
      </c>
      <c r="E48" s="114">
        <v>11513</v>
      </c>
      <c r="F48" s="114">
        <v>11</v>
      </c>
      <c r="G48" s="114">
        <v>25</v>
      </c>
      <c r="H48" s="115">
        <v>-14</v>
      </c>
      <c r="I48" s="28">
        <v>31</v>
      </c>
      <c r="J48" s="28">
        <v>27</v>
      </c>
      <c r="K48" s="91">
        <v>4</v>
      </c>
      <c r="L48" s="115">
        <v>-10</v>
      </c>
      <c r="M48" s="114">
        <v>7358</v>
      </c>
      <c r="N48" s="115">
        <v>2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○</v>
      </c>
      <c r="U48" s="3" t="str">
        <f>IF(N48=0,"0","　")</f>
        <v>　</v>
      </c>
      <c r="V48" s="3" t="str">
        <f t="shared" si="5"/>
        <v>　</v>
      </c>
      <c r="W48" s="3"/>
      <c r="X48" s="3">
        <f t="shared" si="6"/>
        <v>11</v>
      </c>
      <c r="Y48" s="3">
        <f t="shared" si="7"/>
        <v>22</v>
      </c>
      <c r="Z48" s="3">
        <f t="shared" si="8"/>
        <v>5</v>
      </c>
      <c r="AA48" s="3"/>
      <c r="AB48" s="1" t="s">
        <v>122</v>
      </c>
    </row>
    <row r="49" spans="2:28" ht="12" customHeight="1">
      <c r="B49" s="113" t="s">
        <v>123</v>
      </c>
      <c r="C49" s="114">
        <v>14558</v>
      </c>
      <c r="D49" s="114">
        <v>7101</v>
      </c>
      <c r="E49" s="114">
        <v>7457</v>
      </c>
      <c r="F49" s="114">
        <v>2</v>
      </c>
      <c r="G49" s="114">
        <v>13</v>
      </c>
      <c r="H49" s="115">
        <v>-11</v>
      </c>
      <c r="I49" s="28">
        <v>17</v>
      </c>
      <c r="J49" s="28">
        <v>38</v>
      </c>
      <c r="K49" s="91">
        <v>-21</v>
      </c>
      <c r="L49" s="115">
        <v>-32</v>
      </c>
      <c r="M49" s="114">
        <v>4495</v>
      </c>
      <c r="N49" s="115">
        <v>-10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31</v>
      </c>
      <c r="Y49" s="3">
        <f t="shared" si="7"/>
        <v>17</v>
      </c>
      <c r="Z49" s="3">
        <f t="shared" si="8"/>
        <v>32</v>
      </c>
      <c r="AA49" s="3"/>
      <c r="AB49" s="1" t="s">
        <v>124</v>
      </c>
    </row>
    <row r="50" spans="2:28" ht="12" customHeight="1">
      <c r="B50" s="88" t="s">
        <v>125</v>
      </c>
      <c r="C50" s="89">
        <v>7107</v>
      </c>
      <c r="D50" s="89">
        <v>3573</v>
      </c>
      <c r="E50" s="89">
        <v>3534</v>
      </c>
      <c r="F50" s="89">
        <v>2</v>
      </c>
      <c r="G50" s="89">
        <v>12</v>
      </c>
      <c r="H50" s="90">
        <v>-10</v>
      </c>
      <c r="I50" s="28">
        <v>6</v>
      </c>
      <c r="J50" s="28">
        <v>8</v>
      </c>
      <c r="K50" s="91">
        <v>-2</v>
      </c>
      <c r="L50" s="90">
        <v>-12</v>
      </c>
      <c r="M50" s="92">
        <v>2810</v>
      </c>
      <c r="N50" s="90">
        <v>0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0</v>
      </c>
      <c r="V50" s="3" t="str">
        <f t="shared" si="5"/>
        <v>　</v>
      </c>
      <c r="W50" s="3"/>
      <c r="X50" s="3">
        <f t="shared" si="6"/>
        <v>13</v>
      </c>
      <c r="Y50" s="3">
        <f t="shared" si="7"/>
        <v>16</v>
      </c>
      <c r="Z50" s="3">
        <f t="shared" si="8"/>
        <v>15</v>
      </c>
      <c r="AA50" s="3"/>
      <c r="AB50" s="1" t="s">
        <v>126</v>
      </c>
    </row>
    <row r="51" spans="2:28" ht="12" customHeight="1">
      <c r="B51" s="88" t="s">
        <v>127</v>
      </c>
      <c r="C51" s="89">
        <v>12890</v>
      </c>
      <c r="D51" s="89">
        <v>6357</v>
      </c>
      <c r="E51" s="89">
        <v>6533</v>
      </c>
      <c r="F51" s="89">
        <v>4</v>
      </c>
      <c r="G51" s="89">
        <v>21</v>
      </c>
      <c r="H51" s="90">
        <v>-17</v>
      </c>
      <c r="I51" s="28">
        <v>14</v>
      </c>
      <c r="J51" s="28">
        <v>14</v>
      </c>
      <c r="K51" s="91">
        <v>0</v>
      </c>
      <c r="L51" s="90">
        <v>-17</v>
      </c>
      <c r="M51" s="92">
        <v>4389</v>
      </c>
      <c r="N51" s="90">
        <v>7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○</v>
      </c>
      <c r="U51" s="3" t="str">
        <f>IF(N51=0,"0","　")</f>
        <v>　</v>
      </c>
      <c r="V51" s="3" t="str">
        <f t="shared" si="5"/>
        <v>　</v>
      </c>
      <c r="W51" s="3"/>
      <c r="X51" s="3">
        <f t="shared" si="6"/>
        <v>19</v>
      </c>
      <c r="Y51" s="3">
        <f t="shared" si="7"/>
        <v>25</v>
      </c>
      <c r="Z51" s="3">
        <f t="shared" si="8"/>
        <v>12</v>
      </c>
      <c r="AA51" s="3"/>
      <c r="AB51" s="1" t="s">
        <v>128</v>
      </c>
    </row>
    <row r="52" spans="2:28" ht="12" customHeight="1">
      <c r="B52" s="88" t="s">
        <v>129</v>
      </c>
      <c r="C52" s="89">
        <v>6613</v>
      </c>
      <c r="D52" s="89">
        <v>3214</v>
      </c>
      <c r="E52" s="89">
        <v>3399</v>
      </c>
      <c r="F52" s="89">
        <v>5</v>
      </c>
      <c r="G52" s="89">
        <v>10</v>
      </c>
      <c r="H52" s="90">
        <v>-5</v>
      </c>
      <c r="I52" s="28">
        <v>6</v>
      </c>
      <c r="J52" s="28">
        <v>3</v>
      </c>
      <c r="K52" s="91">
        <v>3</v>
      </c>
      <c r="L52" s="90">
        <v>-2</v>
      </c>
      <c r="M52" s="92">
        <v>2125</v>
      </c>
      <c r="N52" s="90">
        <v>0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0</v>
      </c>
      <c r="V52" s="3" t="str">
        <f t="shared" si="5"/>
        <v>　</v>
      </c>
      <c r="W52" s="3"/>
      <c r="X52" s="3">
        <f t="shared" si="6"/>
        <v>2</v>
      </c>
      <c r="Y52" s="3">
        <f t="shared" si="7"/>
        <v>4</v>
      </c>
      <c r="Z52" s="3">
        <f t="shared" si="8"/>
        <v>8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7601</v>
      </c>
      <c r="D54" s="89">
        <v>3694</v>
      </c>
      <c r="E54" s="89">
        <v>3907</v>
      </c>
      <c r="F54" s="89">
        <v>7</v>
      </c>
      <c r="G54" s="89">
        <v>12</v>
      </c>
      <c r="H54" s="90">
        <v>-5</v>
      </c>
      <c r="I54" s="28">
        <v>10</v>
      </c>
      <c r="J54" s="28">
        <v>16</v>
      </c>
      <c r="K54" s="91">
        <v>-6</v>
      </c>
      <c r="L54" s="90">
        <v>-11</v>
      </c>
      <c r="M54" s="92">
        <v>2332</v>
      </c>
      <c r="N54" s="90">
        <v>-3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　</v>
      </c>
      <c r="U54" s="3" t="str">
        <f>IF(N54=0,"0","　")</f>
        <v>　</v>
      </c>
      <c r="V54" s="3" t="str">
        <f t="shared" si="5"/>
        <v>△</v>
      </c>
      <c r="W54" s="3"/>
      <c r="X54" s="3">
        <f t="shared" si="6"/>
        <v>12</v>
      </c>
      <c r="Y54" s="3">
        <f t="shared" si="7"/>
        <v>4</v>
      </c>
      <c r="Z54" s="3">
        <f t="shared" si="8"/>
        <v>22</v>
      </c>
      <c r="AA54" s="3"/>
      <c r="AB54" s="1" t="s">
        <v>132</v>
      </c>
    </row>
    <row r="55" spans="2:28" ht="12" customHeight="1">
      <c r="B55" s="88" t="s">
        <v>133</v>
      </c>
      <c r="C55" s="89">
        <v>20151</v>
      </c>
      <c r="D55" s="89">
        <v>9636</v>
      </c>
      <c r="E55" s="89">
        <v>10515</v>
      </c>
      <c r="F55" s="89">
        <v>13</v>
      </c>
      <c r="G55" s="89">
        <v>21</v>
      </c>
      <c r="H55" s="90">
        <v>-8</v>
      </c>
      <c r="I55" s="28">
        <v>46</v>
      </c>
      <c r="J55" s="28">
        <v>44</v>
      </c>
      <c r="K55" s="91">
        <v>2</v>
      </c>
      <c r="L55" s="90">
        <v>-6</v>
      </c>
      <c r="M55" s="92">
        <v>6650</v>
      </c>
      <c r="N55" s="90">
        <v>2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○</v>
      </c>
      <c r="U55" s="3" t="str">
        <f>IF(N55=0,"0","　")</f>
        <v>　</v>
      </c>
      <c r="V55" s="3" t="str">
        <f t="shared" si="5"/>
        <v>　</v>
      </c>
      <c r="W55" s="3"/>
      <c r="X55" s="3">
        <f t="shared" si="6"/>
        <v>6</v>
      </c>
      <c r="Y55" s="3">
        <f t="shared" si="7"/>
        <v>13</v>
      </c>
      <c r="Z55" s="3">
        <f t="shared" si="8"/>
        <v>9</v>
      </c>
      <c r="AA55" s="3"/>
      <c r="AB55" s="1" t="s">
        <v>134</v>
      </c>
    </row>
    <row r="56" spans="2:28" ht="12" customHeight="1">
      <c r="B56" s="116" t="s">
        <v>135</v>
      </c>
      <c r="C56" s="89">
        <v>13032</v>
      </c>
      <c r="D56" s="117">
        <v>6189</v>
      </c>
      <c r="E56" s="117">
        <v>6843</v>
      </c>
      <c r="F56" s="117">
        <v>3</v>
      </c>
      <c r="G56" s="117">
        <v>16</v>
      </c>
      <c r="H56" s="118">
        <v>-13</v>
      </c>
      <c r="I56" s="119">
        <v>12</v>
      </c>
      <c r="J56" s="119">
        <v>14</v>
      </c>
      <c r="K56" s="120">
        <v>-2</v>
      </c>
      <c r="L56" s="118">
        <v>-15</v>
      </c>
      <c r="M56" s="121">
        <v>4432</v>
      </c>
      <c r="N56" s="118">
        <v>1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○</v>
      </c>
      <c r="U56" s="3" t="str">
        <f>IF(N56=0,"0","　")</f>
        <v>　</v>
      </c>
      <c r="V56" s="3" t="str">
        <f t="shared" si="5"/>
        <v>　</v>
      </c>
      <c r="W56" s="3"/>
      <c r="X56" s="3">
        <f t="shared" si="6"/>
        <v>17</v>
      </c>
      <c r="Y56" s="3">
        <f t="shared" si="7"/>
        <v>18</v>
      </c>
      <c r="Z56" s="3">
        <f t="shared" si="8"/>
        <v>15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0</v>
      </c>
      <c r="S58" s="107">
        <f>COUNTIF(S32:S57,"×")</f>
        <v>22</v>
      </c>
      <c r="T58" s="108">
        <f>COUNTIF(T32:T57,"○")</f>
        <v>7</v>
      </c>
      <c r="U58" s="1">
        <f>COUNTIF(U32:U56,"0")</f>
        <v>4</v>
      </c>
      <c r="V58" s="1">
        <f>COUNTIF(V32:V57,"△")</f>
        <v>11</v>
      </c>
      <c r="W58" s="3"/>
      <c r="X58" s="3"/>
      <c r="Y58" s="3"/>
      <c r="Z58" s="3"/>
      <c r="AA58" s="3"/>
    </row>
    <row r="59" spans="2:28" ht="12" customHeight="1">
      <c r="E59" s="123"/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3"/>
      <c r="F60" s="125"/>
      <c r="G60" s="125"/>
      <c r="H60" s="126"/>
      <c r="I60" s="125"/>
      <c r="J60" s="125"/>
      <c r="K60" s="126"/>
      <c r="L60" s="126"/>
      <c r="M60" s="125"/>
      <c r="N60" s="126"/>
      <c r="P60" s="3"/>
      <c r="Q60" s="127"/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23"/>
      <c r="F61" s="132"/>
      <c r="G61" s="133"/>
      <c r="H61" s="132"/>
      <c r="I61" s="132"/>
      <c r="J61" s="133"/>
      <c r="K61" s="132"/>
      <c r="L61" s="132"/>
      <c r="M61" s="132"/>
      <c r="N61" s="134"/>
      <c r="R61" s="127"/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137</v>
      </c>
      <c r="Q62" s="127"/>
      <c r="S62" s="135">
        <f>COUNTIF(S18:S56,"×")</f>
        <v>34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139</v>
      </c>
      <c r="Q64" s="3"/>
      <c r="S64" s="107"/>
      <c r="T64" s="136">
        <f>COUNTIF(T18:T56,"○")</f>
        <v>15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5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15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1</v>
      </c>
      <c r="R67" s="1">
        <f t="shared" si="13"/>
        <v>0</v>
      </c>
      <c r="S67" s="1">
        <f t="shared" si="13"/>
        <v>34</v>
      </c>
      <c r="T67" s="1">
        <f t="shared" si="13"/>
        <v>15</v>
      </c>
      <c r="U67" s="1">
        <f t="shared" si="13"/>
        <v>5</v>
      </c>
      <c r="V67" s="1">
        <f t="shared" si="13"/>
        <v>15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83" priority="5" stopIfTrue="1" operator="between">
      <formula>1</formula>
      <formula>5</formula>
    </cfRule>
    <cfRule type="cellIs" dxfId="82" priority="6" stopIfTrue="1" operator="between">
      <formula>31</formula>
      <formula>35</formula>
    </cfRule>
  </conditionalFormatting>
  <conditionalFormatting sqref="Y18:Y56">
    <cfRule type="cellIs" dxfId="81" priority="3" stopIfTrue="1" operator="between">
      <formula>1</formula>
      <formula>5</formula>
    </cfRule>
    <cfRule type="cellIs" dxfId="80" priority="4" stopIfTrue="1" operator="between">
      <formula>31</formula>
      <formula>35</formula>
    </cfRule>
  </conditionalFormatting>
  <conditionalFormatting sqref="Z18:Z56">
    <cfRule type="cellIs" dxfId="79" priority="1" stopIfTrue="1" operator="between">
      <formula>1</formula>
      <formula>5</formula>
    </cfRule>
    <cfRule type="cellIs" dxfId="78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142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143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144</v>
      </c>
      <c r="M4" s="154" t="s">
        <v>146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147</v>
      </c>
      <c r="G5" s="80" t="s">
        <v>38</v>
      </c>
      <c r="H5" s="80" t="s">
        <v>40</v>
      </c>
      <c r="I5" s="81" t="s">
        <v>42</v>
      </c>
      <c r="J5" s="81" t="s">
        <v>148</v>
      </c>
      <c r="K5" s="81" t="s">
        <v>40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1067103</v>
      </c>
      <c r="D7" s="89">
        <v>516002</v>
      </c>
      <c r="E7" s="89">
        <v>551101</v>
      </c>
      <c r="F7" s="89">
        <v>540</v>
      </c>
      <c r="G7" s="89">
        <v>1379</v>
      </c>
      <c r="H7" s="90">
        <v>-839</v>
      </c>
      <c r="I7" s="28">
        <v>1751</v>
      </c>
      <c r="J7" s="28">
        <v>1836</v>
      </c>
      <c r="K7" s="91">
        <v>-85</v>
      </c>
      <c r="L7" s="90">
        <v>-924</v>
      </c>
      <c r="M7" s="92">
        <v>398017</v>
      </c>
      <c r="N7" s="90">
        <v>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832</v>
      </c>
      <c r="J8" s="96">
        <v>917</v>
      </c>
      <c r="K8" s="97">
        <v>-85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858822</v>
      </c>
      <c r="D10" s="89">
        <v>414911</v>
      </c>
      <c r="E10" s="89">
        <v>443911</v>
      </c>
      <c r="F10" s="89">
        <v>439</v>
      </c>
      <c r="G10" s="89">
        <v>1046</v>
      </c>
      <c r="H10" s="90">
        <v>-607</v>
      </c>
      <c r="I10" s="28">
        <v>1436</v>
      </c>
      <c r="J10" s="28">
        <v>1472</v>
      </c>
      <c r="K10" s="91">
        <v>-36</v>
      </c>
      <c r="L10" s="90">
        <v>-643</v>
      </c>
      <c r="M10" s="92">
        <v>329411</v>
      </c>
      <c r="N10" s="90">
        <v>12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208281</v>
      </c>
      <c r="D11" s="89">
        <v>101091</v>
      </c>
      <c r="E11" s="89">
        <v>107190</v>
      </c>
      <c r="F11" s="89">
        <v>101</v>
      </c>
      <c r="G11" s="89">
        <v>333</v>
      </c>
      <c r="H11" s="90">
        <v>-232</v>
      </c>
      <c r="I11" s="28">
        <v>315</v>
      </c>
      <c r="J11" s="28">
        <v>364</v>
      </c>
      <c r="K11" s="91">
        <v>-49</v>
      </c>
      <c r="L11" s="90">
        <v>-281</v>
      </c>
      <c r="M11" s="92">
        <v>68606</v>
      </c>
      <c r="N11" s="90">
        <v>-10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531487</v>
      </c>
      <c r="D13" s="89">
        <v>257183</v>
      </c>
      <c r="E13" s="89">
        <v>274304</v>
      </c>
      <c r="F13" s="89">
        <v>277</v>
      </c>
      <c r="G13" s="89">
        <v>612</v>
      </c>
      <c r="H13" s="90">
        <v>-335</v>
      </c>
      <c r="I13" s="28">
        <v>983</v>
      </c>
      <c r="J13" s="28">
        <v>1016</v>
      </c>
      <c r="K13" s="91">
        <v>-33</v>
      </c>
      <c r="L13" s="90">
        <v>-368</v>
      </c>
      <c r="M13" s="92">
        <v>200619</v>
      </c>
      <c r="N13" s="90">
        <v>26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70838</v>
      </c>
      <c r="D14" s="89">
        <v>33987</v>
      </c>
      <c r="E14" s="89">
        <v>36851</v>
      </c>
      <c r="F14" s="89">
        <v>26</v>
      </c>
      <c r="G14" s="89">
        <v>102</v>
      </c>
      <c r="H14" s="90">
        <v>-76</v>
      </c>
      <c r="I14" s="28">
        <v>100</v>
      </c>
      <c r="J14" s="28">
        <v>108</v>
      </c>
      <c r="K14" s="91">
        <v>-8</v>
      </c>
      <c r="L14" s="90">
        <v>-84</v>
      </c>
      <c r="M14" s="92">
        <v>24412</v>
      </c>
      <c r="N14" s="90">
        <v>-10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201634</v>
      </c>
      <c r="D15" s="89">
        <v>98957</v>
      </c>
      <c r="E15" s="89">
        <v>102677</v>
      </c>
      <c r="F15" s="89">
        <v>86</v>
      </c>
      <c r="G15" s="89">
        <v>288</v>
      </c>
      <c r="H15" s="90">
        <v>-202</v>
      </c>
      <c r="I15" s="28">
        <v>342</v>
      </c>
      <c r="J15" s="28">
        <v>352</v>
      </c>
      <c r="K15" s="91">
        <v>-10</v>
      </c>
      <c r="L15" s="90">
        <v>-212</v>
      </c>
      <c r="M15" s="92">
        <v>74517</v>
      </c>
      <c r="N15" s="90">
        <v>-1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263144</v>
      </c>
      <c r="D16" s="89">
        <v>125875</v>
      </c>
      <c r="E16" s="89">
        <v>137269</v>
      </c>
      <c r="F16" s="89">
        <v>151</v>
      </c>
      <c r="G16" s="89">
        <v>377</v>
      </c>
      <c r="H16" s="90">
        <v>-226</v>
      </c>
      <c r="I16" s="28">
        <v>326</v>
      </c>
      <c r="J16" s="28">
        <v>360</v>
      </c>
      <c r="K16" s="91">
        <v>-34</v>
      </c>
      <c r="L16" s="90">
        <v>-260</v>
      </c>
      <c r="M16" s="92">
        <v>98469</v>
      </c>
      <c r="N16" s="90">
        <v>-13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58</v>
      </c>
      <c r="S17" s="107" t="s">
        <v>60</v>
      </c>
      <c r="T17" s="108" t="s">
        <v>61</v>
      </c>
      <c r="U17" s="109" t="s">
        <v>58</v>
      </c>
      <c r="V17" s="109" t="s">
        <v>62</v>
      </c>
      <c r="W17" s="3"/>
      <c r="X17" s="109" t="s">
        <v>63</v>
      </c>
      <c r="Y17" s="109" t="s">
        <v>63</v>
      </c>
      <c r="Z17" s="109" t="s">
        <v>63</v>
      </c>
      <c r="AA17" s="3"/>
    </row>
    <row r="18" spans="1:28" ht="12.75" customHeight="1">
      <c r="A18" s="7"/>
      <c r="B18" s="88" t="s">
        <v>66</v>
      </c>
      <c r="C18" s="89">
        <v>247494</v>
      </c>
      <c r="D18" s="89">
        <v>118946</v>
      </c>
      <c r="E18" s="89">
        <v>128548</v>
      </c>
      <c r="F18" s="89">
        <v>138</v>
      </c>
      <c r="G18" s="89">
        <v>245</v>
      </c>
      <c r="H18" s="90">
        <v>-107</v>
      </c>
      <c r="I18" s="28">
        <v>467</v>
      </c>
      <c r="J18" s="28">
        <v>456</v>
      </c>
      <c r="K18" s="91">
        <v>11</v>
      </c>
      <c r="L18" s="90">
        <v>-96</v>
      </c>
      <c r="M18" s="92">
        <v>102363</v>
      </c>
      <c r="N18" s="90">
        <v>45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33</v>
      </c>
      <c r="Y18" s="3">
        <f>RANK(H18,$H$18:$H$56)</f>
        <v>35</v>
      </c>
      <c r="Z18" s="3">
        <f>RANK(K18,$K$18:$K$56)</f>
        <v>3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81162</v>
      </c>
      <c r="D19" s="89">
        <v>40204</v>
      </c>
      <c r="E19" s="89">
        <v>40958</v>
      </c>
      <c r="F19" s="89">
        <v>33</v>
      </c>
      <c r="G19" s="89">
        <v>109</v>
      </c>
      <c r="H19" s="90">
        <v>-76</v>
      </c>
      <c r="I19" s="28">
        <v>133</v>
      </c>
      <c r="J19" s="28">
        <v>147</v>
      </c>
      <c r="K19" s="91">
        <v>-14</v>
      </c>
      <c r="L19" s="90">
        <v>-90</v>
      </c>
      <c r="M19" s="92">
        <v>33079</v>
      </c>
      <c r="N19" s="90">
        <v>-16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　</v>
      </c>
      <c r="U19" s="3" t="str">
        <f t="shared" si="1"/>
        <v>　</v>
      </c>
      <c r="V19" s="3" t="str">
        <f t="shared" ref="V19:V56" si="5">IF(N19&lt;0,"△","　")</f>
        <v>△</v>
      </c>
      <c r="W19" s="3"/>
      <c r="X19" s="3">
        <f t="shared" ref="X19:X56" si="6">RANK(L19,$L$18:$L$56)</f>
        <v>32</v>
      </c>
      <c r="Y19" s="3">
        <f t="shared" ref="Y19:Y56" si="7">RANK(H19,$H$18:$H$56)</f>
        <v>32</v>
      </c>
      <c r="Z19" s="3">
        <f t="shared" ref="Z19:Z56" si="8">RANK(K19,$K$18:$K$56)</f>
        <v>31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122242</v>
      </c>
      <c r="D20" s="89">
        <v>58584</v>
      </c>
      <c r="E20" s="89">
        <v>63658</v>
      </c>
      <c r="F20" s="89">
        <v>64</v>
      </c>
      <c r="G20" s="89">
        <v>149</v>
      </c>
      <c r="H20" s="90">
        <v>-85</v>
      </c>
      <c r="I20" s="28">
        <v>134</v>
      </c>
      <c r="J20" s="28">
        <v>154</v>
      </c>
      <c r="K20" s="91">
        <v>-20</v>
      </c>
      <c r="L20" s="90">
        <v>-105</v>
      </c>
      <c r="M20" s="92">
        <v>45675</v>
      </c>
      <c r="N20" s="90">
        <v>9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35</v>
      </c>
      <c r="Y20" s="3">
        <f t="shared" si="7"/>
        <v>33</v>
      </c>
      <c r="Z20" s="3">
        <f t="shared" si="8"/>
        <v>35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100174</v>
      </c>
      <c r="D21" s="89">
        <v>47799</v>
      </c>
      <c r="E21" s="89">
        <v>52375</v>
      </c>
      <c r="F21" s="89">
        <v>61</v>
      </c>
      <c r="G21" s="89">
        <v>159</v>
      </c>
      <c r="H21" s="90">
        <v>-98</v>
      </c>
      <c r="I21" s="28">
        <v>128</v>
      </c>
      <c r="J21" s="28">
        <v>129</v>
      </c>
      <c r="K21" s="91">
        <v>-1</v>
      </c>
      <c r="L21" s="90">
        <v>-99</v>
      </c>
      <c r="M21" s="92">
        <v>39382</v>
      </c>
      <c r="N21" s="90">
        <v>-20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34</v>
      </c>
      <c r="Y21" s="3">
        <f t="shared" si="7"/>
        <v>34</v>
      </c>
      <c r="Z21" s="3">
        <f t="shared" si="8"/>
        <v>16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34410</v>
      </c>
      <c r="D22" s="89">
        <v>16439</v>
      </c>
      <c r="E22" s="89">
        <v>17971</v>
      </c>
      <c r="F22" s="89">
        <v>13</v>
      </c>
      <c r="G22" s="89">
        <v>31</v>
      </c>
      <c r="H22" s="90">
        <v>-18</v>
      </c>
      <c r="I22" s="28">
        <v>60</v>
      </c>
      <c r="J22" s="28">
        <v>64</v>
      </c>
      <c r="K22" s="91">
        <v>-4</v>
      </c>
      <c r="L22" s="90">
        <v>-22</v>
      </c>
      <c r="M22" s="92">
        <v>12844</v>
      </c>
      <c r="N22" s="90">
        <v>-13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23</v>
      </c>
      <c r="Y22" s="3">
        <f t="shared" si="7"/>
        <v>22</v>
      </c>
      <c r="Z22" s="3">
        <f t="shared" si="8"/>
        <v>20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40174</v>
      </c>
      <c r="D23" s="89">
        <v>19517</v>
      </c>
      <c r="E23" s="89">
        <v>20657</v>
      </c>
      <c r="F23" s="89">
        <v>24</v>
      </c>
      <c r="G23" s="89">
        <v>39</v>
      </c>
      <c r="H23" s="90">
        <v>-15</v>
      </c>
      <c r="I23" s="28">
        <v>92</v>
      </c>
      <c r="J23" s="28">
        <v>92</v>
      </c>
      <c r="K23" s="91">
        <v>0</v>
      </c>
      <c r="L23" s="90">
        <v>-15</v>
      </c>
      <c r="M23" s="92">
        <v>13670</v>
      </c>
      <c r="N23" s="90">
        <v>16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17</v>
      </c>
      <c r="Y23" s="3">
        <f t="shared" si="7"/>
        <v>16</v>
      </c>
      <c r="Z23" s="3">
        <f t="shared" si="8"/>
        <v>14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29075</v>
      </c>
      <c r="D24" s="89">
        <v>13884</v>
      </c>
      <c r="E24" s="89">
        <v>15191</v>
      </c>
      <c r="F24" s="89">
        <v>14</v>
      </c>
      <c r="G24" s="89">
        <v>37</v>
      </c>
      <c r="H24" s="90">
        <v>-23</v>
      </c>
      <c r="I24" s="28">
        <v>30</v>
      </c>
      <c r="J24" s="28">
        <v>42</v>
      </c>
      <c r="K24" s="91">
        <v>-12</v>
      </c>
      <c r="L24" s="90">
        <v>-35</v>
      </c>
      <c r="M24" s="92">
        <v>10536</v>
      </c>
      <c r="N24" s="90">
        <v>-1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29</v>
      </c>
      <c r="Y24" s="3">
        <f t="shared" si="7"/>
        <v>27</v>
      </c>
      <c r="Z24" s="3">
        <f t="shared" si="8"/>
        <v>29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22476</v>
      </c>
      <c r="D25" s="89">
        <v>10929</v>
      </c>
      <c r="E25" s="89">
        <v>11547</v>
      </c>
      <c r="F25" s="89">
        <v>4</v>
      </c>
      <c r="G25" s="89">
        <v>45</v>
      </c>
      <c r="H25" s="90">
        <v>-41</v>
      </c>
      <c r="I25" s="28">
        <v>30</v>
      </c>
      <c r="J25" s="28">
        <v>29</v>
      </c>
      <c r="K25" s="91">
        <v>1</v>
      </c>
      <c r="L25" s="90">
        <v>-40</v>
      </c>
      <c r="M25" s="92">
        <v>7572</v>
      </c>
      <c r="N25" s="90">
        <v>-7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30</v>
      </c>
      <c r="Y25" s="3">
        <f t="shared" si="7"/>
        <v>31</v>
      </c>
      <c r="Z25" s="3">
        <f t="shared" si="8"/>
        <v>11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26494</v>
      </c>
      <c r="D26" s="89">
        <v>12941</v>
      </c>
      <c r="E26" s="89">
        <v>13553</v>
      </c>
      <c r="F26" s="89">
        <v>8</v>
      </c>
      <c r="G26" s="89">
        <v>48</v>
      </c>
      <c r="H26" s="90">
        <v>-40</v>
      </c>
      <c r="I26" s="28">
        <v>55</v>
      </c>
      <c r="J26" s="28">
        <v>64</v>
      </c>
      <c r="K26" s="91">
        <v>-9</v>
      </c>
      <c r="L26" s="90">
        <v>-49</v>
      </c>
      <c r="M26" s="92">
        <v>9486</v>
      </c>
      <c r="N26" s="90">
        <v>0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　</v>
      </c>
      <c r="U26" s="3" t="str">
        <f t="shared" si="1"/>
        <v>0</v>
      </c>
      <c r="V26" s="3" t="str">
        <f t="shared" si="5"/>
        <v>　</v>
      </c>
      <c r="W26" s="3"/>
      <c r="X26" s="3">
        <f t="shared" si="6"/>
        <v>31</v>
      </c>
      <c r="Y26" s="3">
        <f t="shared" si="7"/>
        <v>30</v>
      </c>
      <c r="Z26" s="3">
        <f>RANK(K26,$K$18:$K$56)</f>
        <v>26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62131</v>
      </c>
      <c r="D27" s="89">
        <v>30221</v>
      </c>
      <c r="E27" s="89">
        <v>31910</v>
      </c>
      <c r="F27" s="89">
        <v>30</v>
      </c>
      <c r="G27" s="89">
        <v>65</v>
      </c>
      <c r="H27" s="90">
        <v>-35</v>
      </c>
      <c r="I27" s="28">
        <v>122</v>
      </c>
      <c r="J27" s="28">
        <v>96</v>
      </c>
      <c r="K27" s="91">
        <v>26</v>
      </c>
      <c r="L27" s="90">
        <v>-9</v>
      </c>
      <c r="M27" s="92">
        <v>22592</v>
      </c>
      <c r="N27" s="90">
        <v>3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7</v>
      </c>
      <c r="Y27" s="3">
        <f t="shared" si="7"/>
        <v>29</v>
      </c>
      <c r="Z27" s="3">
        <f t="shared" si="8"/>
        <v>1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47664</v>
      </c>
      <c r="D28" s="89">
        <v>23510</v>
      </c>
      <c r="E28" s="89">
        <v>24154</v>
      </c>
      <c r="F28" s="89">
        <v>28</v>
      </c>
      <c r="G28" s="89">
        <v>47</v>
      </c>
      <c r="H28" s="90">
        <v>-19</v>
      </c>
      <c r="I28" s="28">
        <v>125</v>
      </c>
      <c r="J28" s="28">
        <v>124</v>
      </c>
      <c r="K28" s="91">
        <v>1</v>
      </c>
      <c r="L28" s="90">
        <v>-18</v>
      </c>
      <c r="M28" s="92">
        <v>16571</v>
      </c>
      <c r="N28" s="90">
        <v>-2</v>
      </c>
      <c r="P28" s="3"/>
      <c r="Q28" s="3" t="str">
        <f t="shared" si="2"/>
        <v>　</v>
      </c>
      <c r="R28" s="3" t="str">
        <f t="shared" si="3"/>
        <v>　</v>
      </c>
      <c r="S28" s="107" t="str">
        <f t="shared" si="0"/>
        <v>×</v>
      </c>
      <c r="T28" s="108" t="str">
        <f t="shared" si="4"/>
        <v>　</v>
      </c>
      <c r="U28" s="3" t="str">
        <f t="shared" si="1"/>
        <v>　</v>
      </c>
      <c r="V28" s="3" t="str">
        <f t="shared" si="5"/>
        <v>△</v>
      </c>
      <c r="W28" s="3"/>
      <c r="X28" s="3">
        <f t="shared" si="6"/>
        <v>19</v>
      </c>
      <c r="Y28" s="3">
        <f t="shared" si="7"/>
        <v>24</v>
      </c>
      <c r="Z28" s="3">
        <f t="shared" si="8"/>
        <v>11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14938</v>
      </c>
      <c r="D29" s="89">
        <v>7301</v>
      </c>
      <c r="E29" s="89">
        <v>7637</v>
      </c>
      <c r="F29" s="89">
        <v>5</v>
      </c>
      <c r="G29" s="89">
        <v>33</v>
      </c>
      <c r="H29" s="90">
        <v>-28</v>
      </c>
      <c r="I29" s="28">
        <v>17</v>
      </c>
      <c r="J29" s="28">
        <v>22</v>
      </c>
      <c r="K29" s="91">
        <v>-5</v>
      </c>
      <c r="L29" s="90">
        <v>-33</v>
      </c>
      <c r="M29" s="92">
        <v>4880</v>
      </c>
      <c r="N29" s="90">
        <v>-3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27</v>
      </c>
      <c r="Y29" s="3">
        <f t="shared" si="7"/>
        <v>28</v>
      </c>
      <c r="Z29" s="3">
        <f t="shared" si="8"/>
        <v>23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30388</v>
      </c>
      <c r="D30" s="89">
        <v>14636</v>
      </c>
      <c r="E30" s="89">
        <v>15752</v>
      </c>
      <c r="F30" s="89">
        <v>17</v>
      </c>
      <c r="G30" s="89">
        <v>39</v>
      </c>
      <c r="H30" s="90">
        <v>-22</v>
      </c>
      <c r="I30" s="28">
        <v>43</v>
      </c>
      <c r="J30" s="28">
        <v>53</v>
      </c>
      <c r="K30" s="91">
        <v>-10</v>
      </c>
      <c r="L30" s="90">
        <v>-32</v>
      </c>
      <c r="M30" s="92">
        <v>10761</v>
      </c>
      <c r="N30" s="90">
        <v>1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26</v>
      </c>
      <c r="Y30" s="3">
        <f t="shared" si="7"/>
        <v>26</v>
      </c>
      <c r="Z30" s="3">
        <f t="shared" si="8"/>
        <v>27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0</v>
      </c>
      <c r="R31" s="109">
        <f>COUNTIF(R18:R30,"◇")</f>
        <v>0</v>
      </c>
      <c r="S31" s="110">
        <f>COUNTIF(S18:S30,"×")</f>
        <v>13</v>
      </c>
      <c r="T31" s="111">
        <f>COUNTIF(T18:T30,"○")</f>
        <v>5</v>
      </c>
      <c r="U31" s="109">
        <f>COUNTIF(U18:U30,"0")</f>
        <v>1</v>
      </c>
      <c r="V31" s="109">
        <f>COUNTIF(V18:V30,"△")</f>
        <v>7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13707</v>
      </c>
      <c r="D32" s="89">
        <v>6597</v>
      </c>
      <c r="E32" s="89">
        <v>7110</v>
      </c>
      <c r="F32" s="89">
        <v>10</v>
      </c>
      <c r="G32" s="89">
        <v>25</v>
      </c>
      <c r="H32" s="90">
        <v>-15</v>
      </c>
      <c r="I32" s="28">
        <v>26</v>
      </c>
      <c r="J32" s="28">
        <v>29</v>
      </c>
      <c r="K32" s="91">
        <v>-3</v>
      </c>
      <c r="L32" s="112">
        <v>-18</v>
      </c>
      <c r="M32" s="92">
        <v>4543</v>
      </c>
      <c r="N32" s="90">
        <v>-8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19</v>
      </c>
      <c r="Y32" s="3">
        <f t="shared" si="7"/>
        <v>16</v>
      </c>
      <c r="Z32" s="3">
        <f t="shared" si="8"/>
        <v>19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10728</v>
      </c>
      <c r="D33" s="89">
        <v>5243</v>
      </c>
      <c r="E33" s="89">
        <v>5485</v>
      </c>
      <c r="F33" s="89">
        <v>5</v>
      </c>
      <c r="G33" s="89">
        <v>19</v>
      </c>
      <c r="H33" s="90">
        <v>-14</v>
      </c>
      <c r="I33" s="28">
        <v>18</v>
      </c>
      <c r="J33" s="28">
        <v>22</v>
      </c>
      <c r="K33" s="91">
        <v>-4</v>
      </c>
      <c r="L33" s="90">
        <v>-18</v>
      </c>
      <c r="M33" s="92">
        <v>3511</v>
      </c>
      <c r="N33" s="90">
        <v>-4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19</v>
      </c>
      <c r="Y33" s="3">
        <f t="shared" si="7"/>
        <v>15</v>
      </c>
      <c r="Z33" s="3">
        <f t="shared" si="8"/>
        <v>20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17614</v>
      </c>
      <c r="D34" s="89">
        <v>8514</v>
      </c>
      <c r="E34" s="89">
        <v>9100</v>
      </c>
      <c r="F34" s="89">
        <v>9</v>
      </c>
      <c r="G34" s="89">
        <v>24</v>
      </c>
      <c r="H34" s="90">
        <v>-15</v>
      </c>
      <c r="I34" s="28">
        <v>29</v>
      </c>
      <c r="J34" s="28">
        <v>41</v>
      </c>
      <c r="K34" s="91">
        <v>-12</v>
      </c>
      <c r="L34" s="90">
        <v>-27</v>
      </c>
      <c r="M34" s="92">
        <v>5921</v>
      </c>
      <c r="N34" s="90">
        <v>-8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24</v>
      </c>
      <c r="Y34" s="3">
        <f t="shared" si="7"/>
        <v>16</v>
      </c>
      <c r="Z34" s="3">
        <f t="shared" si="8"/>
        <v>29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4945</v>
      </c>
      <c r="D35" s="89">
        <v>2383</v>
      </c>
      <c r="E35" s="89">
        <v>2562</v>
      </c>
      <c r="F35" s="89">
        <v>1</v>
      </c>
      <c r="G35" s="89">
        <v>8</v>
      </c>
      <c r="H35" s="90">
        <v>-7</v>
      </c>
      <c r="I35" s="28">
        <v>2</v>
      </c>
      <c r="J35" s="28">
        <v>6</v>
      </c>
      <c r="K35" s="91">
        <v>-4</v>
      </c>
      <c r="L35" s="90">
        <v>-11</v>
      </c>
      <c r="M35" s="92">
        <v>1686</v>
      </c>
      <c r="N35" s="90">
        <v>0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0</v>
      </c>
      <c r="V35" s="3" t="str">
        <f t="shared" si="5"/>
        <v>　</v>
      </c>
      <c r="W35" s="3"/>
      <c r="X35" s="3">
        <f t="shared" si="6"/>
        <v>10</v>
      </c>
      <c r="Y35" s="3">
        <f t="shared" si="7"/>
        <v>7</v>
      </c>
      <c r="Z35" s="3">
        <f t="shared" si="8"/>
        <v>20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6356</v>
      </c>
      <c r="D36" s="89">
        <v>3141</v>
      </c>
      <c r="E36" s="89">
        <v>3215</v>
      </c>
      <c r="F36" s="89">
        <v>4</v>
      </c>
      <c r="G36" s="89">
        <v>8</v>
      </c>
      <c r="H36" s="90">
        <v>-4</v>
      </c>
      <c r="I36" s="28">
        <v>11</v>
      </c>
      <c r="J36" s="28">
        <v>17</v>
      </c>
      <c r="K36" s="91">
        <v>-6</v>
      </c>
      <c r="L36" s="90">
        <v>-10</v>
      </c>
      <c r="M36" s="92">
        <v>2151</v>
      </c>
      <c r="N36" s="90">
        <v>1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○</v>
      </c>
      <c r="U36" s="3" t="str">
        <f t="shared" si="10"/>
        <v>　</v>
      </c>
      <c r="V36" s="3" t="str">
        <f t="shared" si="5"/>
        <v>　</v>
      </c>
      <c r="W36" s="3"/>
      <c r="X36" s="3">
        <f t="shared" si="6"/>
        <v>9</v>
      </c>
      <c r="Y36" s="3">
        <f t="shared" si="7"/>
        <v>5</v>
      </c>
      <c r="Z36" s="3">
        <f t="shared" si="8"/>
        <v>24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7635</v>
      </c>
      <c r="D37" s="89">
        <v>3791</v>
      </c>
      <c r="E37" s="89">
        <v>3844</v>
      </c>
      <c r="F37" s="89">
        <v>5</v>
      </c>
      <c r="G37" s="89">
        <v>6</v>
      </c>
      <c r="H37" s="90">
        <v>-1</v>
      </c>
      <c r="I37" s="28">
        <v>11</v>
      </c>
      <c r="J37" s="28">
        <v>21</v>
      </c>
      <c r="K37" s="91">
        <v>-10</v>
      </c>
      <c r="L37" s="90">
        <v>-11</v>
      </c>
      <c r="M37" s="92">
        <v>2544</v>
      </c>
      <c r="N37" s="90">
        <v>1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○</v>
      </c>
      <c r="U37" s="3" t="str">
        <f t="shared" si="10"/>
        <v>　</v>
      </c>
      <c r="V37" s="3" t="str">
        <f t="shared" si="5"/>
        <v>　</v>
      </c>
      <c r="W37" s="3"/>
      <c r="X37" s="3">
        <f t="shared" si="6"/>
        <v>10</v>
      </c>
      <c r="Y37" s="3">
        <f t="shared" si="7"/>
        <v>1</v>
      </c>
      <c r="Z37" s="3">
        <f t="shared" si="8"/>
        <v>27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6550</v>
      </c>
      <c r="D38" s="89">
        <v>3206</v>
      </c>
      <c r="E38" s="89">
        <v>3344</v>
      </c>
      <c r="F38" s="89">
        <v>0</v>
      </c>
      <c r="G38" s="89">
        <v>11</v>
      </c>
      <c r="H38" s="90">
        <v>-11</v>
      </c>
      <c r="I38" s="28">
        <v>3</v>
      </c>
      <c r="J38" s="28">
        <v>19</v>
      </c>
      <c r="K38" s="91">
        <v>-16</v>
      </c>
      <c r="L38" s="90">
        <v>-27</v>
      </c>
      <c r="M38" s="92">
        <v>2079</v>
      </c>
      <c r="N38" s="90">
        <v>-7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24</v>
      </c>
      <c r="Y38" s="3">
        <f t="shared" si="7"/>
        <v>11</v>
      </c>
      <c r="Z38" s="3">
        <f t="shared" si="8"/>
        <v>33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5065</v>
      </c>
      <c r="D40" s="89">
        <v>2462</v>
      </c>
      <c r="E40" s="89">
        <v>2603</v>
      </c>
      <c r="F40" s="89">
        <v>0</v>
      </c>
      <c r="G40" s="89">
        <v>8</v>
      </c>
      <c r="H40" s="90">
        <v>-8</v>
      </c>
      <c r="I40" s="28">
        <v>5</v>
      </c>
      <c r="J40" s="28">
        <v>3</v>
      </c>
      <c r="K40" s="91">
        <v>2</v>
      </c>
      <c r="L40" s="90">
        <v>-6</v>
      </c>
      <c r="M40" s="92">
        <v>1572</v>
      </c>
      <c r="N40" s="90">
        <v>0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0</v>
      </c>
      <c r="V40" s="3" t="str">
        <f t="shared" si="5"/>
        <v>　</v>
      </c>
      <c r="W40" s="3"/>
      <c r="X40" s="3">
        <f t="shared" si="6"/>
        <v>5</v>
      </c>
      <c r="Y40" s="3">
        <f t="shared" si="7"/>
        <v>8</v>
      </c>
      <c r="Z40" s="3">
        <f t="shared" si="8"/>
        <v>9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8064</v>
      </c>
      <c r="D41" s="89">
        <v>3902</v>
      </c>
      <c r="E41" s="89">
        <v>4162</v>
      </c>
      <c r="F41" s="89">
        <v>2</v>
      </c>
      <c r="G41" s="89">
        <v>18</v>
      </c>
      <c r="H41" s="90">
        <v>-16</v>
      </c>
      <c r="I41" s="28">
        <v>5</v>
      </c>
      <c r="J41" s="28">
        <v>5</v>
      </c>
      <c r="K41" s="91">
        <v>0</v>
      </c>
      <c r="L41" s="90">
        <v>-16</v>
      </c>
      <c r="M41" s="92">
        <v>2596</v>
      </c>
      <c r="N41" s="90">
        <v>0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0</v>
      </c>
      <c r="V41" s="3" t="str">
        <f t="shared" si="5"/>
        <v>　</v>
      </c>
      <c r="W41" s="3"/>
      <c r="X41" s="3">
        <f t="shared" si="6"/>
        <v>18</v>
      </c>
      <c r="Y41" s="3">
        <f t="shared" si="7"/>
        <v>19</v>
      </c>
      <c r="Z41" s="3">
        <f t="shared" si="8"/>
        <v>14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5000</v>
      </c>
      <c r="D42" s="89">
        <v>2422</v>
      </c>
      <c r="E42" s="89">
        <v>2578</v>
      </c>
      <c r="F42" s="89">
        <v>3</v>
      </c>
      <c r="G42" s="89">
        <v>13</v>
      </c>
      <c r="H42" s="90">
        <v>-10</v>
      </c>
      <c r="I42" s="28">
        <v>10</v>
      </c>
      <c r="J42" s="28">
        <v>7</v>
      </c>
      <c r="K42" s="91">
        <v>3</v>
      </c>
      <c r="L42" s="90">
        <v>-7</v>
      </c>
      <c r="M42" s="92">
        <v>1581</v>
      </c>
      <c r="N42" s="90">
        <v>1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○</v>
      </c>
      <c r="U42" s="3" t="str">
        <f t="shared" si="12"/>
        <v>　</v>
      </c>
      <c r="V42" s="3" t="str">
        <f t="shared" si="5"/>
        <v>　</v>
      </c>
      <c r="W42" s="3"/>
      <c r="X42" s="3">
        <f t="shared" si="6"/>
        <v>6</v>
      </c>
      <c r="Y42" s="3">
        <f t="shared" si="7"/>
        <v>9</v>
      </c>
      <c r="Z42" s="3">
        <f t="shared" si="8"/>
        <v>8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7190</v>
      </c>
      <c r="D43" s="89">
        <v>3404</v>
      </c>
      <c r="E43" s="89">
        <v>3786</v>
      </c>
      <c r="F43" s="89">
        <v>1</v>
      </c>
      <c r="G43" s="89">
        <v>18</v>
      </c>
      <c r="H43" s="90">
        <v>-17</v>
      </c>
      <c r="I43" s="28">
        <v>9</v>
      </c>
      <c r="J43" s="28">
        <v>5</v>
      </c>
      <c r="K43" s="91">
        <v>4</v>
      </c>
      <c r="L43" s="90">
        <v>-13</v>
      </c>
      <c r="M43" s="92">
        <v>2322</v>
      </c>
      <c r="N43" s="90">
        <v>2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○</v>
      </c>
      <c r="U43" s="3" t="str">
        <f t="shared" si="12"/>
        <v>　</v>
      </c>
      <c r="V43" s="3" t="str">
        <f t="shared" si="5"/>
        <v>　</v>
      </c>
      <c r="W43" s="3"/>
      <c r="X43" s="3">
        <f t="shared" si="6"/>
        <v>15</v>
      </c>
      <c r="Y43" s="3">
        <f t="shared" si="7"/>
        <v>21</v>
      </c>
      <c r="Z43" s="3">
        <f t="shared" si="8"/>
        <v>6</v>
      </c>
      <c r="AA43" s="3"/>
      <c r="AB43" s="1" t="s">
        <v>114</v>
      </c>
    </row>
    <row r="44" spans="1:28" ht="12" customHeight="1">
      <c r="B44" s="88" t="s">
        <v>115</v>
      </c>
      <c r="C44" s="89">
        <v>3028</v>
      </c>
      <c r="D44" s="89">
        <v>1500</v>
      </c>
      <c r="E44" s="89">
        <v>1528</v>
      </c>
      <c r="F44" s="89">
        <v>0</v>
      </c>
      <c r="G44" s="89">
        <v>2</v>
      </c>
      <c r="H44" s="90">
        <v>-2</v>
      </c>
      <c r="I44" s="28">
        <v>3</v>
      </c>
      <c r="J44" s="28">
        <v>1</v>
      </c>
      <c r="K44" s="91">
        <v>2</v>
      </c>
      <c r="L44" s="90">
        <v>0</v>
      </c>
      <c r="M44" s="92">
        <v>948</v>
      </c>
      <c r="N44" s="90">
        <v>3</v>
      </c>
      <c r="P44" s="3"/>
      <c r="Q44" s="3" t="str">
        <f t="shared" si="2"/>
        <v>　</v>
      </c>
      <c r="R44" s="3" t="str">
        <f t="shared" si="11"/>
        <v>◇</v>
      </c>
      <c r="S44" s="107" t="str">
        <f t="shared" si="9"/>
        <v>　</v>
      </c>
      <c r="T44" s="108" t="str">
        <f t="shared" si="4"/>
        <v>○</v>
      </c>
      <c r="U44" s="3" t="str">
        <f t="shared" si="12"/>
        <v>　</v>
      </c>
      <c r="V44" s="3" t="str">
        <f t="shared" si="5"/>
        <v>　</v>
      </c>
      <c r="W44" s="3"/>
      <c r="X44" s="3">
        <f t="shared" si="6"/>
        <v>1</v>
      </c>
      <c r="Y44" s="3">
        <f t="shared" si="7"/>
        <v>2</v>
      </c>
      <c r="Z44" s="3">
        <f t="shared" si="8"/>
        <v>9</v>
      </c>
      <c r="AA44" s="3"/>
      <c r="AB44" s="1" t="s">
        <v>116</v>
      </c>
    </row>
    <row r="45" spans="1:28" ht="12" customHeight="1">
      <c r="B45" s="88" t="s">
        <v>117</v>
      </c>
      <c r="C45" s="89">
        <v>3901</v>
      </c>
      <c r="D45" s="89">
        <v>1884</v>
      </c>
      <c r="E45" s="89">
        <v>2017</v>
      </c>
      <c r="F45" s="89">
        <v>4</v>
      </c>
      <c r="G45" s="89">
        <v>6</v>
      </c>
      <c r="H45" s="90">
        <v>-2</v>
      </c>
      <c r="I45" s="28">
        <v>3</v>
      </c>
      <c r="J45" s="28">
        <v>2</v>
      </c>
      <c r="K45" s="91">
        <v>1</v>
      </c>
      <c r="L45" s="90">
        <v>-1</v>
      </c>
      <c r="M45" s="92">
        <v>1194</v>
      </c>
      <c r="N45" s="90">
        <v>1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○</v>
      </c>
      <c r="U45" s="3" t="str">
        <f t="shared" si="12"/>
        <v>　</v>
      </c>
      <c r="V45" s="3" t="str">
        <f t="shared" si="5"/>
        <v>　</v>
      </c>
      <c r="W45" s="3"/>
      <c r="X45" s="3">
        <f t="shared" si="6"/>
        <v>2</v>
      </c>
      <c r="Y45" s="3">
        <f t="shared" si="7"/>
        <v>2</v>
      </c>
      <c r="Z45" s="3">
        <f t="shared" si="8"/>
        <v>11</v>
      </c>
      <c r="AA45" s="3"/>
      <c r="AB45" s="1" t="s">
        <v>118</v>
      </c>
    </row>
    <row r="46" spans="1:28" ht="12" customHeight="1">
      <c r="B46" s="88" t="s">
        <v>119</v>
      </c>
      <c r="C46" s="89">
        <v>4180</v>
      </c>
      <c r="D46" s="89">
        <v>1974</v>
      </c>
      <c r="E46" s="89">
        <v>2206</v>
      </c>
      <c r="F46" s="89">
        <v>3</v>
      </c>
      <c r="G46" s="89">
        <v>6</v>
      </c>
      <c r="H46" s="90">
        <v>-3</v>
      </c>
      <c r="I46" s="28">
        <v>5</v>
      </c>
      <c r="J46" s="28">
        <v>21</v>
      </c>
      <c r="K46" s="91">
        <v>-16</v>
      </c>
      <c r="L46" s="90">
        <v>-19</v>
      </c>
      <c r="M46" s="92">
        <v>1355</v>
      </c>
      <c r="N46" s="90">
        <v>-4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22</v>
      </c>
      <c r="Y46" s="3">
        <f t="shared" si="7"/>
        <v>4</v>
      </c>
      <c r="Z46" s="3">
        <f t="shared" si="8"/>
        <v>33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22458</v>
      </c>
      <c r="D48" s="114">
        <v>10943</v>
      </c>
      <c r="E48" s="114">
        <v>11515</v>
      </c>
      <c r="F48" s="114">
        <v>15</v>
      </c>
      <c r="G48" s="114">
        <v>31</v>
      </c>
      <c r="H48" s="115">
        <v>-16</v>
      </c>
      <c r="I48" s="28">
        <v>41</v>
      </c>
      <c r="J48" s="28">
        <v>30</v>
      </c>
      <c r="K48" s="91">
        <v>11</v>
      </c>
      <c r="L48" s="115">
        <v>-5</v>
      </c>
      <c r="M48" s="114">
        <v>7362</v>
      </c>
      <c r="N48" s="115">
        <v>4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○</v>
      </c>
      <c r="U48" s="3" t="str">
        <f>IF(N48=0,"0","　")</f>
        <v>　</v>
      </c>
      <c r="V48" s="3" t="str">
        <f t="shared" si="5"/>
        <v>　</v>
      </c>
      <c r="W48" s="3"/>
      <c r="X48" s="3">
        <f t="shared" si="6"/>
        <v>4</v>
      </c>
      <c r="Y48" s="3">
        <f t="shared" si="7"/>
        <v>19</v>
      </c>
      <c r="Z48" s="3">
        <f t="shared" si="8"/>
        <v>3</v>
      </c>
      <c r="AA48" s="3"/>
      <c r="AB48" s="1" t="s">
        <v>122</v>
      </c>
    </row>
    <row r="49" spans="2:28" ht="12" customHeight="1">
      <c r="B49" s="113" t="s">
        <v>123</v>
      </c>
      <c r="C49" s="114">
        <v>14549</v>
      </c>
      <c r="D49" s="114">
        <v>7101</v>
      </c>
      <c r="E49" s="114">
        <v>7448</v>
      </c>
      <c r="F49" s="114">
        <v>7</v>
      </c>
      <c r="G49" s="114">
        <v>20</v>
      </c>
      <c r="H49" s="115">
        <v>-13</v>
      </c>
      <c r="I49" s="28">
        <v>27</v>
      </c>
      <c r="J49" s="28">
        <v>23</v>
      </c>
      <c r="K49" s="91">
        <v>4</v>
      </c>
      <c r="L49" s="115">
        <v>-9</v>
      </c>
      <c r="M49" s="114">
        <v>4500</v>
      </c>
      <c r="N49" s="115">
        <v>5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○</v>
      </c>
      <c r="U49" s="3" t="str">
        <f>IF(N49=0,"0","　")</f>
        <v>　</v>
      </c>
      <c r="V49" s="3" t="str">
        <f t="shared" si="5"/>
        <v>　</v>
      </c>
      <c r="W49" s="3"/>
      <c r="X49" s="3">
        <f t="shared" si="6"/>
        <v>7</v>
      </c>
      <c r="Y49" s="3">
        <f t="shared" si="7"/>
        <v>13</v>
      </c>
      <c r="Z49" s="3">
        <f t="shared" si="8"/>
        <v>6</v>
      </c>
      <c r="AA49" s="3"/>
      <c r="AB49" s="1" t="s">
        <v>124</v>
      </c>
    </row>
    <row r="50" spans="2:28" ht="12" customHeight="1">
      <c r="B50" s="88" t="s">
        <v>125</v>
      </c>
      <c r="C50" s="89">
        <v>7095</v>
      </c>
      <c r="D50" s="89">
        <v>3569</v>
      </c>
      <c r="E50" s="89">
        <v>3526</v>
      </c>
      <c r="F50" s="89">
        <v>0</v>
      </c>
      <c r="G50" s="89">
        <v>10</v>
      </c>
      <c r="H50" s="90">
        <v>-10</v>
      </c>
      <c r="I50" s="28">
        <v>9</v>
      </c>
      <c r="J50" s="28">
        <v>11</v>
      </c>
      <c r="K50" s="91">
        <v>-2</v>
      </c>
      <c r="L50" s="90">
        <v>-12</v>
      </c>
      <c r="M50" s="92">
        <v>2810</v>
      </c>
      <c r="N50" s="90">
        <v>0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0</v>
      </c>
      <c r="V50" s="3" t="str">
        <f t="shared" si="5"/>
        <v>　</v>
      </c>
      <c r="W50" s="3"/>
      <c r="X50" s="3">
        <f t="shared" si="6"/>
        <v>13</v>
      </c>
      <c r="Y50" s="3">
        <f t="shared" si="7"/>
        <v>9</v>
      </c>
      <c r="Z50" s="3">
        <f t="shared" si="8"/>
        <v>17</v>
      </c>
      <c r="AA50" s="3"/>
      <c r="AB50" s="1" t="s">
        <v>126</v>
      </c>
    </row>
    <row r="51" spans="2:28" ht="12" customHeight="1">
      <c r="B51" s="88" t="s">
        <v>127</v>
      </c>
      <c r="C51" s="89">
        <v>12889</v>
      </c>
      <c r="D51" s="89">
        <v>6356</v>
      </c>
      <c r="E51" s="89">
        <v>6533</v>
      </c>
      <c r="F51" s="89">
        <v>5</v>
      </c>
      <c r="G51" s="89">
        <v>18</v>
      </c>
      <c r="H51" s="90">
        <v>-13</v>
      </c>
      <c r="I51" s="28">
        <v>27</v>
      </c>
      <c r="J51" s="28">
        <v>15</v>
      </c>
      <c r="K51" s="91">
        <v>12</v>
      </c>
      <c r="L51" s="90">
        <v>-1</v>
      </c>
      <c r="M51" s="92">
        <v>4394</v>
      </c>
      <c r="N51" s="90">
        <v>5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○</v>
      </c>
      <c r="U51" s="3" t="str">
        <f>IF(N51=0,"0","　")</f>
        <v>　</v>
      </c>
      <c r="V51" s="3" t="str">
        <f t="shared" si="5"/>
        <v>　</v>
      </c>
      <c r="W51" s="3"/>
      <c r="X51" s="3">
        <f t="shared" si="6"/>
        <v>2</v>
      </c>
      <c r="Y51" s="3">
        <f t="shared" si="7"/>
        <v>13</v>
      </c>
      <c r="Z51" s="3">
        <f t="shared" si="8"/>
        <v>2</v>
      </c>
      <c r="AA51" s="3"/>
      <c r="AB51" s="1" t="s">
        <v>128</v>
      </c>
    </row>
    <row r="52" spans="2:28" ht="12" customHeight="1">
      <c r="B52" s="88" t="s">
        <v>129</v>
      </c>
      <c r="C52" s="89">
        <v>6599</v>
      </c>
      <c r="D52" s="89">
        <v>3207</v>
      </c>
      <c r="E52" s="89">
        <v>3392</v>
      </c>
      <c r="F52" s="89">
        <v>1</v>
      </c>
      <c r="G52" s="89">
        <v>13</v>
      </c>
      <c r="H52" s="90">
        <v>-12</v>
      </c>
      <c r="I52" s="28">
        <v>7</v>
      </c>
      <c r="J52" s="28">
        <v>9</v>
      </c>
      <c r="K52" s="91">
        <v>-2</v>
      </c>
      <c r="L52" s="90">
        <v>-14</v>
      </c>
      <c r="M52" s="92">
        <v>2125</v>
      </c>
      <c r="N52" s="90">
        <v>0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0</v>
      </c>
      <c r="V52" s="3" t="str">
        <f t="shared" si="5"/>
        <v>　</v>
      </c>
      <c r="W52" s="3"/>
      <c r="X52" s="3">
        <f t="shared" si="6"/>
        <v>16</v>
      </c>
      <c r="Y52" s="3">
        <f t="shared" si="7"/>
        <v>12</v>
      </c>
      <c r="Z52" s="3">
        <f t="shared" si="8"/>
        <v>17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7590</v>
      </c>
      <c r="D54" s="89">
        <v>3690</v>
      </c>
      <c r="E54" s="89">
        <v>3900</v>
      </c>
      <c r="F54" s="89">
        <v>6</v>
      </c>
      <c r="G54" s="89">
        <v>10</v>
      </c>
      <c r="H54" s="90">
        <v>-4</v>
      </c>
      <c r="I54" s="28">
        <v>13</v>
      </c>
      <c r="J54" s="28">
        <v>20</v>
      </c>
      <c r="K54" s="91">
        <v>-7</v>
      </c>
      <c r="L54" s="90">
        <v>-11</v>
      </c>
      <c r="M54" s="92">
        <v>2333</v>
      </c>
      <c r="N54" s="90">
        <v>1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10</v>
      </c>
      <c r="Y54" s="3">
        <f t="shared" si="7"/>
        <v>5</v>
      </c>
      <c r="Z54" s="3">
        <f t="shared" si="8"/>
        <v>25</v>
      </c>
      <c r="AA54" s="3"/>
      <c r="AB54" s="1" t="s">
        <v>132</v>
      </c>
    </row>
    <row r="55" spans="2:28" ht="12" customHeight="1">
      <c r="B55" s="88" t="s">
        <v>133</v>
      </c>
      <c r="C55" s="89">
        <v>20118</v>
      </c>
      <c r="D55" s="89">
        <v>9614</v>
      </c>
      <c r="E55" s="89">
        <v>10504</v>
      </c>
      <c r="F55" s="89">
        <v>14</v>
      </c>
      <c r="G55" s="89">
        <v>32</v>
      </c>
      <c r="H55" s="90">
        <v>-18</v>
      </c>
      <c r="I55" s="28">
        <v>29</v>
      </c>
      <c r="J55" s="28">
        <v>44</v>
      </c>
      <c r="K55" s="91">
        <v>-15</v>
      </c>
      <c r="L55" s="90">
        <v>-33</v>
      </c>
      <c r="M55" s="92">
        <v>6645</v>
      </c>
      <c r="N55" s="90">
        <v>-5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27</v>
      </c>
      <c r="Y55" s="3">
        <f t="shared" si="7"/>
        <v>22</v>
      </c>
      <c r="Z55" s="3">
        <f t="shared" si="8"/>
        <v>32</v>
      </c>
      <c r="AA55" s="3"/>
      <c r="AB55" s="1" t="s">
        <v>134</v>
      </c>
    </row>
    <row r="56" spans="2:28" ht="12" customHeight="1">
      <c r="B56" s="116" t="s">
        <v>135</v>
      </c>
      <c r="C56" s="89">
        <v>13020</v>
      </c>
      <c r="D56" s="117">
        <v>6188</v>
      </c>
      <c r="E56" s="117">
        <v>6832</v>
      </c>
      <c r="F56" s="117">
        <v>6</v>
      </c>
      <c r="G56" s="117">
        <v>27</v>
      </c>
      <c r="H56" s="118">
        <v>-21</v>
      </c>
      <c r="I56" s="119">
        <v>22</v>
      </c>
      <c r="J56" s="119">
        <v>13</v>
      </c>
      <c r="K56" s="120">
        <v>9</v>
      </c>
      <c r="L56" s="118">
        <v>-12</v>
      </c>
      <c r="M56" s="121">
        <v>4434</v>
      </c>
      <c r="N56" s="118">
        <v>2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○</v>
      </c>
      <c r="U56" s="3" t="str">
        <f>IF(N56=0,"0","　")</f>
        <v>　</v>
      </c>
      <c r="V56" s="3" t="str">
        <f t="shared" si="5"/>
        <v>　</v>
      </c>
      <c r="W56" s="3"/>
      <c r="X56" s="3">
        <f t="shared" si="6"/>
        <v>13</v>
      </c>
      <c r="Y56" s="3">
        <f t="shared" si="7"/>
        <v>25</v>
      </c>
      <c r="Z56" s="3">
        <f t="shared" si="8"/>
        <v>5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1</v>
      </c>
      <c r="S58" s="107">
        <f>COUNTIF(S32:S57,"×")</f>
        <v>21</v>
      </c>
      <c r="T58" s="108">
        <f>COUNTIF(T32:T57,"○")</f>
        <v>11</v>
      </c>
      <c r="U58" s="1">
        <f>COUNTIF(U32:U56,"0")</f>
        <v>5</v>
      </c>
      <c r="V58" s="1">
        <f>COUNTIF(V32:V57,"△")</f>
        <v>6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149</v>
      </c>
      <c r="Q60" s="127">
        <f>COUNTIF(Q18:Q56,"◎")</f>
        <v>0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150</v>
      </c>
      <c r="R61" s="127">
        <f>R31+R58</f>
        <v>1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137</v>
      </c>
      <c r="Q62" s="127"/>
      <c r="S62" s="135">
        <f>COUNTIF(S18:S56,"×")</f>
        <v>34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138</v>
      </c>
      <c r="Q64" s="3"/>
      <c r="S64" s="107"/>
      <c r="T64" s="136">
        <f>COUNTIF(T18:T56,"○")</f>
        <v>16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6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13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0</v>
      </c>
      <c r="R67" s="1">
        <f t="shared" si="13"/>
        <v>1</v>
      </c>
      <c r="S67" s="1">
        <f t="shared" si="13"/>
        <v>34</v>
      </c>
      <c r="T67" s="1">
        <f t="shared" si="13"/>
        <v>16</v>
      </c>
      <c r="U67" s="1">
        <f t="shared" si="13"/>
        <v>6</v>
      </c>
      <c r="V67" s="1">
        <f t="shared" si="13"/>
        <v>13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77" priority="5" stopIfTrue="1" operator="between">
      <formula>1</formula>
      <formula>5</formula>
    </cfRule>
    <cfRule type="cellIs" dxfId="76" priority="6" stopIfTrue="1" operator="between">
      <formula>31</formula>
      <formula>35</formula>
    </cfRule>
  </conditionalFormatting>
  <conditionalFormatting sqref="Y18:Y56">
    <cfRule type="cellIs" dxfId="75" priority="3" stopIfTrue="1" operator="between">
      <formula>1</formula>
      <formula>5</formula>
    </cfRule>
    <cfRule type="cellIs" dxfId="74" priority="4" stopIfTrue="1" operator="between">
      <formula>31</formula>
      <formula>35</formula>
    </cfRule>
  </conditionalFormatting>
  <conditionalFormatting sqref="Z18:Z56">
    <cfRule type="cellIs" dxfId="73" priority="1" stopIfTrue="1" operator="between">
      <formula>1</formula>
      <formula>5</formula>
    </cfRule>
    <cfRule type="cellIs" dxfId="72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151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4" t="s">
        <v>152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37</v>
      </c>
      <c r="G5" s="80" t="s">
        <v>39</v>
      </c>
      <c r="H5" s="80" t="s">
        <v>41</v>
      </c>
      <c r="I5" s="81" t="s">
        <v>153</v>
      </c>
      <c r="J5" s="81" t="s">
        <v>148</v>
      </c>
      <c r="K5" s="81" t="s">
        <v>41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1066071</v>
      </c>
      <c r="D7" s="89">
        <v>515516</v>
      </c>
      <c r="E7" s="89">
        <v>550555</v>
      </c>
      <c r="F7" s="89">
        <v>455</v>
      </c>
      <c r="G7" s="89">
        <v>1411</v>
      </c>
      <c r="H7" s="90">
        <v>-956</v>
      </c>
      <c r="I7" s="28">
        <v>1668</v>
      </c>
      <c r="J7" s="28">
        <v>1744</v>
      </c>
      <c r="K7" s="91">
        <v>-76</v>
      </c>
      <c r="L7" s="90">
        <v>-1032</v>
      </c>
      <c r="M7" s="92">
        <v>397984</v>
      </c>
      <c r="N7" s="90">
        <v>-33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720</v>
      </c>
      <c r="J8" s="96">
        <v>796</v>
      </c>
      <c r="K8" s="97">
        <v>-76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858165</v>
      </c>
      <c r="D10" s="89">
        <v>414592</v>
      </c>
      <c r="E10" s="89">
        <v>443573</v>
      </c>
      <c r="F10" s="89">
        <v>387</v>
      </c>
      <c r="G10" s="89">
        <v>1065</v>
      </c>
      <c r="H10" s="90">
        <v>-678</v>
      </c>
      <c r="I10" s="28">
        <v>1386</v>
      </c>
      <c r="J10" s="28">
        <v>1365</v>
      </c>
      <c r="K10" s="91">
        <v>21</v>
      </c>
      <c r="L10" s="90">
        <v>-657</v>
      </c>
      <c r="M10" s="92">
        <v>329409</v>
      </c>
      <c r="N10" s="90">
        <v>-2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207906</v>
      </c>
      <c r="D11" s="89">
        <v>100924</v>
      </c>
      <c r="E11" s="89">
        <v>106982</v>
      </c>
      <c r="F11" s="89">
        <v>68</v>
      </c>
      <c r="G11" s="89">
        <v>346</v>
      </c>
      <c r="H11" s="90">
        <v>-278</v>
      </c>
      <c r="I11" s="28">
        <v>282</v>
      </c>
      <c r="J11" s="28">
        <v>379</v>
      </c>
      <c r="K11" s="91">
        <v>-97</v>
      </c>
      <c r="L11" s="90">
        <v>-375</v>
      </c>
      <c r="M11" s="92">
        <v>68575</v>
      </c>
      <c r="N11" s="90">
        <v>-31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531063</v>
      </c>
      <c r="D13" s="89">
        <v>256977</v>
      </c>
      <c r="E13" s="89">
        <v>274086</v>
      </c>
      <c r="F13" s="89">
        <v>244</v>
      </c>
      <c r="G13" s="89">
        <v>665</v>
      </c>
      <c r="H13" s="90">
        <v>-421</v>
      </c>
      <c r="I13" s="28">
        <v>965</v>
      </c>
      <c r="J13" s="28">
        <v>968</v>
      </c>
      <c r="K13" s="91">
        <v>-3</v>
      </c>
      <c r="L13" s="90">
        <v>-424</v>
      </c>
      <c r="M13" s="92">
        <v>200633</v>
      </c>
      <c r="N13" s="90">
        <v>14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70724</v>
      </c>
      <c r="D14" s="89">
        <v>33928</v>
      </c>
      <c r="E14" s="89">
        <v>36796</v>
      </c>
      <c r="F14" s="89">
        <v>24</v>
      </c>
      <c r="G14" s="89">
        <v>98</v>
      </c>
      <c r="H14" s="90">
        <v>-74</v>
      </c>
      <c r="I14" s="28">
        <v>97</v>
      </c>
      <c r="J14" s="28">
        <v>137</v>
      </c>
      <c r="K14" s="91">
        <v>-40</v>
      </c>
      <c r="L14" s="90">
        <v>-114</v>
      </c>
      <c r="M14" s="92">
        <v>24389</v>
      </c>
      <c r="N14" s="90">
        <v>-23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201466</v>
      </c>
      <c r="D15" s="89">
        <v>98898</v>
      </c>
      <c r="E15" s="89">
        <v>102568</v>
      </c>
      <c r="F15" s="89">
        <v>89</v>
      </c>
      <c r="G15" s="89">
        <v>251</v>
      </c>
      <c r="H15" s="90">
        <v>-162</v>
      </c>
      <c r="I15" s="28">
        <v>304</v>
      </c>
      <c r="J15" s="28">
        <v>310</v>
      </c>
      <c r="K15" s="91">
        <v>-6</v>
      </c>
      <c r="L15" s="90">
        <v>-168</v>
      </c>
      <c r="M15" s="92">
        <v>74527</v>
      </c>
      <c r="N15" s="90">
        <v>10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262818</v>
      </c>
      <c r="D16" s="89">
        <v>125713</v>
      </c>
      <c r="E16" s="89">
        <v>137105</v>
      </c>
      <c r="F16" s="89">
        <v>98</v>
      </c>
      <c r="G16" s="89">
        <v>397</v>
      </c>
      <c r="H16" s="90">
        <v>-299</v>
      </c>
      <c r="I16" s="28">
        <v>302</v>
      </c>
      <c r="J16" s="28">
        <v>329</v>
      </c>
      <c r="K16" s="91">
        <v>-27</v>
      </c>
      <c r="L16" s="90">
        <v>-326</v>
      </c>
      <c r="M16" s="92">
        <v>98435</v>
      </c>
      <c r="N16" s="90">
        <v>-34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154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156</v>
      </c>
      <c r="Y17" s="109" t="s">
        <v>63</v>
      </c>
      <c r="Z17" s="109" t="s">
        <v>64</v>
      </c>
      <c r="AA17" s="3"/>
    </row>
    <row r="18" spans="1:28" ht="12.75" customHeight="1">
      <c r="A18" s="7"/>
      <c r="B18" s="88" t="s">
        <v>66</v>
      </c>
      <c r="C18" s="89">
        <v>247344</v>
      </c>
      <c r="D18" s="89">
        <v>118859</v>
      </c>
      <c r="E18" s="89">
        <v>128485</v>
      </c>
      <c r="F18" s="89">
        <v>113</v>
      </c>
      <c r="G18" s="89">
        <v>273</v>
      </c>
      <c r="H18" s="90">
        <v>-160</v>
      </c>
      <c r="I18" s="28">
        <v>401</v>
      </c>
      <c r="J18" s="28">
        <v>391</v>
      </c>
      <c r="K18" s="91">
        <v>10</v>
      </c>
      <c r="L18" s="90">
        <v>-150</v>
      </c>
      <c r="M18" s="92">
        <v>102380</v>
      </c>
      <c r="N18" s="90">
        <v>17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35</v>
      </c>
      <c r="Y18" s="3">
        <f>RANK(H18,$H$18:$H$56)</f>
        <v>35</v>
      </c>
      <c r="Z18" s="3">
        <f>RANK(K18,$K$18:$K$56)</f>
        <v>6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81134</v>
      </c>
      <c r="D19" s="89">
        <v>40199</v>
      </c>
      <c r="E19" s="89">
        <v>40935</v>
      </c>
      <c r="F19" s="89">
        <v>40</v>
      </c>
      <c r="G19" s="89">
        <v>89</v>
      </c>
      <c r="H19" s="90">
        <v>-49</v>
      </c>
      <c r="I19" s="28">
        <v>132</v>
      </c>
      <c r="J19" s="28">
        <v>111</v>
      </c>
      <c r="K19" s="91">
        <v>21</v>
      </c>
      <c r="L19" s="90">
        <v>-28</v>
      </c>
      <c r="M19" s="92">
        <v>33090</v>
      </c>
      <c r="N19" s="90">
        <v>11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25</v>
      </c>
      <c r="Y19" s="3">
        <f t="shared" ref="Y19:Y56" si="7">RANK(H19,$H$18:$H$56)</f>
        <v>32</v>
      </c>
      <c r="Z19" s="3">
        <f t="shared" ref="Z19:Z56" si="8">RANK(K19,$K$18:$K$56)</f>
        <v>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122099</v>
      </c>
      <c r="D20" s="89">
        <v>58504</v>
      </c>
      <c r="E20" s="89">
        <v>63595</v>
      </c>
      <c r="F20" s="89">
        <v>52</v>
      </c>
      <c r="G20" s="89">
        <v>166</v>
      </c>
      <c r="H20" s="90">
        <v>-114</v>
      </c>
      <c r="I20" s="28">
        <v>109</v>
      </c>
      <c r="J20" s="28">
        <v>138</v>
      </c>
      <c r="K20" s="91">
        <v>-29</v>
      </c>
      <c r="L20" s="90">
        <v>-143</v>
      </c>
      <c r="M20" s="92">
        <v>45678</v>
      </c>
      <c r="N20" s="90">
        <v>3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34</v>
      </c>
      <c r="Y20" s="3">
        <f t="shared" si="7"/>
        <v>33</v>
      </c>
      <c r="Z20" s="3">
        <f t="shared" si="8"/>
        <v>35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100061</v>
      </c>
      <c r="D21" s="89">
        <v>47756</v>
      </c>
      <c r="E21" s="89">
        <v>52305</v>
      </c>
      <c r="F21" s="89">
        <v>33</v>
      </c>
      <c r="G21" s="89">
        <v>150</v>
      </c>
      <c r="H21" s="90">
        <v>-117</v>
      </c>
      <c r="I21" s="28">
        <v>122</v>
      </c>
      <c r="J21" s="28">
        <v>118</v>
      </c>
      <c r="K21" s="91">
        <v>4</v>
      </c>
      <c r="L21" s="90">
        <v>-113</v>
      </c>
      <c r="M21" s="92">
        <v>39354</v>
      </c>
      <c r="N21" s="90">
        <v>-28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33</v>
      </c>
      <c r="Y21" s="3">
        <f t="shared" si="7"/>
        <v>34</v>
      </c>
      <c r="Z21" s="3">
        <f t="shared" si="8"/>
        <v>9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34380</v>
      </c>
      <c r="D22" s="89">
        <v>16413</v>
      </c>
      <c r="E22" s="89">
        <v>17967</v>
      </c>
      <c r="F22" s="89">
        <v>14</v>
      </c>
      <c r="G22" s="89">
        <v>41</v>
      </c>
      <c r="H22" s="90">
        <v>-27</v>
      </c>
      <c r="I22" s="28">
        <v>65</v>
      </c>
      <c r="J22" s="28">
        <v>68</v>
      </c>
      <c r="K22" s="91">
        <v>-3</v>
      </c>
      <c r="L22" s="90">
        <v>-30</v>
      </c>
      <c r="M22" s="92">
        <v>12832</v>
      </c>
      <c r="N22" s="90">
        <v>-12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27</v>
      </c>
      <c r="Y22" s="3">
        <f t="shared" si="7"/>
        <v>27</v>
      </c>
      <c r="Z22" s="3">
        <f t="shared" si="8"/>
        <v>14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40137</v>
      </c>
      <c r="D23" s="89">
        <v>19501</v>
      </c>
      <c r="E23" s="89">
        <v>20636</v>
      </c>
      <c r="F23" s="89">
        <v>17</v>
      </c>
      <c r="G23" s="89">
        <v>49</v>
      </c>
      <c r="H23" s="90">
        <v>-32</v>
      </c>
      <c r="I23" s="28">
        <v>80</v>
      </c>
      <c r="J23" s="28">
        <v>85</v>
      </c>
      <c r="K23" s="91">
        <v>-5</v>
      </c>
      <c r="L23" s="90">
        <v>-37</v>
      </c>
      <c r="M23" s="92">
        <v>13670</v>
      </c>
      <c r="N23" s="90">
        <v>0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　</v>
      </c>
      <c r="U23" s="3" t="str">
        <f t="shared" si="1"/>
        <v>0</v>
      </c>
      <c r="V23" s="3" t="str">
        <f t="shared" si="5"/>
        <v>　</v>
      </c>
      <c r="W23" s="3"/>
      <c r="X23" s="3">
        <f t="shared" si="6"/>
        <v>28</v>
      </c>
      <c r="Y23" s="3">
        <f t="shared" si="7"/>
        <v>29</v>
      </c>
      <c r="Z23" s="3">
        <f t="shared" si="8"/>
        <v>18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29050</v>
      </c>
      <c r="D24" s="89">
        <v>13870</v>
      </c>
      <c r="E24" s="89">
        <v>15180</v>
      </c>
      <c r="F24" s="89">
        <v>12</v>
      </c>
      <c r="G24" s="89">
        <v>36</v>
      </c>
      <c r="H24" s="90">
        <v>-24</v>
      </c>
      <c r="I24" s="28">
        <v>42</v>
      </c>
      <c r="J24" s="28">
        <v>43</v>
      </c>
      <c r="K24" s="91">
        <v>-1</v>
      </c>
      <c r="L24" s="90">
        <v>-25</v>
      </c>
      <c r="M24" s="92">
        <v>10538</v>
      </c>
      <c r="N24" s="90">
        <v>2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○</v>
      </c>
      <c r="U24" s="3" t="str">
        <f t="shared" si="1"/>
        <v>　</v>
      </c>
      <c r="V24" s="3" t="str">
        <f t="shared" si="5"/>
        <v>　</v>
      </c>
      <c r="W24" s="3"/>
      <c r="X24" s="3">
        <f t="shared" si="6"/>
        <v>23</v>
      </c>
      <c r="Y24" s="3">
        <f t="shared" si="7"/>
        <v>26</v>
      </c>
      <c r="Z24" s="3">
        <f t="shared" si="8"/>
        <v>11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22429</v>
      </c>
      <c r="D25" s="89">
        <v>10905</v>
      </c>
      <c r="E25" s="89">
        <v>11524</v>
      </c>
      <c r="F25" s="89">
        <v>10</v>
      </c>
      <c r="G25" s="89">
        <v>48</v>
      </c>
      <c r="H25" s="90">
        <v>-38</v>
      </c>
      <c r="I25" s="28">
        <v>30</v>
      </c>
      <c r="J25" s="28">
        <v>39</v>
      </c>
      <c r="K25" s="91">
        <v>-9</v>
      </c>
      <c r="L25" s="90">
        <v>-47</v>
      </c>
      <c r="M25" s="92">
        <v>7574</v>
      </c>
      <c r="N25" s="90">
        <v>2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○</v>
      </c>
      <c r="U25" s="3" t="str">
        <f t="shared" si="1"/>
        <v>　</v>
      </c>
      <c r="V25" s="3" t="str">
        <f t="shared" si="5"/>
        <v>　</v>
      </c>
      <c r="W25" s="3"/>
      <c r="X25" s="3">
        <f t="shared" si="6"/>
        <v>31</v>
      </c>
      <c r="Y25" s="3">
        <f t="shared" si="7"/>
        <v>30</v>
      </c>
      <c r="Z25" s="3">
        <f t="shared" si="8"/>
        <v>28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26486</v>
      </c>
      <c r="D26" s="89">
        <v>12937</v>
      </c>
      <c r="E26" s="89">
        <v>13549</v>
      </c>
      <c r="F26" s="89">
        <v>10</v>
      </c>
      <c r="G26" s="89">
        <v>33</v>
      </c>
      <c r="H26" s="90">
        <v>-23</v>
      </c>
      <c r="I26" s="28">
        <v>61</v>
      </c>
      <c r="J26" s="28">
        <v>46</v>
      </c>
      <c r="K26" s="91">
        <v>15</v>
      </c>
      <c r="L26" s="90">
        <v>-8</v>
      </c>
      <c r="M26" s="92">
        <v>9494</v>
      </c>
      <c r="N26" s="90">
        <v>8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6</v>
      </c>
      <c r="Y26" s="3">
        <f t="shared" si="7"/>
        <v>24</v>
      </c>
      <c r="Z26" s="3">
        <f>RANK(K26,$K$18:$K$56)</f>
        <v>4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62133</v>
      </c>
      <c r="D27" s="89">
        <v>30221</v>
      </c>
      <c r="E27" s="89">
        <v>31912</v>
      </c>
      <c r="F27" s="89">
        <v>42</v>
      </c>
      <c r="G27" s="89">
        <v>69</v>
      </c>
      <c r="H27" s="90">
        <v>-27</v>
      </c>
      <c r="I27" s="28">
        <v>136</v>
      </c>
      <c r="J27" s="28">
        <v>107</v>
      </c>
      <c r="K27" s="91">
        <v>29</v>
      </c>
      <c r="L27" s="90">
        <v>2</v>
      </c>
      <c r="M27" s="92">
        <v>22595</v>
      </c>
      <c r="N27" s="90">
        <v>3</v>
      </c>
      <c r="P27" s="3"/>
      <c r="Q27" s="3" t="str">
        <f t="shared" si="2"/>
        <v>◎</v>
      </c>
      <c r="R27" s="3" t="str">
        <f t="shared" si="3"/>
        <v>　</v>
      </c>
      <c r="S27" s="107" t="str">
        <f t="shared" si="0"/>
        <v>　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3</v>
      </c>
      <c r="Y27" s="3">
        <f t="shared" si="7"/>
        <v>27</v>
      </c>
      <c r="Z27" s="3">
        <f t="shared" si="8"/>
        <v>2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47674</v>
      </c>
      <c r="D28" s="89">
        <v>23516</v>
      </c>
      <c r="E28" s="89">
        <v>24158</v>
      </c>
      <c r="F28" s="89">
        <v>27</v>
      </c>
      <c r="G28" s="89">
        <v>49</v>
      </c>
      <c r="H28" s="90">
        <v>-22</v>
      </c>
      <c r="I28" s="28">
        <v>152</v>
      </c>
      <c r="J28" s="28">
        <v>120</v>
      </c>
      <c r="K28" s="91">
        <v>32</v>
      </c>
      <c r="L28" s="90">
        <v>10</v>
      </c>
      <c r="M28" s="92">
        <v>16578</v>
      </c>
      <c r="N28" s="90">
        <v>7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22</v>
      </c>
      <c r="Z28" s="3">
        <f t="shared" si="8"/>
        <v>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14896</v>
      </c>
      <c r="D29" s="89">
        <v>7288</v>
      </c>
      <c r="E29" s="89">
        <v>7608</v>
      </c>
      <c r="F29" s="89">
        <v>3</v>
      </c>
      <c r="G29" s="89">
        <v>26</v>
      </c>
      <c r="H29" s="90">
        <v>-23</v>
      </c>
      <c r="I29" s="28">
        <v>20</v>
      </c>
      <c r="J29" s="28">
        <v>39</v>
      </c>
      <c r="K29" s="91">
        <v>-19</v>
      </c>
      <c r="L29" s="90">
        <v>-42</v>
      </c>
      <c r="M29" s="92">
        <v>4873</v>
      </c>
      <c r="N29" s="90">
        <v>-7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29</v>
      </c>
      <c r="Y29" s="3">
        <f t="shared" si="7"/>
        <v>24</v>
      </c>
      <c r="Z29" s="3">
        <f t="shared" si="8"/>
        <v>33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30342</v>
      </c>
      <c r="D30" s="89">
        <v>14623</v>
      </c>
      <c r="E30" s="89">
        <v>15719</v>
      </c>
      <c r="F30" s="89">
        <v>14</v>
      </c>
      <c r="G30" s="89">
        <v>36</v>
      </c>
      <c r="H30" s="90">
        <v>-22</v>
      </c>
      <c r="I30" s="28">
        <v>36</v>
      </c>
      <c r="J30" s="28">
        <v>60</v>
      </c>
      <c r="K30" s="91">
        <v>-24</v>
      </c>
      <c r="L30" s="90">
        <v>-46</v>
      </c>
      <c r="M30" s="92">
        <v>10753</v>
      </c>
      <c r="N30" s="90">
        <v>-8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30</v>
      </c>
      <c r="Y30" s="3">
        <f t="shared" si="7"/>
        <v>22</v>
      </c>
      <c r="Z30" s="3">
        <f t="shared" si="8"/>
        <v>34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2</v>
      </c>
      <c r="R31" s="109">
        <f>COUNTIF(R18:R30,"◇")</f>
        <v>0</v>
      </c>
      <c r="S31" s="110">
        <f>COUNTIF(S18:S30,"×")</f>
        <v>11</v>
      </c>
      <c r="T31" s="111">
        <f>COUNTIF(T18:T30,"○")</f>
        <v>8</v>
      </c>
      <c r="U31" s="109">
        <f>COUNTIF(U18:U30,"0")</f>
        <v>1</v>
      </c>
      <c r="V31" s="109">
        <f>COUNTIF(V18:V30,"△")</f>
        <v>4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13686</v>
      </c>
      <c r="D32" s="89">
        <v>6587</v>
      </c>
      <c r="E32" s="89">
        <v>7099</v>
      </c>
      <c r="F32" s="89">
        <v>3</v>
      </c>
      <c r="G32" s="89">
        <v>18</v>
      </c>
      <c r="H32" s="90">
        <v>-15</v>
      </c>
      <c r="I32" s="28">
        <v>23</v>
      </c>
      <c r="J32" s="28">
        <v>29</v>
      </c>
      <c r="K32" s="91">
        <v>-6</v>
      </c>
      <c r="L32" s="112">
        <v>-21</v>
      </c>
      <c r="M32" s="92">
        <v>4542</v>
      </c>
      <c r="N32" s="90">
        <v>-1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19</v>
      </c>
      <c r="Y32" s="3">
        <f t="shared" si="7"/>
        <v>15</v>
      </c>
      <c r="Z32" s="3">
        <f t="shared" si="8"/>
        <v>19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10708</v>
      </c>
      <c r="D33" s="89">
        <v>5235</v>
      </c>
      <c r="E33" s="89">
        <v>5473</v>
      </c>
      <c r="F33" s="89">
        <v>3</v>
      </c>
      <c r="G33" s="89">
        <v>20</v>
      </c>
      <c r="H33" s="90">
        <v>-17</v>
      </c>
      <c r="I33" s="28">
        <v>15</v>
      </c>
      <c r="J33" s="28">
        <v>18</v>
      </c>
      <c r="K33" s="91">
        <v>-3</v>
      </c>
      <c r="L33" s="90">
        <v>-20</v>
      </c>
      <c r="M33" s="92">
        <v>3513</v>
      </c>
      <c r="N33" s="90">
        <v>2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17</v>
      </c>
      <c r="Y33" s="3">
        <f t="shared" si="7"/>
        <v>20</v>
      </c>
      <c r="Z33" s="3">
        <f t="shared" si="8"/>
        <v>14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17607</v>
      </c>
      <c r="D34" s="89">
        <v>8513</v>
      </c>
      <c r="E34" s="89">
        <v>9094</v>
      </c>
      <c r="F34" s="89">
        <v>6</v>
      </c>
      <c r="G34" s="89">
        <v>22</v>
      </c>
      <c r="H34" s="90">
        <v>-16</v>
      </c>
      <c r="I34" s="28">
        <v>36</v>
      </c>
      <c r="J34" s="28">
        <v>27</v>
      </c>
      <c r="K34" s="91">
        <v>9</v>
      </c>
      <c r="L34" s="90">
        <v>-7</v>
      </c>
      <c r="M34" s="92">
        <v>5928</v>
      </c>
      <c r="N34" s="90">
        <v>7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○</v>
      </c>
      <c r="U34" s="3" t="str">
        <f t="shared" si="10"/>
        <v>　</v>
      </c>
      <c r="V34" s="3" t="str">
        <f t="shared" si="5"/>
        <v>　</v>
      </c>
      <c r="W34" s="3"/>
      <c r="X34" s="3">
        <f t="shared" si="6"/>
        <v>5</v>
      </c>
      <c r="Y34" s="3">
        <f t="shared" si="7"/>
        <v>17</v>
      </c>
      <c r="Z34" s="3">
        <f t="shared" si="8"/>
        <v>7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4920</v>
      </c>
      <c r="D35" s="89">
        <v>2372</v>
      </c>
      <c r="E35" s="89">
        <v>2548</v>
      </c>
      <c r="F35" s="89">
        <v>3</v>
      </c>
      <c r="G35" s="89">
        <v>18</v>
      </c>
      <c r="H35" s="90">
        <v>-15</v>
      </c>
      <c r="I35" s="28">
        <v>2</v>
      </c>
      <c r="J35" s="28">
        <v>12</v>
      </c>
      <c r="K35" s="91">
        <v>-10</v>
      </c>
      <c r="L35" s="90">
        <v>-25</v>
      </c>
      <c r="M35" s="92">
        <v>1681</v>
      </c>
      <c r="N35" s="90">
        <v>-5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23</v>
      </c>
      <c r="Y35" s="3">
        <f t="shared" si="7"/>
        <v>15</v>
      </c>
      <c r="Z35" s="3">
        <f t="shared" si="8"/>
        <v>29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6340</v>
      </c>
      <c r="D36" s="89">
        <v>3135</v>
      </c>
      <c r="E36" s="89">
        <v>3205</v>
      </c>
      <c r="F36" s="89">
        <v>1</v>
      </c>
      <c r="G36" s="89">
        <v>10</v>
      </c>
      <c r="H36" s="90">
        <v>-9</v>
      </c>
      <c r="I36" s="28">
        <v>9</v>
      </c>
      <c r="J36" s="28">
        <v>16</v>
      </c>
      <c r="K36" s="91">
        <v>-7</v>
      </c>
      <c r="L36" s="90">
        <v>-16</v>
      </c>
      <c r="M36" s="92">
        <v>2147</v>
      </c>
      <c r="N36" s="90">
        <v>-4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15</v>
      </c>
      <c r="Y36" s="3">
        <f t="shared" si="7"/>
        <v>7</v>
      </c>
      <c r="Z36" s="3">
        <f t="shared" si="8"/>
        <v>20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7612</v>
      </c>
      <c r="D37" s="89">
        <v>3778</v>
      </c>
      <c r="E37" s="89">
        <v>3834</v>
      </c>
      <c r="F37" s="89">
        <v>2</v>
      </c>
      <c r="G37" s="89">
        <v>15</v>
      </c>
      <c r="H37" s="90">
        <v>-13</v>
      </c>
      <c r="I37" s="28">
        <v>11</v>
      </c>
      <c r="J37" s="28">
        <v>21</v>
      </c>
      <c r="K37" s="91">
        <v>-10</v>
      </c>
      <c r="L37" s="90">
        <v>-23</v>
      </c>
      <c r="M37" s="92">
        <v>2542</v>
      </c>
      <c r="N37" s="90">
        <v>-2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20</v>
      </c>
      <c r="Y37" s="3">
        <f t="shared" si="7"/>
        <v>14</v>
      </c>
      <c r="Z37" s="3">
        <f t="shared" si="8"/>
        <v>29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6527</v>
      </c>
      <c r="D38" s="89">
        <v>3197</v>
      </c>
      <c r="E38" s="89">
        <v>3330</v>
      </c>
      <c r="F38" s="89">
        <v>2</v>
      </c>
      <c r="G38" s="89">
        <v>12</v>
      </c>
      <c r="H38" s="90">
        <v>-10</v>
      </c>
      <c r="I38" s="28">
        <v>8</v>
      </c>
      <c r="J38" s="28">
        <v>21</v>
      </c>
      <c r="K38" s="91">
        <v>-13</v>
      </c>
      <c r="L38" s="90">
        <v>-23</v>
      </c>
      <c r="M38" s="92">
        <v>2072</v>
      </c>
      <c r="N38" s="90">
        <v>-7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20</v>
      </c>
      <c r="Y38" s="3">
        <f t="shared" si="7"/>
        <v>8</v>
      </c>
      <c r="Z38" s="3">
        <f t="shared" si="8"/>
        <v>31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5051</v>
      </c>
      <c r="D40" s="89">
        <v>2453</v>
      </c>
      <c r="E40" s="89">
        <v>2598</v>
      </c>
      <c r="F40" s="89">
        <v>2</v>
      </c>
      <c r="G40" s="89">
        <v>8</v>
      </c>
      <c r="H40" s="90">
        <v>-6</v>
      </c>
      <c r="I40" s="28">
        <v>4</v>
      </c>
      <c r="J40" s="28">
        <v>12</v>
      </c>
      <c r="K40" s="91">
        <v>-8</v>
      </c>
      <c r="L40" s="90">
        <v>-14</v>
      </c>
      <c r="M40" s="92">
        <v>1571</v>
      </c>
      <c r="N40" s="90">
        <v>-1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12</v>
      </c>
      <c r="Y40" s="3">
        <f t="shared" si="7"/>
        <v>4</v>
      </c>
      <c r="Z40" s="3">
        <f t="shared" si="8"/>
        <v>24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8045</v>
      </c>
      <c r="D41" s="89">
        <v>3895</v>
      </c>
      <c r="E41" s="89">
        <v>4150</v>
      </c>
      <c r="F41" s="89">
        <v>2</v>
      </c>
      <c r="G41" s="89">
        <v>13</v>
      </c>
      <c r="H41" s="90">
        <v>-11</v>
      </c>
      <c r="I41" s="28">
        <v>5</v>
      </c>
      <c r="J41" s="28">
        <v>13</v>
      </c>
      <c r="K41" s="91">
        <v>-8</v>
      </c>
      <c r="L41" s="90">
        <v>-19</v>
      </c>
      <c r="M41" s="92">
        <v>2593</v>
      </c>
      <c r="N41" s="90">
        <v>-3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16</v>
      </c>
      <c r="Y41" s="3">
        <f t="shared" si="7"/>
        <v>10</v>
      </c>
      <c r="Z41" s="3">
        <f t="shared" si="8"/>
        <v>24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4990</v>
      </c>
      <c r="D42" s="89">
        <v>2419</v>
      </c>
      <c r="E42" s="89">
        <v>2571</v>
      </c>
      <c r="F42" s="89">
        <v>2</v>
      </c>
      <c r="G42" s="89">
        <v>5</v>
      </c>
      <c r="H42" s="90">
        <v>-3</v>
      </c>
      <c r="I42" s="28">
        <v>3</v>
      </c>
      <c r="J42" s="28">
        <v>10</v>
      </c>
      <c r="K42" s="91">
        <v>-7</v>
      </c>
      <c r="L42" s="90">
        <v>-10</v>
      </c>
      <c r="M42" s="92">
        <v>1579</v>
      </c>
      <c r="N42" s="90">
        <v>-2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8</v>
      </c>
      <c r="Y42" s="3">
        <f t="shared" si="7"/>
        <v>1</v>
      </c>
      <c r="Z42" s="3">
        <f t="shared" si="8"/>
        <v>20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7177</v>
      </c>
      <c r="D43" s="89">
        <v>3401</v>
      </c>
      <c r="E43" s="89">
        <v>3776</v>
      </c>
      <c r="F43" s="89">
        <v>1</v>
      </c>
      <c r="G43" s="89">
        <v>11</v>
      </c>
      <c r="H43" s="90">
        <v>-10</v>
      </c>
      <c r="I43" s="28">
        <v>7</v>
      </c>
      <c r="J43" s="28">
        <v>10</v>
      </c>
      <c r="K43" s="91">
        <v>-3</v>
      </c>
      <c r="L43" s="90">
        <v>-13</v>
      </c>
      <c r="M43" s="92">
        <v>2320</v>
      </c>
      <c r="N43" s="90">
        <v>-2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11</v>
      </c>
      <c r="Y43" s="3">
        <f t="shared" si="7"/>
        <v>8</v>
      </c>
      <c r="Z43" s="3">
        <f t="shared" si="8"/>
        <v>14</v>
      </c>
      <c r="AA43" s="3"/>
      <c r="AB43" s="1" t="s">
        <v>114</v>
      </c>
    </row>
    <row r="44" spans="1:28" ht="12" customHeight="1">
      <c r="B44" s="88" t="s">
        <v>115</v>
      </c>
      <c r="C44" s="89">
        <v>3020</v>
      </c>
      <c r="D44" s="89">
        <v>1497</v>
      </c>
      <c r="E44" s="89">
        <v>1523</v>
      </c>
      <c r="F44" s="89">
        <v>1</v>
      </c>
      <c r="G44" s="89">
        <v>6</v>
      </c>
      <c r="H44" s="90">
        <v>-5</v>
      </c>
      <c r="I44" s="28">
        <v>3</v>
      </c>
      <c r="J44" s="28">
        <v>6</v>
      </c>
      <c r="K44" s="91">
        <v>-3</v>
      </c>
      <c r="L44" s="90">
        <v>-8</v>
      </c>
      <c r="M44" s="92">
        <v>947</v>
      </c>
      <c r="N44" s="90">
        <v>-1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6</v>
      </c>
      <c r="Y44" s="3">
        <f t="shared" si="7"/>
        <v>3</v>
      </c>
      <c r="Z44" s="3">
        <f t="shared" si="8"/>
        <v>14</v>
      </c>
      <c r="AA44" s="3"/>
      <c r="AB44" s="1" t="s">
        <v>116</v>
      </c>
    </row>
    <row r="45" spans="1:28" ht="12" customHeight="1">
      <c r="B45" s="88" t="s">
        <v>117</v>
      </c>
      <c r="C45" s="89">
        <v>3886</v>
      </c>
      <c r="D45" s="89">
        <v>1878</v>
      </c>
      <c r="E45" s="89">
        <v>2008</v>
      </c>
      <c r="F45" s="89">
        <v>2</v>
      </c>
      <c r="G45" s="89">
        <v>10</v>
      </c>
      <c r="H45" s="90">
        <v>-8</v>
      </c>
      <c r="I45" s="28">
        <v>4</v>
      </c>
      <c r="J45" s="28">
        <v>11</v>
      </c>
      <c r="K45" s="91">
        <v>-7</v>
      </c>
      <c r="L45" s="90">
        <v>-15</v>
      </c>
      <c r="M45" s="92">
        <v>1191</v>
      </c>
      <c r="N45" s="90">
        <v>-3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14</v>
      </c>
      <c r="Y45" s="3">
        <f t="shared" si="7"/>
        <v>6</v>
      </c>
      <c r="Z45" s="3">
        <f t="shared" si="8"/>
        <v>20</v>
      </c>
      <c r="AA45" s="3"/>
      <c r="AB45" s="1" t="s">
        <v>118</v>
      </c>
    </row>
    <row r="46" spans="1:28" ht="12" customHeight="1">
      <c r="B46" s="88" t="s">
        <v>119</v>
      </c>
      <c r="C46" s="89">
        <v>4175</v>
      </c>
      <c r="D46" s="89">
        <v>1972</v>
      </c>
      <c r="E46" s="89">
        <v>2203</v>
      </c>
      <c r="F46" s="89">
        <v>0</v>
      </c>
      <c r="G46" s="89">
        <v>4</v>
      </c>
      <c r="H46" s="90">
        <v>-4</v>
      </c>
      <c r="I46" s="28">
        <v>6</v>
      </c>
      <c r="J46" s="28">
        <v>7</v>
      </c>
      <c r="K46" s="91">
        <v>-1</v>
      </c>
      <c r="L46" s="90">
        <v>-5</v>
      </c>
      <c r="M46" s="92">
        <v>1356</v>
      </c>
      <c r="N46" s="90">
        <v>1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○</v>
      </c>
      <c r="U46" s="3" t="str">
        <f t="shared" si="12"/>
        <v>　</v>
      </c>
      <c r="V46" s="3" t="str">
        <f t="shared" si="5"/>
        <v>　</v>
      </c>
      <c r="W46" s="3"/>
      <c r="X46" s="3">
        <f t="shared" si="6"/>
        <v>4</v>
      </c>
      <c r="Y46" s="3">
        <f t="shared" si="7"/>
        <v>2</v>
      </c>
      <c r="Z46" s="3">
        <f t="shared" si="8"/>
        <v>11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22447</v>
      </c>
      <c r="D48" s="114">
        <v>10936</v>
      </c>
      <c r="E48" s="114">
        <v>11511</v>
      </c>
      <c r="F48" s="114">
        <v>14</v>
      </c>
      <c r="G48" s="114">
        <v>30</v>
      </c>
      <c r="H48" s="115">
        <v>-16</v>
      </c>
      <c r="I48" s="28">
        <v>39</v>
      </c>
      <c r="J48" s="28">
        <v>34</v>
      </c>
      <c r="K48" s="91">
        <v>5</v>
      </c>
      <c r="L48" s="115">
        <v>-11</v>
      </c>
      <c r="M48" s="114">
        <v>7370</v>
      </c>
      <c r="N48" s="115">
        <v>8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○</v>
      </c>
      <c r="U48" s="3" t="str">
        <f>IF(N48=0,"0","　")</f>
        <v>　</v>
      </c>
      <c r="V48" s="3" t="str">
        <f t="shared" si="5"/>
        <v>　</v>
      </c>
      <c r="W48" s="3"/>
      <c r="X48" s="3">
        <f t="shared" si="6"/>
        <v>9</v>
      </c>
      <c r="Y48" s="3">
        <f t="shared" si="7"/>
        <v>17</v>
      </c>
      <c r="Z48" s="3">
        <f t="shared" si="8"/>
        <v>8</v>
      </c>
      <c r="AA48" s="3"/>
      <c r="AB48" s="1" t="s">
        <v>122</v>
      </c>
    </row>
    <row r="49" spans="2:28" ht="12" customHeight="1">
      <c r="B49" s="113" t="s">
        <v>123</v>
      </c>
      <c r="C49" s="114">
        <v>14520</v>
      </c>
      <c r="D49" s="114">
        <v>7088</v>
      </c>
      <c r="E49" s="114">
        <v>7432</v>
      </c>
      <c r="F49" s="114">
        <v>5</v>
      </c>
      <c r="G49" s="114">
        <v>21</v>
      </c>
      <c r="H49" s="115">
        <v>-16</v>
      </c>
      <c r="I49" s="28">
        <v>10</v>
      </c>
      <c r="J49" s="28">
        <v>23</v>
      </c>
      <c r="K49" s="91">
        <v>-13</v>
      </c>
      <c r="L49" s="115">
        <v>-29</v>
      </c>
      <c r="M49" s="114">
        <v>4487</v>
      </c>
      <c r="N49" s="115">
        <v>-13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26</v>
      </c>
      <c r="Y49" s="3">
        <f t="shared" si="7"/>
        <v>17</v>
      </c>
      <c r="Z49" s="3">
        <f t="shared" si="8"/>
        <v>31</v>
      </c>
      <c r="AA49" s="3"/>
      <c r="AB49" s="1" t="s">
        <v>124</v>
      </c>
    </row>
    <row r="50" spans="2:28" ht="12" customHeight="1">
      <c r="B50" s="88" t="s">
        <v>125</v>
      </c>
      <c r="C50" s="89">
        <v>7081</v>
      </c>
      <c r="D50" s="89">
        <v>3566</v>
      </c>
      <c r="E50" s="89">
        <v>3515</v>
      </c>
      <c r="F50" s="89">
        <v>1</v>
      </c>
      <c r="G50" s="89">
        <v>13</v>
      </c>
      <c r="H50" s="90">
        <v>-12</v>
      </c>
      <c r="I50" s="28">
        <v>7</v>
      </c>
      <c r="J50" s="28">
        <v>9</v>
      </c>
      <c r="K50" s="91">
        <v>-2</v>
      </c>
      <c r="L50" s="90">
        <v>-14</v>
      </c>
      <c r="M50" s="92">
        <v>2809</v>
      </c>
      <c r="N50" s="90">
        <v>-1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12</v>
      </c>
      <c r="Y50" s="3">
        <f t="shared" si="7"/>
        <v>11</v>
      </c>
      <c r="Z50" s="3">
        <f t="shared" si="8"/>
        <v>13</v>
      </c>
      <c r="AA50" s="3"/>
      <c r="AB50" s="1" t="s">
        <v>126</v>
      </c>
    </row>
    <row r="51" spans="2:28" ht="12" customHeight="1">
      <c r="B51" s="88" t="s">
        <v>127</v>
      </c>
      <c r="C51" s="89">
        <v>12877</v>
      </c>
      <c r="D51" s="89">
        <v>6348</v>
      </c>
      <c r="E51" s="89">
        <v>6529</v>
      </c>
      <c r="F51" s="89">
        <v>4</v>
      </c>
      <c r="G51" s="89">
        <v>16</v>
      </c>
      <c r="H51" s="90">
        <v>-12</v>
      </c>
      <c r="I51" s="28">
        <v>14</v>
      </c>
      <c r="J51" s="28">
        <v>14</v>
      </c>
      <c r="K51" s="91">
        <v>0</v>
      </c>
      <c r="L51" s="90">
        <v>-12</v>
      </c>
      <c r="M51" s="92">
        <v>4399</v>
      </c>
      <c r="N51" s="90">
        <v>5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○</v>
      </c>
      <c r="U51" s="3" t="str">
        <f>IF(N51=0,"0","　")</f>
        <v>　</v>
      </c>
      <c r="V51" s="3" t="str">
        <f t="shared" si="5"/>
        <v>　</v>
      </c>
      <c r="W51" s="3"/>
      <c r="X51" s="3">
        <f t="shared" si="6"/>
        <v>10</v>
      </c>
      <c r="Y51" s="3">
        <f t="shared" si="7"/>
        <v>11</v>
      </c>
      <c r="Z51" s="3">
        <f t="shared" si="8"/>
        <v>10</v>
      </c>
      <c r="AA51" s="3"/>
      <c r="AB51" s="1" t="s">
        <v>128</v>
      </c>
    </row>
    <row r="52" spans="2:28" ht="12" customHeight="1">
      <c r="B52" s="88" t="s">
        <v>129</v>
      </c>
      <c r="C52" s="89">
        <v>6579</v>
      </c>
      <c r="D52" s="89">
        <v>3201</v>
      </c>
      <c r="E52" s="89">
        <v>3378</v>
      </c>
      <c r="F52" s="89">
        <v>1</v>
      </c>
      <c r="G52" s="89">
        <v>13</v>
      </c>
      <c r="H52" s="90">
        <v>-12</v>
      </c>
      <c r="I52" s="28">
        <v>5</v>
      </c>
      <c r="J52" s="28">
        <v>13</v>
      </c>
      <c r="K52" s="91">
        <v>-8</v>
      </c>
      <c r="L52" s="90">
        <v>-20</v>
      </c>
      <c r="M52" s="92">
        <v>2125</v>
      </c>
      <c r="N52" s="90">
        <v>0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0</v>
      </c>
      <c r="V52" s="3" t="str">
        <f t="shared" si="5"/>
        <v>　</v>
      </c>
      <c r="W52" s="3"/>
      <c r="X52" s="3">
        <f t="shared" si="6"/>
        <v>17</v>
      </c>
      <c r="Y52" s="3">
        <f t="shared" si="7"/>
        <v>11</v>
      </c>
      <c r="Z52" s="3">
        <f t="shared" si="8"/>
        <v>24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7596</v>
      </c>
      <c r="D54" s="89">
        <v>3690</v>
      </c>
      <c r="E54" s="89">
        <v>3906</v>
      </c>
      <c r="F54" s="89">
        <v>5</v>
      </c>
      <c r="G54" s="89">
        <v>12</v>
      </c>
      <c r="H54" s="90">
        <v>-7</v>
      </c>
      <c r="I54" s="28">
        <v>21</v>
      </c>
      <c r="J54" s="28">
        <v>8</v>
      </c>
      <c r="K54" s="91">
        <v>13</v>
      </c>
      <c r="L54" s="90">
        <v>6</v>
      </c>
      <c r="M54" s="92">
        <v>2338</v>
      </c>
      <c r="N54" s="90">
        <v>5</v>
      </c>
      <c r="P54" s="3"/>
      <c r="Q54" s="3" t="str">
        <f t="shared" si="2"/>
        <v>◎</v>
      </c>
      <c r="R54" s="3" t="str">
        <f t="shared" si="11"/>
        <v>　</v>
      </c>
      <c r="S54" s="107" t="str">
        <f t="shared" si="9"/>
        <v>　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2</v>
      </c>
      <c r="Y54" s="3">
        <f t="shared" si="7"/>
        <v>5</v>
      </c>
      <c r="Z54" s="3">
        <f t="shared" si="8"/>
        <v>5</v>
      </c>
      <c r="AA54" s="3"/>
      <c r="AB54" s="1" t="s">
        <v>132</v>
      </c>
    </row>
    <row r="55" spans="2:28" ht="12" customHeight="1">
      <c r="B55" s="88" t="s">
        <v>133</v>
      </c>
      <c r="C55" s="89">
        <v>20066</v>
      </c>
      <c r="D55" s="89">
        <v>9588</v>
      </c>
      <c r="E55" s="89">
        <v>10478</v>
      </c>
      <c r="F55" s="89">
        <v>4</v>
      </c>
      <c r="G55" s="89">
        <v>48</v>
      </c>
      <c r="H55" s="90">
        <v>-44</v>
      </c>
      <c r="I55" s="28">
        <v>29</v>
      </c>
      <c r="J55" s="28">
        <v>37</v>
      </c>
      <c r="K55" s="91">
        <v>-8</v>
      </c>
      <c r="L55" s="90">
        <v>-52</v>
      </c>
      <c r="M55" s="92">
        <v>6635</v>
      </c>
      <c r="N55" s="90">
        <v>-10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32</v>
      </c>
      <c r="Y55" s="3">
        <f t="shared" si="7"/>
        <v>31</v>
      </c>
      <c r="Z55" s="3">
        <f t="shared" si="8"/>
        <v>24</v>
      </c>
      <c r="AA55" s="3"/>
      <c r="AB55" s="1" t="s">
        <v>134</v>
      </c>
    </row>
    <row r="56" spans="2:28" ht="12" customHeight="1">
      <c r="B56" s="116" t="s">
        <v>135</v>
      </c>
      <c r="C56" s="89">
        <v>12996</v>
      </c>
      <c r="D56" s="117">
        <v>6175</v>
      </c>
      <c r="E56" s="117">
        <v>6821</v>
      </c>
      <c r="F56" s="117">
        <v>4</v>
      </c>
      <c r="G56" s="117">
        <v>21</v>
      </c>
      <c r="H56" s="118">
        <v>-17</v>
      </c>
      <c r="I56" s="119">
        <v>21</v>
      </c>
      <c r="J56" s="119">
        <v>28</v>
      </c>
      <c r="K56" s="120">
        <v>-7</v>
      </c>
      <c r="L56" s="118">
        <v>-24</v>
      </c>
      <c r="M56" s="121">
        <v>4430</v>
      </c>
      <c r="N56" s="118">
        <v>-4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　</v>
      </c>
      <c r="V56" s="3" t="str">
        <f t="shared" si="5"/>
        <v>△</v>
      </c>
      <c r="W56" s="3"/>
      <c r="X56" s="3">
        <f t="shared" si="6"/>
        <v>22</v>
      </c>
      <c r="Y56" s="3">
        <f t="shared" si="7"/>
        <v>20</v>
      </c>
      <c r="Z56" s="3">
        <f t="shared" si="8"/>
        <v>20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1</v>
      </c>
      <c r="R58" s="1">
        <f>COUNTIF(R32:R56,"◇")</f>
        <v>0</v>
      </c>
      <c r="S58" s="107">
        <f>COUNTIF(S32:S57,"×")</f>
        <v>21</v>
      </c>
      <c r="T58" s="108">
        <f>COUNTIF(T32:T57,"○")</f>
        <v>6</v>
      </c>
      <c r="U58" s="1">
        <f>COUNTIF(U32:U56,"0")</f>
        <v>1</v>
      </c>
      <c r="V58" s="1">
        <f>COUNTIF(V32:V57,"△")</f>
        <v>15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157</v>
      </c>
      <c r="Q60" s="127">
        <f>COUNTIF(Q18:Q56,"◎")</f>
        <v>3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158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159</v>
      </c>
      <c r="Q62" s="127"/>
      <c r="S62" s="135">
        <f>COUNTIF(S18:S56,"×")</f>
        <v>32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160</v>
      </c>
      <c r="Q64" s="3"/>
      <c r="S64" s="107"/>
      <c r="T64" s="136">
        <f>COUNTIF(T18:T56,"○")</f>
        <v>14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161</v>
      </c>
      <c r="Q66" s="3"/>
      <c r="R66" s="3"/>
      <c r="S66" s="107"/>
      <c r="T66" s="108"/>
      <c r="U66" s="3"/>
      <c r="V66" s="140">
        <f>COUNTIF(V18:V56,"△")</f>
        <v>19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3</v>
      </c>
      <c r="R67" s="1">
        <f t="shared" si="13"/>
        <v>0</v>
      </c>
      <c r="S67" s="1">
        <f t="shared" si="13"/>
        <v>32</v>
      </c>
      <c r="T67" s="1">
        <f t="shared" si="13"/>
        <v>14</v>
      </c>
      <c r="U67" s="1">
        <f t="shared" si="13"/>
        <v>2</v>
      </c>
      <c r="V67" s="1">
        <f t="shared" si="13"/>
        <v>19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71" priority="5" stopIfTrue="1" operator="between">
      <formula>1</formula>
      <formula>5</formula>
    </cfRule>
    <cfRule type="cellIs" dxfId="70" priority="6" stopIfTrue="1" operator="between">
      <formula>31</formula>
      <formula>35</formula>
    </cfRule>
  </conditionalFormatting>
  <conditionalFormatting sqref="Y18:Y56">
    <cfRule type="cellIs" dxfId="69" priority="3" stopIfTrue="1" operator="between">
      <formula>1</formula>
      <formula>5</formula>
    </cfRule>
    <cfRule type="cellIs" dxfId="68" priority="4" stopIfTrue="1" operator="between">
      <formula>31</formula>
      <formula>35</formula>
    </cfRule>
  </conditionalFormatting>
  <conditionalFormatting sqref="Z18:Z56">
    <cfRule type="cellIs" dxfId="67" priority="1" stopIfTrue="1" operator="between">
      <formula>1</formula>
      <formula>5</formula>
    </cfRule>
    <cfRule type="cellIs" dxfId="66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162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4" t="s">
        <v>145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37</v>
      </c>
      <c r="G5" s="80" t="s">
        <v>38</v>
      </c>
      <c r="H5" s="80" t="s">
        <v>40</v>
      </c>
      <c r="I5" s="81" t="s">
        <v>42</v>
      </c>
      <c r="J5" s="81" t="s">
        <v>43</v>
      </c>
      <c r="K5" s="81" t="s">
        <v>40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1065311</v>
      </c>
      <c r="D7" s="89">
        <v>515183</v>
      </c>
      <c r="E7" s="89">
        <v>550128</v>
      </c>
      <c r="F7" s="89">
        <v>498</v>
      </c>
      <c r="G7" s="89">
        <v>1365</v>
      </c>
      <c r="H7" s="90">
        <v>-867</v>
      </c>
      <c r="I7" s="28">
        <v>1658</v>
      </c>
      <c r="J7" s="28">
        <v>1551</v>
      </c>
      <c r="K7" s="91">
        <v>107</v>
      </c>
      <c r="L7" s="90">
        <v>-760</v>
      </c>
      <c r="M7" s="92">
        <v>397939</v>
      </c>
      <c r="N7" s="90">
        <v>-45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807</v>
      </c>
      <c r="J8" s="96">
        <v>700</v>
      </c>
      <c r="K8" s="97">
        <v>107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857718</v>
      </c>
      <c r="D10" s="89">
        <v>414376</v>
      </c>
      <c r="E10" s="89">
        <v>443342</v>
      </c>
      <c r="F10" s="89">
        <v>418</v>
      </c>
      <c r="G10" s="89">
        <v>1007</v>
      </c>
      <c r="H10" s="90">
        <v>-589</v>
      </c>
      <c r="I10" s="28">
        <v>1382</v>
      </c>
      <c r="J10" s="28">
        <v>1240</v>
      </c>
      <c r="K10" s="91">
        <v>142</v>
      </c>
      <c r="L10" s="90">
        <v>-447</v>
      </c>
      <c r="M10" s="92">
        <v>329409</v>
      </c>
      <c r="N10" s="90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207593</v>
      </c>
      <c r="D11" s="89">
        <v>100807</v>
      </c>
      <c r="E11" s="89">
        <v>106786</v>
      </c>
      <c r="F11" s="89">
        <v>80</v>
      </c>
      <c r="G11" s="89">
        <v>358</v>
      </c>
      <c r="H11" s="90">
        <v>-278</v>
      </c>
      <c r="I11" s="28">
        <v>276</v>
      </c>
      <c r="J11" s="28">
        <v>311</v>
      </c>
      <c r="K11" s="91">
        <v>-35</v>
      </c>
      <c r="L11" s="90">
        <v>-313</v>
      </c>
      <c r="M11" s="92">
        <v>68530</v>
      </c>
      <c r="N11" s="90">
        <v>-45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530744</v>
      </c>
      <c r="D13" s="89">
        <v>256827</v>
      </c>
      <c r="E13" s="89">
        <v>273917</v>
      </c>
      <c r="F13" s="89">
        <v>267</v>
      </c>
      <c r="G13" s="89">
        <v>610</v>
      </c>
      <c r="H13" s="90">
        <v>-343</v>
      </c>
      <c r="I13" s="28">
        <v>883</v>
      </c>
      <c r="J13" s="28">
        <v>859</v>
      </c>
      <c r="K13" s="91">
        <v>24</v>
      </c>
      <c r="L13" s="90">
        <v>-319</v>
      </c>
      <c r="M13" s="92">
        <v>200599</v>
      </c>
      <c r="N13" s="90">
        <v>-34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70637</v>
      </c>
      <c r="D14" s="89">
        <v>33909</v>
      </c>
      <c r="E14" s="89">
        <v>36728</v>
      </c>
      <c r="F14" s="89">
        <v>33</v>
      </c>
      <c r="G14" s="89">
        <v>114</v>
      </c>
      <c r="H14" s="90">
        <v>-81</v>
      </c>
      <c r="I14" s="28">
        <v>104</v>
      </c>
      <c r="J14" s="28">
        <v>110</v>
      </c>
      <c r="K14" s="91">
        <v>-6</v>
      </c>
      <c r="L14" s="90">
        <v>-87</v>
      </c>
      <c r="M14" s="92">
        <v>24370</v>
      </c>
      <c r="N14" s="90">
        <v>-19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201294</v>
      </c>
      <c r="D15" s="89">
        <v>98829</v>
      </c>
      <c r="E15" s="89">
        <v>102465</v>
      </c>
      <c r="F15" s="89">
        <v>75</v>
      </c>
      <c r="G15" s="89">
        <v>263</v>
      </c>
      <c r="H15" s="90">
        <v>-188</v>
      </c>
      <c r="I15" s="28">
        <v>338</v>
      </c>
      <c r="J15" s="28">
        <v>322</v>
      </c>
      <c r="K15" s="91">
        <v>16</v>
      </c>
      <c r="L15" s="90">
        <v>-172</v>
      </c>
      <c r="M15" s="92">
        <v>74538</v>
      </c>
      <c r="N15" s="90">
        <v>11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262636</v>
      </c>
      <c r="D16" s="89">
        <v>125618</v>
      </c>
      <c r="E16" s="89">
        <v>137018</v>
      </c>
      <c r="F16" s="89">
        <v>123</v>
      </c>
      <c r="G16" s="89">
        <v>378</v>
      </c>
      <c r="H16" s="90">
        <v>-255</v>
      </c>
      <c r="I16" s="28">
        <v>333</v>
      </c>
      <c r="J16" s="28">
        <v>260</v>
      </c>
      <c r="K16" s="91">
        <v>73</v>
      </c>
      <c r="L16" s="90">
        <v>-182</v>
      </c>
      <c r="M16" s="92">
        <v>98432</v>
      </c>
      <c r="N16" s="90">
        <v>-3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58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63</v>
      </c>
      <c r="Y17" s="109" t="s">
        <v>63</v>
      </c>
      <c r="Z17" s="109" t="s">
        <v>63</v>
      </c>
      <c r="AA17" s="3"/>
    </row>
    <row r="18" spans="1:28" ht="12.75" customHeight="1">
      <c r="A18" s="7"/>
      <c r="B18" s="88" t="s">
        <v>66</v>
      </c>
      <c r="C18" s="89">
        <v>247216</v>
      </c>
      <c r="D18" s="89">
        <v>118778</v>
      </c>
      <c r="E18" s="89">
        <v>128438</v>
      </c>
      <c r="F18" s="89">
        <v>125</v>
      </c>
      <c r="G18" s="89">
        <v>237</v>
      </c>
      <c r="H18" s="90">
        <v>-112</v>
      </c>
      <c r="I18" s="28">
        <v>374</v>
      </c>
      <c r="J18" s="28">
        <v>390</v>
      </c>
      <c r="K18" s="91">
        <v>-16</v>
      </c>
      <c r="L18" s="90">
        <v>-128</v>
      </c>
      <c r="M18" s="92">
        <v>102350</v>
      </c>
      <c r="N18" s="90">
        <v>-30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　</v>
      </c>
      <c r="U18" s="3" t="str">
        <f t="shared" ref="U18:U30" si="1">IF(N18=0,"0","　")</f>
        <v>　</v>
      </c>
      <c r="V18" s="3" t="str">
        <f>IF(N18&lt;0,"△","　")</f>
        <v>△</v>
      </c>
      <c r="W18" s="3"/>
      <c r="X18" s="3">
        <f>RANK(L18,$L$18:$L$56)</f>
        <v>35</v>
      </c>
      <c r="Y18" s="3">
        <f>RANK(H18,$H$18:$H$56)</f>
        <v>35</v>
      </c>
      <c r="Z18" s="3">
        <f>RANK(K18,$K$18:$K$56)</f>
        <v>34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81100</v>
      </c>
      <c r="D19" s="89">
        <v>40177</v>
      </c>
      <c r="E19" s="89">
        <v>40923</v>
      </c>
      <c r="F19" s="89">
        <v>30</v>
      </c>
      <c r="G19" s="89">
        <v>93</v>
      </c>
      <c r="H19" s="90">
        <v>-63</v>
      </c>
      <c r="I19" s="28">
        <v>145</v>
      </c>
      <c r="J19" s="28">
        <v>116</v>
      </c>
      <c r="K19" s="91">
        <v>29</v>
      </c>
      <c r="L19" s="90">
        <v>-34</v>
      </c>
      <c r="M19" s="92">
        <v>33112</v>
      </c>
      <c r="N19" s="90">
        <v>22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30</v>
      </c>
      <c r="Y19" s="3">
        <f t="shared" ref="Y19:Y56" si="7">RANK(H19,$H$18:$H$56)</f>
        <v>32</v>
      </c>
      <c r="Z19" s="3">
        <f t="shared" ref="Z19:Z56" si="8">RANK(K19,$K$18:$K$56)</f>
        <v>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122005</v>
      </c>
      <c r="D20" s="89">
        <v>58459</v>
      </c>
      <c r="E20" s="89">
        <v>63546</v>
      </c>
      <c r="F20" s="89">
        <v>51</v>
      </c>
      <c r="G20" s="89">
        <v>161</v>
      </c>
      <c r="H20" s="90">
        <v>-110</v>
      </c>
      <c r="I20" s="28">
        <v>131</v>
      </c>
      <c r="J20" s="28">
        <v>115</v>
      </c>
      <c r="K20" s="91">
        <v>16</v>
      </c>
      <c r="L20" s="90">
        <v>-94</v>
      </c>
      <c r="M20" s="92">
        <v>45676</v>
      </c>
      <c r="N20" s="90">
        <v>-2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　</v>
      </c>
      <c r="U20" s="3" t="str">
        <f t="shared" si="1"/>
        <v>　</v>
      </c>
      <c r="V20" s="3" t="str">
        <f t="shared" si="5"/>
        <v>△</v>
      </c>
      <c r="W20" s="3"/>
      <c r="X20" s="3">
        <f t="shared" si="6"/>
        <v>34</v>
      </c>
      <c r="Y20" s="3">
        <f t="shared" si="7"/>
        <v>34</v>
      </c>
      <c r="Z20" s="3">
        <f t="shared" si="8"/>
        <v>5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100013</v>
      </c>
      <c r="D21" s="89">
        <v>47730</v>
      </c>
      <c r="E21" s="89">
        <v>52283</v>
      </c>
      <c r="F21" s="89">
        <v>55</v>
      </c>
      <c r="G21" s="89">
        <v>153</v>
      </c>
      <c r="H21" s="90">
        <v>-98</v>
      </c>
      <c r="I21" s="28">
        <v>139</v>
      </c>
      <c r="J21" s="28">
        <v>89</v>
      </c>
      <c r="K21" s="91">
        <v>50</v>
      </c>
      <c r="L21" s="90">
        <v>-48</v>
      </c>
      <c r="M21" s="92">
        <v>39352</v>
      </c>
      <c r="N21" s="90">
        <v>-2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33</v>
      </c>
      <c r="Y21" s="3">
        <f t="shared" si="7"/>
        <v>33</v>
      </c>
      <c r="Z21" s="3">
        <f t="shared" si="8"/>
        <v>1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34347</v>
      </c>
      <c r="D22" s="89">
        <v>16408</v>
      </c>
      <c r="E22" s="89">
        <v>17939</v>
      </c>
      <c r="F22" s="89">
        <v>16</v>
      </c>
      <c r="G22" s="89">
        <v>57</v>
      </c>
      <c r="H22" s="90">
        <v>-41</v>
      </c>
      <c r="I22" s="28">
        <v>66</v>
      </c>
      <c r="J22" s="28">
        <v>58</v>
      </c>
      <c r="K22" s="91">
        <v>8</v>
      </c>
      <c r="L22" s="90">
        <v>-33</v>
      </c>
      <c r="M22" s="92">
        <v>12827</v>
      </c>
      <c r="N22" s="90">
        <v>-5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29</v>
      </c>
      <c r="Y22" s="3">
        <f t="shared" si="7"/>
        <v>31</v>
      </c>
      <c r="Z22" s="3">
        <f t="shared" si="8"/>
        <v>7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40101</v>
      </c>
      <c r="D23" s="89">
        <v>19493</v>
      </c>
      <c r="E23" s="89">
        <v>20608</v>
      </c>
      <c r="F23" s="89">
        <v>21</v>
      </c>
      <c r="G23" s="89">
        <v>55</v>
      </c>
      <c r="H23" s="90">
        <v>-34</v>
      </c>
      <c r="I23" s="28">
        <v>66</v>
      </c>
      <c r="J23" s="28">
        <v>68</v>
      </c>
      <c r="K23" s="91">
        <v>-2</v>
      </c>
      <c r="L23" s="90">
        <v>-36</v>
      </c>
      <c r="M23" s="92">
        <v>13671</v>
      </c>
      <c r="N23" s="90">
        <v>1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31</v>
      </c>
      <c r="Y23" s="3">
        <f t="shared" si="7"/>
        <v>30</v>
      </c>
      <c r="Z23" s="3">
        <f t="shared" si="8"/>
        <v>20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29022</v>
      </c>
      <c r="D24" s="89">
        <v>13857</v>
      </c>
      <c r="E24" s="89">
        <v>15165</v>
      </c>
      <c r="F24" s="89">
        <v>7</v>
      </c>
      <c r="G24" s="89">
        <v>29</v>
      </c>
      <c r="H24" s="90">
        <v>-22</v>
      </c>
      <c r="I24" s="28">
        <v>36</v>
      </c>
      <c r="J24" s="28">
        <v>42</v>
      </c>
      <c r="K24" s="91">
        <v>-6</v>
      </c>
      <c r="L24" s="90">
        <v>-28</v>
      </c>
      <c r="M24" s="92">
        <v>10531</v>
      </c>
      <c r="N24" s="90">
        <v>-7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24</v>
      </c>
      <c r="Y24" s="3">
        <f t="shared" si="7"/>
        <v>21</v>
      </c>
      <c r="Z24" s="3">
        <f t="shared" si="8"/>
        <v>28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22407</v>
      </c>
      <c r="D25" s="89">
        <v>10894</v>
      </c>
      <c r="E25" s="89">
        <v>11513</v>
      </c>
      <c r="F25" s="89">
        <v>2</v>
      </c>
      <c r="G25" s="89">
        <v>30</v>
      </c>
      <c r="H25" s="90">
        <v>-28</v>
      </c>
      <c r="I25" s="28">
        <v>32</v>
      </c>
      <c r="J25" s="28">
        <v>26</v>
      </c>
      <c r="K25" s="91">
        <v>6</v>
      </c>
      <c r="L25" s="90">
        <v>-22</v>
      </c>
      <c r="M25" s="92">
        <v>7573</v>
      </c>
      <c r="N25" s="90">
        <v>-1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20</v>
      </c>
      <c r="Y25" s="3">
        <f t="shared" si="7"/>
        <v>27</v>
      </c>
      <c r="Z25" s="3">
        <f t="shared" si="8"/>
        <v>9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26485</v>
      </c>
      <c r="D26" s="89">
        <v>12935</v>
      </c>
      <c r="E26" s="89">
        <v>13550</v>
      </c>
      <c r="F26" s="89">
        <v>11</v>
      </c>
      <c r="G26" s="89">
        <v>39</v>
      </c>
      <c r="H26" s="90">
        <v>-28</v>
      </c>
      <c r="I26" s="28">
        <v>59</v>
      </c>
      <c r="J26" s="28">
        <v>32</v>
      </c>
      <c r="K26" s="91">
        <v>27</v>
      </c>
      <c r="L26" s="90">
        <v>-1</v>
      </c>
      <c r="M26" s="92">
        <v>9498</v>
      </c>
      <c r="N26" s="90">
        <v>4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4</v>
      </c>
      <c r="Y26" s="3">
        <f t="shared" si="7"/>
        <v>27</v>
      </c>
      <c r="Z26" s="3">
        <f>RANK(K26,$K$18:$K$56)</f>
        <v>4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62109</v>
      </c>
      <c r="D27" s="89">
        <v>30211</v>
      </c>
      <c r="E27" s="89">
        <v>31898</v>
      </c>
      <c r="F27" s="89">
        <v>38</v>
      </c>
      <c r="G27" s="89">
        <v>62</v>
      </c>
      <c r="H27" s="90">
        <v>-24</v>
      </c>
      <c r="I27" s="28">
        <v>133</v>
      </c>
      <c r="J27" s="28">
        <v>133</v>
      </c>
      <c r="K27" s="91">
        <v>0</v>
      </c>
      <c r="L27" s="90">
        <v>-24</v>
      </c>
      <c r="M27" s="92">
        <v>22611</v>
      </c>
      <c r="N27" s="90">
        <v>16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22</v>
      </c>
      <c r="Y27" s="3">
        <f t="shared" si="7"/>
        <v>24</v>
      </c>
      <c r="Z27" s="3">
        <f t="shared" si="8"/>
        <v>16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47721</v>
      </c>
      <c r="D28" s="89">
        <v>23538</v>
      </c>
      <c r="E28" s="89">
        <v>24183</v>
      </c>
      <c r="F28" s="89">
        <v>46</v>
      </c>
      <c r="G28" s="89">
        <v>42</v>
      </c>
      <c r="H28" s="90">
        <v>4</v>
      </c>
      <c r="I28" s="28">
        <v>134</v>
      </c>
      <c r="J28" s="28">
        <v>91</v>
      </c>
      <c r="K28" s="91">
        <v>43</v>
      </c>
      <c r="L28" s="90">
        <v>47</v>
      </c>
      <c r="M28" s="92">
        <v>16579</v>
      </c>
      <c r="N28" s="90">
        <v>1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</v>
      </c>
      <c r="Y28" s="3">
        <f t="shared" si="7"/>
        <v>1</v>
      </c>
      <c r="Z28" s="3">
        <f t="shared" si="8"/>
        <v>2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14870</v>
      </c>
      <c r="D29" s="89">
        <v>7281</v>
      </c>
      <c r="E29" s="89">
        <v>7589</v>
      </c>
      <c r="F29" s="89">
        <v>3</v>
      </c>
      <c r="G29" s="89">
        <v>24</v>
      </c>
      <c r="H29" s="90">
        <v>-21</v>
      </c>
      <c r="I29" s="28">
        <v>15</v>
      </c>
      <c r="J29" s="28">
        <v>20</v>
      </c>
      <c r="K29" s="91">
        <v>-5</v>
      </c>
      <c r="L29" s="90">
        <v>-26</v>
      </c>
      <c r="M29" s="92">
        <v>4871</v>
      </c>
      <c r="N29" s="90">
        <v>-2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23</v>
      </c>
      <c r="Y29" s="3">
        <f t="shared" si="7"/>
        <v>20</v>
      </c>
      <c r="Z29" s="3">
        <f t="shared" si="8"/>
        <v>26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30322</v>
      </c>
      <c r="D30" s="89">
        <v>14615</v>
      </c>
      <c r="E30" s="89">
        <v>15707</v>
      </c>
      <c r="F30" s="89">
        <v>13</v>
      </c>
      <c r="G30" s="89">
        <v>25</v>
      </c>
      <c r="H30" s="90">
        <v>-12</v>
      </c>
      <c r="I30" s="28">
        <v>52</v>
      </c>
      <c r="J30" s="28">
        <v>60</v>
      </c>
      <c r="K30" s="91">
        <v>-8</v>
      </c>
      <c r="L30" s="90">
        <v>-20</v>
      </c>
      <c r="M30" s="92">
        <v>10758</v>
      </c>
      <c r="N30" s="90">
        <v>5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19</v>
      </c>
      <c r="Y30" s="3">
        <f t="shared" si="7"/>
        <v>14</v>
      </c>
      <c r="Z30" s="3">
        <f t="shared" si="8"/>
        <v>30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1</v>
      </c>
      <c r="R31" s="109">
        <f>COUNTIF(R18:R30,"◇")</f>
        <v>0</v>
      </c>
      <c r="S31" s="110">
        <f>COUNTIF(S18:S30,"×")</f>
        <v>12</v>
      </c>
      <c r="T31" s="111">
        <f>COUNTIF(T18:T30,"○")</f>
        <v>6</v>
      </c>
      <c r="U31" s="109">
        <f>COUNTIF(U18:U30,"0")</f>
        <v>0</v>
      </c>
      <c r="V31" s="109">
        <f>COUNTIF(V18:V30,"△")</f>
        <v>7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13682</v>
      </c>
      <c r="D32" s="89">
        <v>6592</v>
      </c>
      <c r="E32" s="89">
        <v>7090</v>
      </c>
      <c r="F32" s="89">
        <v>7</v>
      </c>
      <c r="G32" s="89">
        <v>24</v>
      </c>
      <c r="H32" s="90">
        <v>-17</v>
      </c>
      <c r="I32" s="28">
        <v>25</v>
      </c>
      <c r="J32" s="28">
        <v>12</v>
      </c>
      <c r="K32" s="91">
        <v>13</v>
      </c>
      <c r="L32" s="112">
        <v>-4</v>
      </c>
      <c r="M32" s="92">
        <v>4544</v>
      </c>
      <c r="N32" s="90">
        <v>2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○</v>
      </c>
      <c r="U32" s="3" t="str">
        <f t="shared" ref="U32:U38" si="10">IF(N32=0,"0","　")</f>
        <v>　</v>
      </c>
      <c r="V32" s="3" t="str">
        <f t="shared" si="5"/>
        <v>　</v>
      </c>
      <c r="W32" s="3"/>
      <c r="X32" s="3">
        <f t="shared" si="6"/>
        <v>6</v>
      </c>
      <c r="Y32" s="3">
        <f t="shared" si="7"/>
        <v>17</v>
      </c>
      <c r="Z32" s="3">
        <f t="shared" si="8"/>
        <v>6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10686</v>
      </c>
      <c r="D33" s="89">
        <v>5220</v>
      </c>
      <c r="E33" s="89">
        <v>5466</v>
      </c>
      <c r="F33" s="89">
        <v>3</v>
      </c>
      <c r="G33" s="89">
        <v>25</v>
      </c>
      <c r="H33" s="90">
        <v>-22</v>
      </c>
      <c r="I33" s="28">
        <v>15</v>
      </c>
      <c r="J33" s="28">
        <v>15</v>
      </c>
      <c r="K33" s="91">
        <v>0</v>
      </c>
      <c r="L33" s="90">
        <v>-22</v>
      </c>
      <c r="M33" s="92">
        <v>3510</v>
      </c>
      <c r="N33" s="90">
        <v>-3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20</v>
      </c>
      <c r="Y33" s="3">
        <f t="shared" si="7"/>
        <v>21</v>
      </c>
      <c r="Z33" s="3">
        <f t="shared" si="8"/>
        <v>16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17579</v>
      </c>
      <c r="D34" s="89">
        <v>8507</v>
      </c>
      <c r="E34" s="89">
        <v>9072</v>
      </c>
      <c r="F34" s="89">
        <v>7</v>
      </c>
      <c r="G34" s="89">
        <v>33</v>
      </c>
      <c r="H34" s="90">
        <v>-26</v>
      </c>
      <c r="I34" s="28">
        <v>23</v>
      </c>
      <c r="J34" s="28">
        <v>25</v>
      </c>
      <c r="K34" s="91">
        <v>-2</v>
      </c>
      <c r="L34" s="90">
        <v>-28</v>
      </c>
      <c r="M34" s="92">
        <v>5928</v>
      </c>
      <c r="N34" s="90">
        <v>0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0</v>
      </c>
      <c r="V34" s="3" t="str">
        <f t="shared" si="5"/>
        <v>　</v>
      </c>
      <c r="W34" s="3"/>
      <c r="X34" s="3">
        <f t="shared" si="6"/>
        <v>24</v>
      </c>
      <c r="Y34" s="3">
        <f t="shared" si="7"/>
        <v>26</v>
      </c>
      <c r="Z34" s="3">
        <f t="shared" si="8"/>
        <v>20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4906</v>
      </c>
      <c r="D35" s="89">
        <v>2364</v>
      </c>
      <c r="E35" s="89">
        <v>2542</v>
      </c>
      <c r="F35" s="89">
        <v>4</v>
      </c>
      <c r="G35" s="89">
        <v>12</v>
      </c>
      <c r="H35" s="90">
        <v>-8</v>
      </c>
      <c r="I35" s="28">
        <v>3</v>
      </c>
      <c r="J35" s="28">
        <v>9</v>
      </c>
      <c r="K35" s="91">
        <v>-6</v>
      </c>
      <c r="L35" s="90">
        <v>-14</v>
      </c>
      <c r="M35" s="92">
        <v>1679</v>
      </c>
      <c r="N35" s="90">
        <v>-2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15</v>
      </c>
      <c r="Y35" s="3">
        <f t="shared" si="7"/>
        <v>10</v>
      </c>
      <c r="Z35" s="3">
        <f t="shared" si="8"/>
        <v>28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6330</v>
      </c>
      <c r="D36" s="89">
        <v>3128</v>
      </c>
      <c r="E36" s="89">
        <v>3202</v>
      </c>
      <c r="F36" s="89">
        <v>0</v>
      </c>
      <c r="G36" s="89">
        <v>15</v>
      </c>
      <c r="H36" s="90">
        <v>-15</v>
      </c>
      <c r="I36" s="28">
        <v>12</v>
      </c>
      <c r="J36" s="28">
        <v>7</v>
      </c>
      <c r="K36" s="91">
        <v>5</v>
      </c>
      <c r="L36" s="90">
        <v>-10</v>
      </c>
      <c r="M36" s="92">
        <v>2148</v>
      </c>
      <c r="N36" s="90">
        <v>1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○</v>
      </c>
      <c r="U36" s="3" t="str">
        <f t="shared" si="10"/>
        <v>　</v>
      </c>
      <c r="V36" s="3" t="str">
        <f t="shared" si="5"/>
        <v>　</v>
      </c>
      <c r="W36" s="3"/>
      <c r="X36" s="3">
        <f t="shared" si="6"/>
        <v>11</v>
      </c>
      <c r="Y36" s="3">
        <f t="shared" si="7"/>
        <v>16</v>
      </c>
      <c r="Z36" s="3">
        <f t="shared" si="8"/>
        <v>10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7602</v>
      </c>
      <c r="D37" s="89">
        <v>3775</v>
      </c>
      <c r="E37" s="89">
        <v>3827</v>
      </c>
      <c r="F37" s="89">
        <v>0</v>
      </c>
      <c r="G37" s="89">
        <v>12</v>
      </c>
      <c r="H37" s="90">
        <v>-12</v>
      </c>
      <c r="I37" s="28">
        <v>11</v>
      </c>
      <c r="J37" s="28">
        <v>9</v>
      </c>
      <c r="K37" s="91">
        <v>2</v>
      </c>
      <c r="L37" s="90">
        <v>-10</v>
      </c>
      <c r="M37" s="92">
        <v>2537</v>
      </c>
      <c r="N37" s="90">
        <v>-5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11</v>
      </c>
      <c r="Y37" s="3">
        <f t="shared" si="7"/>
        <v>14</v>
      </c>
      <c r="Z37" s="3">
        <f t="shared" si="8"/>
        <v>11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6513</v>
      </c>
      <c r="D38" s="89">
        <v>3189</v>
      </c>
      <c r="E38" s="89">
        <v>3324</v>
      </c>
      <c r="F38" s="89">
        <v>4</v>
      </c>
      <c r="G38" s="89">
        <v>10</v>
      </c>
      <c r="H38" s="90">
        <v>-6</v>
      </c>
      <c r="I38" s="28">
        <v>4</v>
      </c>
      <c r="J38" s="28">
        <v>12</v>
      </c>
      <c r="K38" s="91">
        <v>-8</v>
      </c>
      <c r="L38" s="90">
        <v>-14</v>
      </c>
      <c r="M38" s="92">
        <v>2067</v>
      </c>
      <c r="N38" s="90">
        <v>-5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15</v>
      </c>
      <c r="Y38" s="3">
        <f t="shared" si="7"/>
        <v>6</v>
      </c>
      <c r="Z38" s="3">
        <f t="shared" si="8"/>
        <v>30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5052</v>
      </c>
      <c r="D40" s="89">
        <v>2454</v>
      </c>
      <c r="E40" s="89">
        <v>2598</v>
      </c>
      <c r="F40" s="89">
        <v>5</v>
      </c>
      <c r="G40" s="89">
        <v>6</v>
      </c>
      <c r="H40" s="90">
        <v>-1</v>
      </c>
      <c r="I40" s="28">
        <v>7</v>
      </c>
      <c r="J40" s="28">
        <v>5</v>
      </c>
      <c r="K40" s="91">
        <v>2</v>
      </c>
      <c r="L40" s="90">
        <v>1</v>
      </c>
      <c r="M40" s="92">
        <v>1569</v>
      </c>
      <c r="N40" s="90">
        <v>-2</v>
      </c>
      <c r="P40" s="3"/>
      <c r="Q40" s="3" t="str">
        <f t="shared" si="2"/>
        <v>◎</v>
      </c>
      <c r="R40" s="3" t="str">
        <f t="shared" si="11"/>
        <v>　</v>
      </c>
      <c r="S40" s="107" t="str">
        <f t="shared" si="9"/>
        <v>　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3</v>
      </c>
      <c r="Y40" s="3">
        <f t="shared" si="7"/>
        <v>2</v>
      </c>
      <c r="Z40" s="3">
        <f t="shared" si="8"/>
        <v>11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8033</v>
      </c>
      <c r="D41" s="89">
        <v>3892</v>
      </c>
      <c r="E41" s="89">
        <v>4141</v>
      </c>
      <c r="F41" s="89">
        <v>2</v>
      </c>
      <c r="G41" s="89">
        <v>12</v>
      </c>
      <c r="H41" s="90">
        <v>-10</v>
      </c>
      <c r="I41" s="28">
        <v>6</v>
      </c>
      <c r="J41" s="28">
        <v>8</v>
      </c>
      <c r="K41" s="91">
        <v>-2</v>
      </c>
      <c r="L41" s="90">
        <v>-12</v>
      </c>
      <c r="M41" s="92">
        <v>2587</v>
      </c>
      <c r="N41" s="90">
        <v>-6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14</v>
      </c>
      <c r="Y41" s="3">
        <f t="shared" si="7"/>
        <v>13</v>
      </c>
      <c r="Z41" s="3">
        <f t="shared" si="8"/>
        <v>20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4988</v>
      </c>
      <c r="D42" s="89">
        <v>2414</v>
      </c>
      <c r="E42" s="89">
        <v>2574</v>
      </c>
      <c r="F42" s="89">
        <v>3</v>
      </c>
      <c r="G42" s="89">
        <v>6</v>
      </c>
      <c r="H42" s="90">
        <v>-3</v>
      </c>
      <c r="I42" s="28">
        <v>5</v>
      </c>
      <c r="J42" s="28">
        <v>4</v>
      </c>
      <c r="K42" s="91">
        <v>1</v>
      </c>
      <c r="L42" s="90">
        <v>-2</v>
      </c>
      <c r="M42" s="92">
        <v>1577</v>
      </c>
      <c r="N42" s="90">
        <v>-2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5</v>
      </c>
      <c r="Y42" s="3">
        <f t="shared" si="7"/>
        <v>3</v>
      </c>
      <c r="Z42" s="3">
        <f t="shared" si="8"/>
        <v>14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7166</v>
      </c>
      <c r="D43" s="89">
        <v>3398</v>
      </c>
      <c r="E43" s="89">
        <v>3768</v>
      </c>
      <c r="F43" s="89">
        <v>3</v>
      </c>
      <c r="G43" s="89">
        <v>12</v>
      </c>
      <c r="H43" s="90">
        <v>-9</v>
      </c>
      <c r="I43" s="28">
        <v>8</v>
      </c>
      <c r="J43" s="28">
        <v>10</v>
      </c>
      <c r="K43" s="91">
        <v>-2</v>
      </c>
      <c r="L43" s="90">
        <v>-11</v>
      </c>
      <c r="M43" s="92">
        <v>2324</v>
      </c>
      <c r="N43" s="90">
        <v>4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○</v>
      </c>
      <c r="U43" s="3" t="str">
        <f t="shared" si="12"/>
        <v>　</v>
      </c>
      <c r="V43" s="3" t="str">
        <f t="shared" si="5"/>
        <v>　</v>
      </c>
      <c r="W43" s="3"/>
      <c r="X43" s="3">
        <f t="shared" si="6"/>
        <v>13</v>
      </c>
      <c r="Y43" s="3">
        <f t="shared" si="7"/>
        <v>12</v>
      </c>
      <c r="Z43" s="3">
        <f t="shared" si="8"/>
        <v>20</v>
      </c>
      <c r="AA43" s="3"/>
      <c r="AB43" s="1" t="s">
        <v>114</v>
      </c>
    </row>
    <row r="44" spans="1:28" ht="12" customHeight="1">
      <c r="B44" s="88" t="s">
        <v>115</v>
      </c>
      <c r="C44" s="89">
        <v>3011</v>
      </c>
      <c r="D44" s="89">
        <v>1493</v>
      </c>
      <c r="E44" s="89">
        <v>1518</v>
      </c>
      <c r="F44" s="89">
        <v>1</v>
      </c>
      <c r="G44" s="89">
        <v>7</v>
      </c>
      <c r="H44" s="90">
        <v>-6</v>
      </c>
      <c r="I44" s="28">
        <v>1</v>
      </c>
      <c r="J44" s="28">
        <v>4</v>
      </c>
      <c r="K44" s="91">
        <v>-3</v>
      </c>
      <c r="L44" s="90">
        <v>-9</v>
      </c>
      <c r="M44" s="92">
        <v>942</v>
      </c>
      <c r="N44" s="90">
        <v>-5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10</v>
      </c>
      <c r="Y44" s="3">
        <f t="shared" si="7"/>
        <v>6</v>
      </c>
      <c r="Z44" s="3">
        <f t="shared" si="8"/>
        <v>24</v>
      </c>
      <c r="AA44" s="3"/>
      <c r="AB44" s="1" t="s">
        <v>116</v>
      </c>
    </row>
    <row r="45" spans="1:28" ht="12" customHeight="1">
      <c r="B45" s="88" t="s">
        <v>117</v>
      </c>
      <c r="C45" s="89">
        <v>3880</v>
      </c>
      <c r="D45" s="89">
        <v>1878</v>
      </c>
      <c r="E45" s="89">
        <v>2002</v>
      </c>
      <c r="F45" s="89">
        <v>2</v>
      </c>
      <c r="G45" s="89">
        <v>7</v>
      </c>
      <c r="H45" s="90">
        <v>-5</v>
      </c>
      <c r="I45" s="28">
        <v>4</v>
      </c>
      <c r="J45" s="28">
        <v>5</v>
      </c>
      <c r="K45" s="91">
        <v>-1</v>
      </c>
      <c r="L45" s="90">
        <v>-6</v>
      </c>
      <c r="M45" s="92">
        <v>1189</v>
      </c>
      <c r="N45" s="90">
        <v>-2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7</v>
      </c>
      <c r="Y45" s="3">
        <f t="shared" si="7"/>
        <v>5</v>
      </c>
      <c r="Z45" s="3">
        <f t="shared" si="8"/>
        <v>19</v>
      </c>
      <c r="AA45" s="3"/>
      <c r="AB45" s="1" t="s">
        <v>118</v>
      </c>
    </row>
    <row r="46" spans="1:28" ht="12" customHeight="1">
      <c r="B46" s="88" t="s">
        <v>119</v>
      </c>
      <c r="C46" s="89">
        <v>4160</v>
      </c>
      <c r="D46" s="89">
        <v>1972</v>
      </c>
      <c r="E46" s="89">
        <v>2188</v>
      </c>
      <c r="F46" s="89">
        <v>1</v>
      </c>
      <c r="G46" s="89">
        <v>7</v>
      </c>
      <c r="H46" s="90">
        <v>-6</v>
      </c>
      <c r="I46" s="28">
        <v>7</v>
      </c>
      <c r="J46" s="28">
        <v>16</v>
      </c>
      <c r="K46" s="91">
        <v>-9</v>
      </c>
      <c r="L46" s="90">
        <v>-15</v>
      </c>
      <c r="M46" s="92">
        <v>1355</v>
      </c>
      <c r="N46" s="90">
        <v>-1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17</v>
      </c>
      <c r="Y46" s="3">
        <f t="shared" si="7"/>
        <v>6</v>
      </c>
      <c r="Z46" s="3">
        <f t="shared" si="8"/>
        <v>32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22402</v>
      </c>
      <c r="D48" s="114">
        <v>10915</v>
      </c>
      <c r="E48" s="114">
        <v>11487</v>
      </c>
      <c r="F48" s="114">
        <v>8</v>
      </c>
      <c r="G48" s="114">
        <v>36</v>
      </c>
      <c r="H48" s="115">
        <v>-28</v>
      </c>
      <c r="I48" s="28">
        <v>29</v>
      </c>
      <c r="J48" s="28">
        <v>46</v>
      </c>
      <c r="K48" s="91">
        <v>-17</v>
      </c>
      <c r="L48" s="115">
        <v>-45</v>
      </c>
      <c r="M48" s="114">
        <v>7366</v>
      </c>
      <c r="N48" s="115">
        <v>-4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　</v>
      </c>
      <c r="V48" s="3" t="str">
        <f t="shared" si="5"/>
        <v>△</v>
      </c>
      <c r="W48" s="3"/>
      <c r="X48" s="3">
        <f t="shared" si="6"/>
        <v>32</v>
      </c>
      <c r="Y48" s="3">
        <f t="shared" si="7"/>
        <v>27</v>
      </c>
      <c r="Z48" s="3">
        <f t="shared" si="8"/>
        <v>35</v>
      </c>
      <c r="AA48" s="3"/>
      <c r="AB48" s="1" t="s">
        <v>122</v>
      </c>
    </row>
    <row r="49" spans="2:28" ht="12" customHeight="1">
      <c r="B49" s="113" t="s">
        <v>123</v>
      </c>
      <c r="C49" s="114">
        <v>14489</v>
      </c>
      <c r="D49" s="114">
        <v>7078</v>
      </c>
      <c r="E49" s="114">
        <v>7411</v>
      </c>
      <c r="F49" s="114">
        <v>5</v>
      </c>
      <c r="G49" s="114">
        <v>25</v>
      </c>
      <c r="H49" s="115">
        <v>-20</v>
      </c>
      <c r="I49" s="28">
        <v>16</v>
      </c>
      <c r="J49" s="28">
        <v>27</v>
      </c>
      <c r="K49" s="91">
        <v>-11</v>
      </c>
      <c r="L49" s="115">
        <v>-31</v>
      </c>
      <c r="M49" s="114">
        <v>4479</v>
      </c>
      <c r="N49" s="115">
        <v>-8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28</v>
      </c>
      <c r="Y49" s="3">
        <f t="shared" si="7"/>
        <v>19</v>
      </c>
      <c r="Z49" s="3">
        <f t="shared" si="8"/>
        <v>33</v>
      </c>
      <c r="AA49" s="3"/>
      <c r="AB49" s="1" t="s">
        <v>124</v>
      </c>
    </row>
    <row r="50" spans="2:28" ht="12" customHeight="1">
      <c r="B50" s="88" t="s">
        <v>125</v>
      </c>
      <c r="C50" s="89">
        <v>7075</v>
      </c>
      <c r="D50" s="89">
        <v>3569</v>
      </c>
      <c r="E50" s="89">
        <v>3506</v>
      </c>
      <c r="F50" s="89">
        <v>2</v>
      </c>
      <c r="G50" s="89">
        <v>8</v>
      </c>
      <c r="H50" s="90">
        <v>-6</v>
      </c>
      <c r="I50" s="28">
        <v>10</v>
      </c>
      <c r="J50" s="28">
        <v>10</v>
      </c>
      <c r="K50" s="91">
        <v>0</v>
      </c>
      <c r="L50" s="90">
        <v>-6</v>
      </c>
      <c r="M50" s="92">
        <v>2810</v>
      </c>
      <c r="N50" s="90">
        <v>1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○</v>
      </c>
      <c r="U50" s="3" t="str">
        <f>IF(N50=0,"0","　")</f>
        <v>　</v>
      </c>
      <c r="V50" s="3" t="str">
        <f t="shared" si="5"/>
        <v>　</v>
      </c>
      <c r="W50" s="3"/>
      <c r="X50" s="3">
        <f t="shared" si="6"/>
        <v>7</v>
      </c>
      <c r="Y50" s="3">
        <f t="shared" si="7"/>
        <v>6</v>
      </c>
      <c r="Z50" s="3">
        <f t="shared" si="8"/>
        <v>16</v>
      </c>
      <c r="AA50" s="3"/>
      <c r="AB50" s="1" t="s">
        <v>126</v>
      </c>
    </row>
    <row r="51" spans="2:28" ht="12" customHeight="1">
      <c r="B51" s="88" t="s">
        <v>127</v>
      </c>
      <c r="C51" s="89">
        <v>12849</v>
      </c>
      <c r="D51" s="89">
        <v>6338</v>
      </c>
      <c r="E51" s="89">
        <v>6511</v>
      </c>
      <c r="F51" s="89">
        <v>4</v>
      </c>
      <c r="G51" s="89">
        <v>27</v>
      </c>
      <c r="H51" s="90">
        <v>-23</v>
      </c>
      <c r="I51" s="28">
        <v>20</v>
      </c>
      <c r="J51" s="28">
        <v>25</v>
      </c>
      <c r="K51" s="91">
        <v>-5</v>
      </c>
      <c r="L51" s="90">
        <v>-28</v>
      </c>
      <c r="M51" s="92">
        <v>4394</v>
      </c>
      <c r="N51" s="90">
        <v>-5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24</v>
      </c>
      <c r="Y51" s="3">
        <f t="shared" si="7"/>
        <v>23</v>
      </c>
      <c r="Z51" s="3">
        <f t="shared" si="8"/>
        <v>26</v>
      </c>
      <c r="AA51" s="3"/>
      <c r="AB51" s="1" t="s">
        <v>128</v>
      </c>
    </row>
    <row r="52" spans="2:28" ht="12" customHeight="1">
      <c r="B52" s="88" t="s">
        <v>129</v>
      </c>
      <c r="C52" s="89">
        <v>6572</v>
      </c>
      <c r="D52" s="89">
        <v>3202</v>
      </c>
      <c r="E52" s="89">
        <v>3370</v>
      </c>
      <c r="F52" s="89">
        <v>2</v>
      </c>
      <c r="G52" s="89">
        <v>10</v>
      </c>
      <c r="H52" s="90">
        <v>-8</v>
      </c>
      <c r="I52" s="28">
        <v>7</v>
      </c>
      <c r="J52" s="28">
        <v>6</v>
      </c>
      <c r="K52" s="91">
        <v>1</v>
      </c>
      <c r="L52" s="90">
        <v>-7</v>
      </c>
      <c r="M52" s="92">
        <v>2121</v>
      </c>
      <c r="N52" s="90">
        <v>-4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9</v>
      </c>
      <c r="Y52" s="3">
        <f t="shared" si="7"/>
        <v>10</v>
      </c>
      <c r="Z52" s="3">
        <f t="shared" si="8"/>
        <v>14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7600</v>
      </c>
      <c r="D54" s="89">
        <v>3691</v>
      </c>
      <c r="E54" s="89">
        <v>3909</v>
      </c>
      <c r="F54" s="89">
        <v>5</v>
      </c>
      <c r="G54" s="89">
        <v>9</v>
      </c>
      <c r="H54" s="90">
        <v>-4</v>
      </c>
      <c r="I54" s="28">
        <v>15</v>
      </c>
      <c r="J54" s="28">
        <v>7</v>
      </c>
      <c r="K54" s="91">
        <v>8</v>
      </c>
      <c r="L54" s="90">
        <v>4</v>
      </c>
      <c r="M54" s="92">
        <v>2342</v>
      </c>
      <c r="N54" s="90">
        <v>4</v>
      </c>
      <c r="P54" s="3"/>
      <c r="Q54" s="3" t="str">
        <f t="shared" si="2"/>
        <v>◎</v>
      </c>
      <c r="R54" s="3" t="str">
        <f t="shared" si="11"/>
        <v>　</v>
      </c>
      <c r="S54" s="107" t="str">
        <f t="shared" si="9"/>
        <v>　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2</v>
      </c>
      <c r="Y54" s="3">
        <f t="shared" si="7"/>
        <v>4</v>
      </c>
      <c r="Z54" s="3">
        <f t="shared" si="8"/>
        <v>7</v>
      </c>
      <c r="AA54" s="3"/>
      <c r="AB54" s="1" t="s">
        <v>132</v>
      </c>
    </row>
    <row r="55" spans="2:28" ht="12" customHeight="1">
      <c r="B55" s="88" t="s">
        <v>133</v>
      </c>
      <c r="C55" s="89">
        <v>20050</v>
      </c>
      <c r="D55" s="89">
        <v>9577</v>
      </c>
      <c r="E55" s="89">
        <v>10473</v>
      </c>
      <c r="F55" s="89">
        <v>10</v>
      </c>
      <c r="G55" s="89">
        <v>28</v>
      </c>
      <c r="H55" s="90">
        <v>-18</v>
      </c>
      <c r="I55" s="28">
        <v>32</v>
      </c>
      <c r="J55" s="28">
        <v>30</v>
      </c>
      <c r="K55" s="91">
        <v>2</v>
      </c>
      <c r="L55" s="90">
        <v>-16</v>
      </c>
      <c r="M55" s="92">
        <v>6634</v>
      </c>
      <c r="N55" s="90">
        <v>-1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18</v>
      </c>
      <c r="Y55" s="3">
        <f t="shared" si="7"/>
        <v>18</v>
      </c>
      <c r="Z55" s="3">
        <f t="shared" si="8"/>
        <v>11</v>
      </c>
      <c r="AA55" s="3"/>
      <c r="AB55" s="1" t="s">
        <v>134</v>
      </c>
    </row>
    <row r="56" spans="2:28" ht="12" customHeight="1">
      <c r="B56" s="116" t="s">
        <v>135</v>
      </c>
      <c r="C56" s="89">
        <v>12968</v>
      </c>
      <c r="D56" s="117">
        <v>6161</v>
      </c>
      <c r="E56" s="117">
        <v>6807</v>
      </c>
      <c r="F56" s="117">
        <v>2</v>
      </c>
      <c r="G56" s="117">
        <v>27</v>
      </c>
      <c r="H56" s="118">
        <v>-25</v>
      </c>
      <c r="I56" s="119">
        <v>16</v>
      </c>
      <c r="J56" s="119">
        <v>19</v>
      </c>
      <c r="K56" s="120">
        <v>-3</v>
      </c>
      <c r="L56" s="118">
        <v>-28</v>
      </c>
      <c r="M56" s="121">
        <v>4428</v>
      </c>
      <c r="N56" s="118">
        <v>-2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　</v>
      </c>
      <c r="V56" s="3" t="str">
        <f t="shared" si="5"/>
        <v>△</v>
      </c>
      <c r="W56" s="3"/>
      <c r="X56" s="3">
        <f t="shared" si="6"/>
        <v>24</v>
      </c>
      <c r="Y56" s="3">
        <f t="shared" si="7"/>
        <v>25</v>
      </c>
      <c r="Z56" s="3">
        <f t="shared" si="8"/>
        <v>24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2</v>
      </c>
      <c r="R58" s="1">
        <f>COUNTIF(R32:R56,"◇")</f>
        <v>0</v>
      </c>
      <c r="S58" s="107">
        <f>COUNTIF(S32:S57,"×")</f>
        <v>20</v>
      </c>
      <c r="T58" s="108">
        <f>COUNTIF(T32:T57,"○")</f>
        <v>5</v>
      </c>
      <c r="U58" s="1">
        <f>COUNTIF(U32:U56,"0")</f>
        <v>1</v>
      </c>
      <c r="V58" s="1">
        <f>COUNTIF(V32:V57,"△")</f>
        <v>16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149</v>
      </c>
      <c r="Q60" s="127">
        <f>COUNTIF(Q18:Q56,"◎")</f>
        <v>3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150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32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138</v>
      </c>
      <c r="Q64" s="3"/>
      <c r="S64" s="107"/>
      <c r="T64" s="136">
        <f>COUNTIF(T18:T56,"○")</f>
        <v>11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1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23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3</v>
      </c>
      <c r="R67" s="1">
        <f t="shared" si="13"/>
        <v>0</v>
      </c>
      <c r="S67" s="1">
        <f t="shared" si="13"/>
        <v>32</v>
      </c>
      <c r="T67" s="1">
        <f t="shared" si="13"/>
        <v>11</v>
      </c>
      <c r="U67" s="1">
        <f t="shared" si="13"/>
        <v>1</v>
      </c>
      <c r="V67" s="1">
        <f t="shared" si="13"/>
        <v>23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65" priority="5" stopIfTrue="1" operator="between">
      <formula>1</formula>
      <formula>5</formula>
    </cfRule>
    <cfRule type="cellIs" dxfId="64" priority="6" stopIfTrue="1" operator="between">
      <formula>31</formula>
      <formula>35</formula>
    </cfRule>
  </conditionalFormatting>
  <conditionalFormatting sqref="Y18:Y56">
    <cfRule type="cellIs" dxfId="63" priority="3" stopIfTrue="1" operator="between">
      <formula>1</formula>
      <formula>5</formula>
    </cfRule>
    <cfRule type="cellIs" dxfId="62" priority="4" stopIfTrue="1" operator="between">
      <formula>31</formula>
      <formula>35</formula>
    </cfRule>
  </conditionalFormatting>
  <conditionalFormatting sqref="Z18:Z56">
    <cfRule type="cellIs" dxfId="61" priority="1" stopIfTrue="1" operator="between">
      <formula>1</formula>
      <formula>5</formula>
    </cfRule>
    <cfRule type="cellIs" dxfId="60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164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165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4" t="s">
        <v>166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37</v>
      </c>
      <c r="G5" s="80" t="s">
        <v>38</v>
      </c>
      <c r="H5" s="80" t="s">
        <v>167</v>
      </c>
      <c r="I5" s="81" t="s">
        <v>168</v>
      </c>
      <c r="J5" s="81" t="s">
        <v>43</v>
      </c>
      <c r="K5" s="81" t="s">
        <v>167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1064273</v>
      </c>
      <c r="D7" s="89">
        <v>514704</v>
      </c>
      <c r="E7" s="89">
        <v>549569</v>
      </c>
      <c r="F7" s="89">
        <v>448</v>
      </c>
      <c r="G7" s="89">
        <v>1499</v>
      </c>
      <c r="H7" s="90">
        <v>-1051</v>
      </c>
      <c r="I7" s="28">
        <v>1385</v>
      </c>
      <c r="J7" s="28">
        <v>1372</v>
      </c>
      <c r="K7" s="91">
        <v>13</v>
      </c>
      <c r="L7" s="90">
        <v>-1038</v>
      </c>
      <c r="M7" s="92">
        <v>397868</v>
      </c>
      <c r="N7" s="90">
        <v>-71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714</v>
      </c>
      <c r="J8" s="96">
        <v>701</v>
      </c>
      <c r="K8" s="97">
        <v>13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856977</v>
      </c>
      <c r="D10" s="89">
        <v>414057</v>
      </c>
      <c r="E10" s="89">
        <v>442920</v>
      </c>
      <c r="F10" s="89">
        <v>383</v>
      </c>
      <c r="G10" s="89">
        <v>1142</v>
      </c>
      <c r="H10" s="90">
        <v>-759</v>
      </c>
      <c r="I10" s="28">
        <v>1145</v>
      </c>
      <c r="J10" s="28">
        <v>1127</v>
      </c>
      <c r="K10" s="91">
        <v>18</v>
      </c>
      <c r="L10" s="90">
        <v>-741</v>
      </c>
      <c r="M10" s="92">
        <v>329341</v>
      </c>
      <c r="N10" s="90">
        <v>-68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207296</v>
      </c>
      <c r="D11" s="89">
        <v>100647</v>
      </c>
      <c r="E11" s="89">
        <v>106649</v>
      </c>
      <c r="F11" s="89">
        <v>65</v>
      </c>
      <c r="G11" s="89">
        <v>357</v>
      </c>
      <c r="H11" s="90">
        <v>-292</v>
      </c>
      <c r="I11" s="28">
        <v>240</v>
      </c>
      <c r="J11" s="28">
        <v>245</v>
      </c>
      <c r="K11" s="91">
        <v>-5</v>
      </c>
      <c r="L11" s="90">
        <v>-297</v>
      </c>
      <c r="M11" s="92">
        <v>68527</v>
      </c>
      <c r="N11" s="90">
        <v>-3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530338</v>
      </c>
      <c r="D13" s="89">
        <v>256627</v>
      </c>
      <c r="E13" s="89">
        <v>273711</v>
      </c>
      <c r="F13" s="89">
        <v>231</v>
      </c>
      <c r="G13" s="89">
        <v>664</v>
      </c>
      <c r="H13" s="90">
        <v>-433</v>
      </c>
      <c r="I13" s="28">
        <v>793</v>
      </c>
      <c r="J13" s="28">
        <v>766</v>
      </c>
      <c r="K13" s="91">
        <v>27</v>
      </c>
      <c r="L13" s="90">
        <v>-406</v>
      </c>
      <c r="M13" s="92">
        <v>200604</v>
      </c>
      <c r="N13" s="90">
        <v>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70556</v>
      </c>
      <c r="D14" s="89">
        <v>33884</v>
      </c>
      <c r="E14" s="89">
        <v>36672</v>
      </c>
      <c r="F14" s="89">
        <v>27</v>
      </c>
      <c r="G14" s="89">
        <v>104</v>
      </c>
      <c r="H14" s="90">
        <v>-77</v>
      </c>
      <c r="I14" s="28">
        <v>83</v>
      </c>
      <c r="J14" s="28">
        <v>87</v>
      </c>
      <c r="K14" s="91">
        <v>-4</v>
      </c>
      <c r="L14" s="90">
        <v>-81</v>
      </c>
      <c r="M14" s="92">
        <v>24359</v>
      </c>
      <c r="N14" s="90">
        <v>-11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201084</v>
      </c>
      <c r="D15" s="89">
        <v>98740</v>
      </c>
      <c r="E15" s="89">
        <v>102344</v>
      </c>
      <c r="F15" s="89">
        <v>88</v>
      </c>
      <c r="G15" s="89">
        <v>311</v>
      </c>
      <c r="H15" s="90">
        <v>-223</v>
      </c>
      <c r="I15" s="28">
        <v>253</v>
      </c>
      <c r="J15" s="28">
        <v>240</v>
      </c>
      <c r="K15" s="91">
        <v>13</v>
      </c>
      <c r="L15" s="90">
        <v>-210</v>
      </c>
      <c r="M15" s="92">
        <v>74532</v>
      </c>
      <c r="N15" s="90">
        <v>-6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262295</v>
      </c>
      <c r="D16" s="89">
        <v>125453</v>
      </c>
      <c r="E16" s="89">
        <v>136842</v>
      </c>
      <c r="F16" s="89">
        <v>102</v>
      </c>
      <c r="G16" s="89">
        <v>420</v>
      </c>
      <c r="H16" s="90">
        <v>-318</v>
      </c>
      <c r="I16" s="28">
        <v>256</v>
      </c>
      <c r="J16" s="28">
        <v>279</v>
      </c>
      <c r="K16" s="91">
        <v>-23</v>
      </c>
      <c r="L16" s="90">
        <v>-341</v>
      </c>
      <c r="M16" s="92">
        <v>98373</v>
      </c>
      <c r="N16" s="90">
        <v>-59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58</v>
      </c>
      <c r="S17" s="107" t="s">
        <v>60</v>
      </c>
      <c r="T17" s="108" t="s">
        <v>61</v>
      </c>
      <c r="U17" s="109" t="s">
        <v>169</v>
      </c>
      <c r="V17" s="109" t="s">
        <v>62</v>
      </c>
      <c r="W17" s="3"/>
      <c r="X17" s="109" t="s">
        <v>63</v>
      </c>
      <c r="Y17" s="109" t="s">
        <v>170</v>
      </c>
      <c r="Z17" s="109" t="s">
        <v>63</v>
      </c>
      <c r="AA17" s="3"/>
    </row>
    <row r="18" spans="1:28" ht="12.75" customHeight="1">
      <c r="A18" s="7"/>
      <c r="B18" s="88" t="s">
        <v>66</v>
      </c>
      <c r="C18" s="89">
        <v>247026</v>
      </c>
      <c r="D18" s="89">
        <v>118688</v>
      </c>
      <c r="E18" s="89">
        <v>128338</v>
      </c>
      <c r="F18" s="89">
        <v>132</v>
      </c>
      <c r="G18" s="89">
        <v>276</v>
      </c>
      <c r="H18" s="90">
        <v>-144</v>
      </c>
      <c r="I18" s="28">
        <v>305</v>
      </c>
      <c r="J18" s="28">
        <v>351</v>
      </c>
      <c r="K18" s="91">
        <v>-46</v>
      </c>
      <c r="L18" s="90">
        <v>-190</v>
      </c>
      <c r="M18" s="92">
        <v>102313</v>
      </c>
      <c r="N18" s="90">
        <v>-37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　</v>
      </c>
      <c r="U18" s="3" t="str">
        <f t="shared" ref="U18:U30" si="1">IF(N18=0,"0","　")</f>
        <v>　</v>
      </c>
      <c r="V18" s="3" t="str">
        <f>IF(N18&lt;0,"△","　")</f>
        <v>△</v>
      </c>
      <c r="W18" s="3"/>
      <c r="X18" s="3">
        <f>RANK(L18,$L$18:$L$56)</f>
        <v>35</v>
      </c>
      <c r="Y18" s="3">
        <f>RANK(H18,$H$18:$H$56)</f>
        <v>34</v>
      </c>
      <c r="Z18" s="3">
        <f>RANK(K18,$K$18:$K$56)</f>
        <v>35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81100</v>
      </c>
      <c r="D19" s="89">
        <v>40181</v>
      </c>
      <c r="E19" s="89">
        <v>40919</v>
      </c>
      <c r="F19" s="89">
        <v>44</v>
      </c>
      <c r="G19" s="89">
        <v>94</v>
      </c>
      <c r="H19" s="90">
        <v>-50</v>
      </c>
      <c r="I19" s="28">
        <v>139</v>
      </c>
      <c r="J19" s="28">
        <v>89</v>
      </c>
      <c r="K19" s="91">
        <v>50</v>
      </c>
      <c r="L19" s="90">
        <v>0</v>
      </c>
      <c r="M19" s="92">
        <v>33141</v>
      </c>
      <c r="N19" s="90">
        <v>29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◇</v>
      </c>
      <c r="S19" s="107" t="str">
        <f t="shared" si="0"/>
        <v>　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</v>
      </c>
      <c r="Y19" s="3">
        <f t="shared" ref="Y19:Y56" si="7">RANK(H19,$H$18:$H$56)</f>
        <v>31</v>
      </c>
      <c r="Z19" s="3">
        <f t="shared" ref="Z19:Z56" si="8">RANK(K19,$K$18:$K$56)</f>
        <v>1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121831</v>
      </c>
      <c r="D20" s="89">
        <v>58374</v>
      </c>
      <c r="E20" s="89">
        <v>63457</v>
      </c>
      <c r="F20" s="89">
        <v>48</v>
      </c>
      <c r="G20" s="89">
        <v>202</v>
      </c>
      <c r="H20" s="90">
        <v>-154</v>
      </c>
      <c r="I20" s="28">
        <v>107</v>
      </c>
      <c r="J20" s="28">
        <v>127</v>
      </c>
      <c r="K20" s="91">
        <v>-20</v>
      </c>
      <c r="L20" s="90">
        <v>-174</v>
      </c>
      <c r="M20" s="92">
        <v>45637</v>
      </c>
      <c r="N20" s="90">
        <v>-39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　</v>
      </c>
      <c r="U20" s="3" t="str">
        <f t="shared" si="1"/>
        <v>　</v>
      </c>
      <c r="V20" s="3" t="str">
        <f t="shared" si="5"/>
        <v>△</v>
      </c>
      <c r="W20" s="3"/>
      <c r="X20" s="3">
        <f t="shared" si="6"/>
        <v>34</v>
      </c>
      <c r="Y20" s="3">
        <f t="shared" si="7"/>
        <v>35</v>
      </c>
      <c r="Z20" s="3">
        <f t="shared" si="8"/>
        <v>33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99892</v>
      </c>
      <c r="D21" s="89">
        <v>47681</v>
      </c>
      <c r="E21" s="89">
        <v>52211</v>
      </c>
      <c r="F21" s="89">
        <v>40</v>
      </c>
      <c r="G21" s="89">
        <v>142</v>
      </c>
      <c r="H21" s="90">
        <v>-102</v>
      </c>
      <c r="I21" s="28">
        <v>89</v>
      </c>
      <c r="J21" s="28">
        <v>108</v>
      </c>
      <c r="K21" s="91">
        <v>-19</v>
      </c>
      <c r="L21" s="90">
        <v>-121</v>
      </c>
      <c r="M21" s="92">
        <v>39327</v>
      </c>
      <c r="N21" s="90">
        <v>-25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33</v>
      </c>
      <c r="Y21" s="3">
        <f t="shared" si="7"/>
        <v>33</v>
      </c>
      <c r="Z21" s="3">
        <f t="shared" si="8"/>
        <v>32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34318</v>
      </c>
      <c r="D22" s="89">
        <v>16406</v>
      </c>
      <c r="E22" s="89">
        <v>17912</v>
      </c>
      <c r="F22" s="89">
        <v>16</v>
      </c>
      <c r="G22" s="89">
        <v>47</v>
      </c>
      <c r="H22" s="90">
        <v>-31</v>
      </c>
      <c r="I22" s="28">
        <v>54</v>
      </c>
      <c r="J22" s="28">
        <v>52</v>
      </c>
      <c r="K22" s="91">
        <v>2</v>
      </c>
      <c r="L22" s="90">
        <v>-29</v>
      </c>
      <c r="M22" s="92">
        <v>12821</v>
      </c>
      <c r="N22" s="90">
        <v>-6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26</v>
      </c>
      <c r="Y22" s="3">
        <f t="shared" si="7"/>
        <v>24</v>
      </c>
      <c r="Z22" s="3">
        <f t="shared" si="8"/>
        <v>12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40094</v>
      </c>
      <c r="D23" s="89">
        <v>19483</v>
      </c>
      <c r="E23" s="89">
        <v>20611</v>
      </c>
      <c r="F23" s="89">
        <v>15</v>
      </c>
      <c r="G23" s="89">
        <v>60</v>
      </c>
      <c r="H23" s="90">
        <v>-45</v>
      </c>
      <c r="I23" s="28">
        <v>77</v>
      </c>
      <c r="J23" s="28">
        <v>39</v>
      </c>
      <c r="K23" s="91">
        <v>38</v>
      </c>
      <c r="L23" s="90">
        <v>-7</v>
      </c>
      <c r="M23" s="92">
        <v>13698</v>
      </c>
      <c r="N23" s="90">
        <v>27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8</v>
      </c>
      <c r="Y23" s="3">
        <f t="shared" si="7"/>
        <v>30</v>
      </c>
      <c r="Z23" s="3">
        <f t="shared" si="8"/>
        <v>2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28999</v>
      </c>
      <c r="D24" s="89">
        <v>13846</v>
      </c>
      <c r="E24" s="89">
        <v>15153</v>
      </c>
      <c r="F24" s="89">
        <v>5</v>
      </c>
      <c r="G24" s="89">
        <v>42</v>
      </c>
      <c r="H24" s="90">
        <v>-37</v>
      </c>
      <c r="I24" s="28">
        <v>54</v>
      </c>
      <c r="J24" s="28">
        <v>40</v>
      </c>
      <c r="K24" s="91">
        <v>14</v>
      </c>
      <c r="L24" s="90">
        <v>-23</v>
      </c>
      <c r="M24" s="92">
        <v>10522</v>
      </c>
      <c r="N24" s="90">
        <v>-9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23</v>
      </c>
      <c r="Y24" s="3">
        <f t="shared" si="7"/>
        <v>27</v>
      </c>
      <c r="Z24" s="3">
        <f t="shared" si="8"/>
        <v>5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22374</v>
      </c>
      <c r="D25" s="89">
        <v>10891</v>
      </c>
      <c r="E25" s="89">
        <v>11483</v>
      </c>
      <c r="F25" s="89">
        <v>9</v>
      </c>
      <c r="G25" s="89">
        <v>37</v>
      </c>
      <c r="H25" s="90">
        <v>-28</v>
      </c>
      <c r="I25" s="28">
        <v>27</v>
      </c>
      <c r="J25" s="28">
        <v>32</v>
      </c>
      <c r="K25" s="91">
        <v>-5</v>
      </c>
      <c r="L25" s="90">
        <v>-33</v>
      </c>
      <c r="M25" s="92">
        <v>7580</v>
      </c>
      <c r="N25" s="90">
        <v>7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○</v>
      </c>
      <c r="U25" s="3" t="str">
        <f t="shared" si="1"/>
        <v>　</v>
      </c>
      <c r="V25" s="3" t="str">
        <f t="shared" si="5"/>
        <v>　</v>
      </c>
      <c r="W25" s="3"/>
      <c r="X25" s="3">
        <f t="shared" si="6"/>
        <v>28</v>
      </c>
      <c r="Y25" s="3">
        <f t="shared" si="7"/>
        <v>23</v>
      </c>
      <c r="Z25" s="3">
        <f t="shared" si="8"/>
        <v>26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26442</v>
      </c>
      <c r="D26" s="89">
        <v>12920</v>
      </c>
      <c r="E26" s="89">
        <v>13522</v>
      </c>
      <c r="F26" s="89">
        <v>14</v>
      </c>
      <c r="G26" s="89">
        <v>46</v>
      </c>
      <c r="H26" s="90">
        <v>-32</v>
      </c>
      <c r="I26" s="28">
        <v>25</v>
      </c>
      <c r="J26" s="28">
        <v>36</v>
      </c>
      <c r="K26" s="91">
        <v>-11</v>
      </c>
      <c r="L26" s="90">
        <v>-43</v>
      </c>
      <c r="M26" s="92">
        <v>9488</v>
      </c>
      <c r="N26" s="90">
        <v>-10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　</v>
      </c>
      <c r="U26" s="3" t="str">
        <f t="shared" si="1"/>
        <v>　</v>
      </c>
      <c r="V26" s="3" t="str">
        <f t="shared" si="5"/>
        <v>△</v>
      </c>
      <c r="W26" s="3"/>
      <c r="X26" s="3">
        <f t="shared" si="6"/>
        <v>31</v>
      </c>
      <c r="Y26" s="3">
        <f t="shared" si="7"/>
        <v>25</v>
      </c>
      <c r="Z26" s="3">
        <f>RANK(K26,$K$18:$K$56)</f>
        <v>29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62091</v>
      </c>
      <c r="D27" s="89">
        <v>30209</v>
      </c>
      <c r="E27" s="89">
        <v>31882</v>
      </c>
      <c r="F27" s="89">
        <v>28</v>
      </c>
      <c r="G27" s="89">
        <v>80</v>
      </c>
      <c r="H27" s="90">
        <v>-52</v>
      </c>
      <c r="I27" s="28">
        <v>124</v>
      </c>
      <c r="J27" s="28">
        <v>90</v>
      </c>
      <c r="K27" s="91">
        <v>34</v>
      </c>
      <c r="L27" s="90">
        <v>-18</v>
      </c>
      <c r="M27" s="92">
        <v>22609</v>
      </c>
      <c r="N27" s="90">
        <v>-2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　</v>
      </c>
      <c r="U27" s="3" t="str">
        <f t="shared" si="1"/>
        <v>　</v>
      </c>
      <c r="V27" s="3" t="str">
        <f t="shared" si="5"/>
        <v>△</v>
      </c>
      <c r="W27" s="3"/>
      <c r="X27" s="3">
        <f t="shared" si="6"/>
        <v>20</v>
      </c>
      <c r="Y27" s="3">
        <f t="shared" si="7"/>
        <v>32</v>
      </c>
      <c r="Z27" s="3">
        <f t="shared" si="8"/>
        <v>3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47712</v>
      </c>
      <c r="D28" s="89">
        <v>23522</v>
      </c>
      <c r="E28" s="89">
        <v>24190</v>
      </c>
      <c r="F28" s="89">
        <v>22</v>
      </c>
      <c r="G28" s="89">
        <v>40</v>
      </c>
      <c r="H28" s="90">
        <v>-18</v>
      </c>
      <c r="I28" s="28">
        <v>109</v>
      </c>
      <c r="J28" s="28">
        <v>100</v>
      </c>
      <c r="K28" s="91">
        <v>9</v>
      </c>
      <c r="L28" s="90">
        <v>-9</v>
      </c>
      <c r="M28" s="92">
        <v>16597</v>
      </c>
      <c r="N28" s="90">
        <v>18</v>
      </c>
      <c r="P28" s="3"/>
      <c r="Q28" s="3" t="str">
        <f t="shared" si="2"/>
        <v>　</v>
      </c>
      <c r="R28" s="3" t="str">
        <f t="shared" si="3"/>
        <v>　</v>
      </c>
      <c r="S28" s="107" t="str">
        <f t="shared" si="0"/>
        <v>×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13</v>
      </c>
      <c r="Y28" s="3">
        <f t="shared" si="7"/>
        <v>18</v>
      </c>
      <c r="Z28" s="3">
        <f t="shared" si="8"/>
        <v>6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14840</v>
      </c>
      <c r="D29" s="89">
        <v>7265</v>
      </c>
      <c r="E29" s="89">
        <v>7575</v>
      </c>
      <c r="F29" s="89">
        <v>1</v>
      </c>
      <c r="G29" s="89">
        <v>25</v>
      </c>
      <c r="H29" s="90">
        <v>-24</v>
      </c>
      <c r="I29" s="28">
        <v>10</v>
      </c>
      <c r="J29" s="28">
        <v>16</v>
      </c>
      <c r="K29" s="91">
        <v>-6</v>
      </c>
      <c r="L29" s="90">
        <v>-30</v>
      </c>
      <c r="M29" s="92">
        <v>4864</v>
      </c>
      <c r="N29" s="90">
        <v>-7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27</v>
      </c>
      <c r="Y29" s="3">
        <f t="shared" si="7"/>
        <v>21</v>
      </c>
      <c r="Z29" s="3">
        <f t="shared" si="8"/>
        <v>28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30258</v>
      </c>
      <c r="D30" s="89">
        <v>14591</v>
      </c>
      <c r="E30" s="89">
        <v>15667</v>
      </c>
      <c r="F30" s="89">
        <v>9</v>
      </c>
      <c r="G30" s="89">
        <v>51</v>
      </c>
      <c r="H30" s="90">
        <v>-42</v>
      </c>
      <c r="I30" s="28">
        <v>25</v>
      </c>
      <c r="J30" s="28">
        <v>47</v>
      </c>
      <c r="K30" s="91">
        <v>-22</v>
      </c>
      <c r="L30" s="90">
        <v>-64</v>
      </c>
      <c r="M30" s="92">
        <v>10744</v>
      </c>
      <c r="N30" s="90">
        <v>-14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32</v>
      </c>
      <c r="Y30" s="3">
        <f t="shared" si="7"/>
        <v>29</v>
      </c>
      <c r="Z30" s="3">
        <f t="shared" si="8"/>
        <v>34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0</v>
      </c>
      <c r="R31" s="109">
        <f>COUNTIF(R18:R30,"◇")</f>
        <v>1</v>
      </c>
      <c r="S31" s="110">
        <f>COUNTIF(S18:S30,"×")</f>
        <v>12</v>
      </c>
      <c r="T31" s="111">
        <f>COUNTIF(T18:T30,"○")</f>
        <v>4</v>
      </c>
      <c r="U31" s="109">
        <f>COUNTIF(U18:U30,"0")</f>
        <v>0</v>
      </c>
      <c r="V31" s="109">
        <f>COUNTIF(V18:V30,"△")</f>
        <v>9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13676</v>
      </c>
      <c r="D32" s="89">
        <v>6588</v>
      </c>
      <c r="E32" s="89">
        <v>7088</v>
      </c>
      <c r="F32" s="89">
        <v>5</v>
      </c>
      <c r="G32" s="89">
        <v>14</v>
      </c>
      <c r="H32" s="90">
        <v>-9</v>
      </c>
      <c r="I32" s="28">
        <v>25</v>
      </c>
      <c r="J32" s="28">
        <v>22</v>
      </c>
      <c r="K32" s="91">
        <v>3</v>
      </c>
      <c r="L32" s="112">
        <v>-6</v>
      </c>
      <c r="M32" s="92">
        <v>4550</v>
      </c>
      <c r="N32" s="90">
        <v>6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○</v>
      </c>
      <c r="U32" s="3" t="str">
        <f t="shared" ref="U32:U38" si="10">IF(N32=0,"0","　")</f>
        <v>　</v>
      </c>
      <c r="V32" s="3" t="str">
        <f t="shared" si="5"/>
        <v>　</v>
      </c>
      <c r="W32" s="3"/>
      <c r="X32" s="3">
        <f t="shared" si="6"/>
        <v>6</v>
      </c>
      <c r="Y32" s="3">
        <f t="shared" si="7"/>
        <v>9</v>
      </c>
      <c r="Z32" s="3">
        <f t="shared" si="8"/>
        <v>11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10682</v>
      </c>
      <c r="D33" s="89">
        <v>5215</v>
      </c>
      <c r="E33" s="89">
        <v>5467</v>
      </c>
      <c r="F33" s="89">
        <v>3</v>
      </c>
      <c r="G33" s="89">
        <v>12</v>
      </c>
      <c r="H33" s="90">
        <v>-9</v>
      </c>
      <c r="I33" s="28">
        <v>16</v>
      </c>
      <c r="J33" s="28">
        <v>11</v>
      </c>
      <c r="K33" s="91">
        <v>5</v>
      </c>
      <c r="L33" s="90">
        <v>-4</v>
      </c>
      <c r="M33" s="92">
        <v>3513</v>
      </c>
      <c r="N33" s="90">
        <v>3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3</v>
      </c>
      <c r="Y33" s="3">
        <f t="shared" si="7"/>
        <v>9</v>
      </c>
      <c r="Z33" s="3">
        <f t="shared" si="8"/>
        <v>8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17544</v>
      </c>
      <c r="D34" s="89">
        <v>8488</v>
      </c>
      <c r="E34" s="89">
        <v>9056</v>
      </c>
      <c r="F34" s="89">
        <v>4</v>
      </c>
      <c r="G34" s="89">
        <v>27</v>
      </c>
      <c r="H34" s="90">
        <v>-23</v>
      </c>
      <c r="I34" s="28">
        <v>21</v>
      </c>
      <c r="J34" s="28">
        <v>33</v>
      </c>
      <c r="K34" s="91">
        <v>-12</v>
      </c>
      <c r="L34" s="90">
        <v>-35</v>
      </c>
      <c r="M34" s="92">
        <v>5932</v>
      </c>
      <c r="N34" s="90">
        <v>4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○</v>
      </c>
      <c r="U34" s="3" t="str">
        <f t="shared" si="10"/>
        <v>　</v>
      </c>
      <c r="V34" s="3" t="str">
        <f t="shared" si="5"/>
        <v>　</v>
      </c>
      <c r="W34" s="3"/>
      <c r="X34" s="3">
        <f t="shared" si="6"/>
        <v>29</v>
      </c>
      <c r="Y34" s="3">
        <f t="shared" si="7"/>
        <v>20</v>
      </c>
      <c r="Z34" s="3">
        <f t="shared" si="8"/>
        <v>31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4895</v>
      </c>
      <c r="D35" s="89">
        <v>2357</v>
      </c>
      <c r="E35" s="89">
        <v>2538</v>
      </c>
      <c r="F35" s="89">
        <v>1</v>
      </c>
      <c r="G35" s="89">
        <v>10</v>
      </c>
      <c r="H35" s="90">
        <v>-9</v>
      </c>
      <c r="I35" s="28">
        <v>4</v>
      </c>
      <c r="J35" s="28">
        <v>6</v>
      </c>
      <c r="K35" s="91">
        <v>-2</v>
      </c>
      <c r="L35" s="90">
        <v>-11</v>
      </c>
      <c r="M35" s="92">
        <v>1680</v>
      </c>
      <c r="N35" s="90">
        <v>1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○</v>
      </c>
      <c r="U35" s="3" t="str">
        <f t="shared" si="10"/>
        <v>　</v>
      </c>
      <c r="V35" s="3" t="str">
        <f t="shared" si="5"/>
        <v>　</v>
      </c>
      <c r="W35" s="3"/>
      <c r="X35" s="3">
        <f t="shared" si="6"/>
        <v>14</v>
      </c>
      <c r="Y35" s="3">
        <f t="shared" si="7"/>
        <v>9</v>
      </c>
      <c r="Z35" s="3">
        <f t="shared" si="8"/>
        <v>21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6310</v>
      </c>
      <c r="D36" s="89">
        <v>3122</v>
      </c>
      <c r="E36" s="89">
        <v>3188</v>
      </c>
      <c r="F36" s="89">
        <v>1</v>
      </c>
      <c r="G36" s="89">
        <v>10</v>
      </c>
      <c r="H36" s="90">
        <v>-9</v>
      </c>
      <c r="I36" s="28">
        <v>4</v>
      </c>
      <c r="J36" s="28">
        <v>15</v>
      </c>
      <c r="K36" s="91">
        <v>-11</v>
      </c>
      <c r="L36" s="90">
        <v>-20</v>
      </c>
      <c r="M36" s="92">
        <v>2148</v>
      </c>
      <c r="N36" s="90">
        <v>0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0</v>
      </c>
      <c r="V36" s="3" t="str">
        <f t="shared" si="5"/>
        <v>　</v>
      </c>
      <c r="W36" s="3"/>
      <c r="X36" s="3">
        <f t="shared" si="6"/>
        <v>22</v>
      </c>
      <c r="Y36" s="3">
        <f t="shared" si="7"/>
        <v>9</v>
      </c>
      <c r="Z36" s="3">
        <f t="shared" si="8"/>
        <v>29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7595</v>
      </c>
      <c r="D37" s="89">
        <v>3770</v>
      </c>
      <c r="E37" s="89">
        <v>3825</v>
      </c>
      <c r="F37" s="89">
        <v>3</v>
      </c>
      <c r="G37" s="89">
        <v>17</v>
      </c>
      <c r="H37" s="90">
        <v>-14</v>
      </c>
      <c r="I37" s="28">
        <v>11</v>
      </c>
      <c r="J37" s="28">
        <v>4</v>
      </c>
      <c r="K37" s="91">
        <v>7</v>
      </c>
      <c r="L37" s="90">
        <v>-7</v>
      </c>
      <c r="M37" s="92">
        <v>2533</v>
      </c>
      <c r="N37" s="90">
        <v>-4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8</v>
      </c>
      <c r="Y37" s="3">
        <f t="shared" si="7"/>
        <v>15</v>
      </c>
      <c r="Z37" s="3">
        <f t="shared" si="8"/>
        <v>7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6500</v>
      </c>
      <c r="D38" s="89">
        <v>3183</v>
      </c>
      <c r="E38" s="89">
        <v>3317</v>
      </c>
      <c r="F38" s="89">
        <v>2</v>
      </c>
      <c r="G38" s="89">
        <v>14</v>
      </c>
      <c r="H38" s="90">
        <v>-12</v>
      </c>
      <c r="I38" s="28">
        <v>6</v>
      </c>
      <c r="J38" s="28">
        <v>7</v>
      </c>
      <c r="K38" s="91">
        <v>-1</v>
      </c>
      <c r="L38" s="90">
        <v>-13</v>
      </c>
      <c r="M38" s="92">
        <v>2065</v>
      </c>
      <c r="N38" s="90">
        <v>-2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15</v>
      </c>
      <c r="Y38" s="3">
        <f t="shared" si="7"/>
        <v>13</v>
      </c>
      <c r="Z38" s="3">
        <f t="shared" si="8"/>
        <v>18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5046</v>
      </c>
      <c r="D40" s="89">
        <v>2450</v>
      </c>
      <c r="E40" s="89">
        <v>2596</v>
      </c>
      <c r="F40" s="89">
        <v>1</v>
      </c>
      <c r="G40" s="89">
        <v>7</v>
      </c>
      <c r="H40" s="90">
        <v>-6</v>
      </c>
      <c r="I40" s="28">
        <v>4</v>
      </c>
      <c r="J40" s="28">
        <v>4</v>
      </c>
      <c r="K40" s="91">
        <v>0</v>
      </c>
      <c r="L40" s="90">
        <v>-6</v>
      </c>
      <c r="M40" s="92">
        <v>1572</v>
      </c>
      <c r="N40" s="90">
        <v>3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○</v>
      </c>
      <c r="U40" s="3" t="str">
        <f t="shared" ref="U40:U46" si="12">IF(N40=0,"0","　")</f>
        <v>　</v>
      </c>
      <c r="V40" s="3" t="str">
        <f t="shared" si="5"/>
        <v>　</v>
      </c>
      <c r="W40" s="3"/>
      <c r="X40" s="3">
        <f t="shared" si="6"/>
        <v>6</v>
      </c>
      <c r="Y40" s="3">
        <f t="shared" si="7"/>
        <v>5</v>
      </c>
      <c r="Z40" s="3">
        <f t="shared" si="8"/>
        <v>14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8017</v>
      </c>
      <c r="D41" s="89">
        <v>3890</v>
      </c>
      <c r="E41" s="89">
        <v>4127</v>
      </c>
      <c r="F41" s="89">
        <v>3</v>
      </c>
      <c r="G41" s="89">
        <v>16</v>
      </c>
      <c r="H41" s="90">
        <v>-13</v>
      </c>
      <c r="I41" s="28">
        <v>6</v>
      </c>
      <c r="J41" s="28">
        <v>9</v>
      </c>
      <c r="K41" s="91">
        <v>-3</v>
      </c>
      <c r="L41" s="90">
        <v>-16</v>
      </c>
      <c r="M41" s="92">
        <v>2584</v>
      </c>
      <c r="N41" s="90">
        <v>-3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18</v>
      </c>
      <c r="Y41" s="3">
        <f t="shared" si="7"/>
        <v>14</v>
      </c>
      <c r="Z41" s="3">
        <f t="shared" si="8"/>
        <v>22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4980</v>
      </c>
      <c r="D42" s="89">
        <v>2408</v>
      </c>
      <c r="E42" s="89">
        <v>2572</v>
      </c>
      <c r="F42" s="89">
        <v>1</v>
      </c>
      <c r="G42" s="89">
        <v>6</v>
      </c>
      <c r="H42" s="90">
        <v>-5</v>
      </c>
      <c r="I42" s="28">
        <v>1</v>
      </c>
      <c r="J42" s="28">
        <v>4</v>
      </c>
      <c r="K42" s="91">
        <v>-3</v>
      </c>
      <c r="L42" s="90">
        <v>-8</v>
      </c>
      <c r="M42" s="92">
        <v>1575</v>
      </c>
      <c r="N42" s="90">
        <v>-2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12</v>
      </c>
      <c r="Y42" s="3">
        <f t="shared" si="7"/>
        <v>4</v>
      </c>
      <c r="Z42" s="3">
        <f t="shared" si="8"/>
        <v>22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7159</v>
      </c>
      <c r="D43" s="89">
        <v>3397</v>
      </c>
      <c r="E43" s="89">
        <v>3762</v>
      </c>
      <c r="F43" s="89">
        <v>1</v>
      </c>
      <c r="G43" s="89">
        <v>9</v>
      </c>
      <c r="H43" s="90">
        <v>-8</v>
      </c>
      <c r="I43" s="28">
        <v>6</v>
      </c>
      <c r="J43" s="28">
        <v>5</v>
      </c>
      <c r="K43" s="91">
        <v>1</v>
      </c>
      <c r="L43" s="90">
        <v>-7</v>
      </c>
      <c r="M43" s="92">
        <v>2321</v>
      </c>
      <c r="N43" s="90">
        <v>-3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8</v>
      </c>
      <c r="Y43" s="3">
        <f t="shared" si="7"/>
        <v>7</v>
      </c>
      <c r="Z43" s="3">
        <f t="shared" si="8"/>
        <v>13</v>
      </c>
      <c r="AA43" s="3"/>
      <c r="AB43" s="1" t="s">
        <v>114</v>
      </c>
    </row>
    <row r="44" spans="1:28" ht="12" customHeight="1">
      <c r="B44" s="88" t="s">
        <v>115</v>
      </c>
      <c r="C44" s="89">
        <v>3007</v>
      </c>
      <c r="D44" s="89">
        <v>1491</v>
      </c>
      <c r="E44" s="89">
        <v>1516</v>
      </c>
      <c r="F44" s="89">
        <v>2</v>
      </c>
      <c r="G44" s="89">
        <v>6</v>
      </c>
      <c r="H44" s="90">
        <v>-4</v>
      </c>
      <c r="I44" s="28">
        <v>4</v>
      </c>
      <c r="J44" s="28">
        <v>4</v>
      </c>
      <c r="K44" s="91">
        <v>0</v>
      </c>
      <c r="L44" s="90">
        <v>-4</v>
      </c>
      <c r="M44" s="92">
        <v>943</v>
      </c>
      <c r="N44" s="90">
        <v>1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○</v>
      </c>
      <c r="U44" s="3" t="str">
        <f t="shared" si="12"/>
        <v>　</v>
      </c>
      <c r="V44" s="3" t="str">
        <f t="shared" si="5"/>
        <v>　</v>
      </c>
      <c r="W44" s="3"/>
      <c r="X44" s="3">
        <f t="shared" si="6"/>
        <v>3</v>
      </c>
      <c r="Y44" s="3">
        <f t="shared" si="7"/>
        <v>2</v>
      </c>
      <c r="Z44" s="3">
        <f t="shared" si="8"/>
        <v>14</v>
      </c>
      <c r="AA44" s="3"/>
      <c r="AB44" s="1" t="s">
        <v>116</v>
      </c>
    </row>
    <row r="45" spans="1:28" ht="12" customHeight="1">
      <c r="B45" s="88" t="s">
        <v>117</v>
      </c>
      <c r="C45" s="89">
        <v>3882</v>
      </c>
      <c r="D45" s="89">
        <v>1879</v>
      </c>
      <c r="E45" s="89">
        <v>2003</v>
      </c>
      <c r="F45" s="89">
        <v>1</v>
      </c>
      <c r="G45" s="89">
        <v>3</v>
      </c>
      <c r="H45" s="90">
        <v>-2</v>
      </c>
      <c r="I45" s="28">
        <v>6</v>
      </c>
      <c r="J45" s="28">
        <v>2</v>
      </c>
      <c r="K45" s="91">
        <v>4</v>
      </c>
      <c r="L45" s="90">
        <v>2</v>
      </c>
      <c r="M45" s="92">
        <v>1192</v>
      </c>
      <c r="N45" s="90">
        <v>3</v>
      </c>
      <c r="P45" s="3"/>
      <c r="Q45" s="3" t="str">
        <f t="shared" si="2"/>
        <v>◎</v>
      </c>
      <c r="R45" s="3" t="str">
        <f t="shared" si="11"/>
        <v>　</v>
      </c>
      <c r="S45" s="107" t="str">
        <f t="shared" si="9"/>
        <v>　</v>
      </c>
      <c r="T45" s="108" t="str">
        <f t="shared" si="4"/>
        <v>○</v>
      </c>
      <c r="U45" s="3" t="str">
        <f t="shared" si="12"/>
        <v>　</v>
      </c>
      <c r="V45" s="3" t="str">
        <f t="shared" si="5"/>
        <v>　</v>
      </c>
      <c r="W45" s="3"/>
      <c r="X45" s="3">
        <f t="shared" si="6"/>
        <v>1</v>
      </c>
      <c r="Y45" s="3">
        <f t="shared" si="7"/>
        <v>1</v>
      </c>
      <c r="Z45" s="3">
        <f t="shared" si="8"/>
        <v>10</v>
      </c>
      <c r="AA45" s="3"/>
      <c r="AB45" s="1" t="s">
        <v>118</v>
      </c>
    </row>
    <row r="46" spans="1:28" ht="12" customHeight="1">
      <c r="B46" s="88" t="s">
        <v>119</v>
      </c>
      <c r="C46" s="89">
        <v>4147</v>
      </c>
      <c r="D46" s="89">
        <v>1963</v>
      </c>
      <c r="E46" s="89">
        <v>2184</v>
      </c>
      <c r="F46" s="89">
        <v>2</v>
      </c>
      <c r="G46" s="89">
        <v>10</v>
      </c>
      <c r="H46" s="90">
        <v>-8</v>
      </c>
      <c r="I46" s="28">
        <v>2</v>
      </c>
      <c r="J46" s="28">
        <v>7</v>
      </c>
      <c r="K46" s="91">
        <v>-5</v>
      </c>
      <c r="L46" s="90">
        <v>-13</v>
      </c>
      <c r="M46" s="92">
        <v>1351</v>
      </c>
      <c r="N46" s="90">
        <v>-4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15</v>
      </c>
      <c r="Y46" s="3">
        <f t="shared" si="7"/>
        <v>7</v>
      </c>
      <c r="Z46" s="3">
        <f t="shared" si="8"/>
        <v>26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22364</v>
      </c>
      <c r="D48" s="114">
        <v>10903</v>
      </c>
      <c r="E48" s="114">
        <v>11461</v>
      </c>
      <c r="F48" s="114">
        <v>8</v>
      </c>
      <c r="G48" s="114">
        <v>42</v>
      </c>
      <c r="H48" s="115">
        <v>-34</v>
      </c>
      <c r="I48" s="28">
        <v>23</v>
      </c>
      <c r="J48" s="28">
        <v>27</v>
      </c>
      <c r="K48" s="91">
        <v>-4</v>
      </c>
      <c r="L48" s="115">
        <v>-38</v>
      </c>
      <c r="M48" s="114">
        <v>7366</v>
      </c>
      <c r="N48" s="115">
        <v>0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0</v>
      </c>
      <c r="V48" s="3" t="str">
        <f t="shared" si="5"/>
        <v>　</v>
      </c>
      <c r="W48" s="3"/>
      <c r="X48" s="3">
        <f t="shared" si="6"/>
        <v>30</v>
      </c>
      <c r="Y48" s="3">
        <f t="shared" si="7"/>
        <v>26</v>
      </c>
      <c r="Z48" s="3">
        <f t="shared" si="8"/>
        <v>24</v>
      </c>
      <c r="AA48" s="3"/>
      <c r="AB48" s="1" t="s">
        <v>122</v>
      </c>
    </row>
    <row r="49" spans="2:28" ht="12" customHeight="1">
      <c r="B49" s="113" t="s">
        <v>123</v>
      </c>
      <c r="C49" s="114">
        <v>14463</v>
      </c>
      <c r="D49" s="114">
        <v>7056</v>
      </c>
      <c r="E49" s="114">
        <v>7407</v>
      </c>
      <c r="F49" s="114">
        <v>1</v>
      </c>
      <c r="G49" s="114">
        <v>27</v>
      </c>
      <c r="H49" s="115">
        <v>-26</v>
      </c>
      <c r="I49" s="28">
        <v>15</v>
      </c>
      <c r="J49" s="28">
        <v>15</v>
      </c>
      <c r="K49" s="91">
        <v>0</v>
      </c>
      <c r="L49" s="115">
        <v>-26</v>
      </c>
      <c r="M49" s="114">
        <v>4481</v>
      </c>
      <c r="N49" s="115">
        <v>2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○</v>
      </c>
      <c r="U49" s="3" t="str">
        <f>IF(N49=0,"0","　")</f>
        <v>　</v>
      </c>
      <c r="V49" s="3" t="str">
        <f t="shared" si="5"/>
        <v>　</v>
      </c>
      <c r="W49" s="3"/>
      <c r="X49" s="3">
        <f t="shared" si="6"/>
        <v>25</v>
      </c>
      <c r="Y49" s="3">
        <f t="shared" si="7"/>
        <v>22</v>
      </c>
      <c r="Z49" s="3">
        <f t="shared" si="8"/>
        <v>14</v>
      </c>
      <c r="AA49" s="3"/>
      <c r="AB49" s="1" t="s">
        <v>124</v>
      </c>
    </row>
    <row r="50" spans="2:28" ht="12" customHeight="1">
      <c r="B50" s="88" t="s">
        <v>125</v>
      </c>
      <c r="C50" s="89">
        <v>7070</v>
      </c>
      <c r="D50" s="89">
        <v>3567</v>
      </c>
      <c r="E50" s="89">
        <v>3503</v>
      </c>
      <c r="F50" s="89">
        <v>4</v>
      </c>
      <c r="G50" s="89">
        <v>8</v>
      </c>
      <c r="H50" s="90">
        <v>-4</v>
      </c>
      <c r="I50" s="28">
        <v>5</v>
      </c>
      <c r="J50" s="28">
        <v>6</v>
      </c>
      <c r="K50" s="91">
        <v>-1</v>
      </c>
      <c r="L50" s="90">
        <v>-5</v>
      </c>
      <c r="M50" s="92">
        <v>2813</v>
      </c>
      <c r="N50" s="90">
        <v>3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○</v>
      </c>
      <c r="U50" s="3" t="str">
        <f>IF(N50=0,"0","　")</f>
        <v>　</v>
      </c>
      <c r="V50" s="3" t="str">
        <f t="shared" si="5"/>
        <v>　</v>
      </c>
      <c r="W50" s="3"/>
      <c r="X50" s="3">
        <f t="shared" si="6"/>
        <v>5</v>
      </c>
      <c r="Y50" s="3">
        <f t="shared" si="7"/>
        <v>2</v>
      </c>
      <c r="Z50" s="3">
        <f t="shared" si="8"/>
        <v>18</v>
      </c>
      <c r="AA50" s="3"/>
      <c r="AB50" s="1" t="s">
        <v>126</v>
      </c>
    </row>
    <row r="51" spans="2:28" ht="12" customHeight="1">
      <c r="B51" s="88" t="s">
        <v>127</v>
      </c>
      <c r="C51" s="89">
        <v>12834</v>
      </c>
      <c r="D51" s="89">
        <v>6330</v>
      </c>
      <c r="E51" s="89">
        <v>6504</v>
      </c>
      <c r="F51" s="89">
        <v>7</v>
      </c>
      <c r="G51" s="89">
        <v>27</v>
      </c>
      <c r="H51" s="90">
        <v>-20</v>
      </c>
      <c r="I51" s="28">
        <v>13</v>
      </c>
      <c r="J51" s="28">
        <v>8</v>
      </c>
      <c r="K51" s="91">
        <v>5</v>
      </c>
      <c r="L51" s="90">
        <v>-15</v>
      </c>
      <c r="M51" s="92">
        <v>4387</v>
      </c>
      <c r="N51" s="90">
        <v>-7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17</v>
      </c>
      <c r="Y51" s="3">
        <f t="shared" si="7"/>
        <v>19</v>
      </c>
      <c r="Z51" s="3">
        <f t="shared" si="8"/>
        <v>8</v>
      </c>
      <c r="AA51" s="3"/>
      <c r="AB51" s="1" t="s">
        <v>128</v>
      </c>
    </row>
    <row r="52" spans="2:28" ht="12" customHeight="1">
      <c r="B52" s="88" t="s">
        <v>129</v>
      </c>
      <c r="C52" s="89">
        <v>6553</v>
      </c>
      <c r="D52" s="89">
        <v>3192</v>
      </c>
      <c r="E52" s="89">
        <v>3361</v>
      </c>
      <c r="F52" s="89">
        <v>1</v>
      </c>
      <c r="G52" s="89">
        <v>16</v>
      </c>
      <c r="H52" s="90">
        <v>-15</v>
      </c>
      <c r="I52" s="28">
        <v>8</v>
      </c>
      <c r="J52" s="28">
        <v>12</v>
      </c>
      <c r="K52" s="91">
        <v>-4</v>
      </c>
      <c r="L52" s="90">
        <v>-19</v>
      </c>
      <c r="M52" s="92">
        <v>2112</v>
      </c>
      <c r="N52" s="90">
        <v>-9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21</v>
      </c>
      <c r="Y52" s="3">
        <f t="shared" si="7"/>
        <v>16</v>
      </c>
      <c r="Z52" s="3">
        <f t="shared" si="8"/>
        <v>24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7593</v>
      </c>
      <c r="D54" s="89">
        <v>3687</v>
      </c>
      <c r="E54" s="89">
        <v>3906</v>
      </c>
      <c r="F54" s="89">
        <v>4</v>
      </c>
      <c r="G54" s="89">
        <v>11</v>
      </c>
      <c r="H54" s="90">
        <v>-7</v>
      </c>
      <c r="I54" s="28">
        <v>7</v>
      </c>
      <c r="J54" s="28">
        <v>7</v>
      </c>
      <c r="K54" s="91">
        <v>0</v>
      </c>
      <c r="L54" s="90">
        <v>-7</v>
      </c>
      <c r="M54" s="92">
        <v>2341</v>
      </c>
      <c r="N54" s="90">
        <v>-1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　</v>
      </c>
      <c r="U54" s="3" t="str">
        <f>IF(N54=0,"0","　")</f>
        <v>　</v>
      </c>
      <c r="V54" s="3" t="str">
        <f t="shared" si="5"/>
        <v>△</v>
      </c>
      <c r="W54" s="3"/>
      <c r="X54" s="3">
        <f t="shared" si="6"/>
        <v>8</v>
      </c>
      <c r="Y54" s="3">
        <f t="shared" si="7"/>
        <v>6</v>
      </c>
      <c r="Z54" s="3">
        <f t="shared" si="8"/>
        <v>14</v>
      </c>
      <c r="AA54" s="3"/>
      <c r="AB54" s="1" t="s">
        <v>132</v>
      </c>
    </row>
    <row r="55" spans="2:28" ht="12" customHeight="1">
      <c r="B55" s="88" t="s">
        <v>133</v>
      </c>
      <c r="C55" s="89">
        <v>20027</v>
      </c>
      <c r="D55" s="89">
        <v>9559</v>
      </c>
      <c r="E55" s="89">
        <v>10468</v>
      </c>
      <c r="F55" s="89">
        <v>3</v>
      </c>
      <c r="G55" s="89">
        <v>43</v>
      </c>
      <c r="H55" s="90">
        <v>-40</v>
      </c>
      <c r="I55" s="28">
        <v>43</v>
      </c>
      <c r="J55" s="28">
        <v>26</v>
      </c>
      <c r="K55" s="91">
        <v>17</v>
      </c>
      <c r="L55" s="90">
        <v>-23</v>
      </c>
      <c r="M55" s="92">
        <v>6642</v>
      </c>
      <c r="N55" s="90">
        <v>8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○</v>
      </c>
      <c r="U55" s="3" t="str">
        <f>IF(N55=0,"0","　")</f>
        <v>　</v>
      </c>
      <c r="V55" s="3" t="str">
        <f t="shared" si="5"/>
        <v>　</v>
      </c>
      <c r="W55" s="3"/>
      <c r="X55" s="3">
        <f t="shared" si="6"/>
        <v>23</v>
      </c>
      <c r="Y55" s="3">
        <f t="shared" si="7"/>
        <v>28</v>
      </c>
      <c r="Z55" s="3">
        <f t="shared" si="8"/>
        <v>4</v>
      </c>
      <c r="AA55" s="3"/>
      <c r="AB55" s="1" t="s">
        <v>134</v>
      </c>
    </row>
    <row r="56" spans="2:28" ht="12" customHeight="1">
      <c r="B56" s="116" t="s">
        <v>135</v>
      </c>
      <c r="C56" s="89">
        <v>12952</v>
      </c>
      <c r="D56" s="117">
        <v>6152</v>
      </c>
      <c r="E56" s="117">
        <v>6800</v>
      </c>
      <c r="F56" s="117">
        <v>7</v>
      </c>
      <c r="G56" s="117">
        <v>22</v>
      </c>
      <c r="H56" s="118">
        <v>-15</v>
      </c>
      <c r="I56" s="119">
        <v>10</v>
      </c>
      <c r="J56" s="119">
        <v>11</v>
      </c>
      <c r="K56" s="120">
        <v>-1</v>
      </c>
      <c r="L56" s="118">
        <v>-16</v>
      </c>
      <c r="M56" s="121">
        <v>4426</v>
      </c>
      <c r="N56" s="118">
        <v>-2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　</v>
      </c>
      <c r="V56" s="3" t="str">
        <f t="shared" si="5"/>
        <v>△</v>
      </c>
      <c r="W56" s="3"/>
      <c r="X56" s="3">
        <f t="shared" si="6"/>
        <v>18</v>
      </c>
      <c r="Y56" s="3">
        <f t="shared" si="7"/>
        <v>16</v>
      </c>
      <c r="Z56" s="3">
        <f t="shared" si="8"/>
        <v>18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1</v>
      </c>
      <c r="R58" s="1">
        <f>COUNTIF(R32:R56,"◇")</f>
        <v>0</v>
      </c>
      <c r="S58" s="107">
        <f>COUNTIF(S32:S57,"×")</f>
        <v>21</v>
      </c>
      <c r="T58" s="108">
        <f>COUNTIF(T32:T57,"○")</f>
        <v>10</v>
      </c>
      <c r="U58" s="1">
        <f>COUNTIF(U32:U56,"0")</f>
        <v>2</v>
      </c>
      <c r="V58" s="1">
        <f>COUNTIF(V32:V57,"△")</f>
        <v>10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171</v>
      </c>
      <c r="Q60" s="127">
        <f>COUNTIF(Q18:Q56,"◎")</f>
        <v>1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150</v>
      </c>
      <c r="R61" s="127">
        <f>R31+R58</f>
        <v>1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137</v>
      </c>
      <c r="Q62" s="127"/>
      <c r="S62" s="135">
        <f>COUNTIF(S18:S56,"×")</f>
        <v>33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138</v>
      </c>
      <c r="Q64" s="3"/>
      <c r="S64" s="107"/>
      <c r="T64" s="136">
        <f>COUNTIF(T18:T56,"○")</f>
        <v>14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19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1</v>
      </c>
      <c r="R67" s="1">
        <f t="shared" si="13"/>
        <v>1</v>
      </c>
      <c r="S67" s="1">
        <f t="shared" si="13"/>
        <v>33</v>
      </c>
      <c r="T67" s="1">
        <f t="shared" si="13"/>
        <v>14</v>
      </c>
      <c r="U67" s="1">
        <f t="shared" si="13"/>
        <v>2</v>
      </c>
      <c r="V67" s="1">
        <f t="shared" si="13"/>
        <v>19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59" priority="5" stopIfTrue="1" operator="between">
      <formula>1</formula>
      <formula>5</formula>
    </cfRule>
    <cfRule type="cellIs" dxfId="58" priority="6" stopIfTrue="1" operator="between">
      <formula>31</formula>
      <formula>35</formula>
    </cfRule>
  </conditionalFormatting>
  <conditionalFormatting sqref="Y18:Y56">
    <cfRule type="cellIs" dxfId="57" priority="3" stopIfTrue="1" operator="between">
      <formula>1</formula>
      <formula>5</formula>
    </cfRule>
    <cfRule type="cellIs" dxfId="56" priority="4" stopIfTrue="1" operator="between">
      <formula>31</formula>
      <formula>35</formula>
    </cfRule>
  </conditionalFormatting>
  <conditionalFormatting sqref="Z18:Z56">
    <cfRule type="cellIs" dxfId="55" priority="1" stopIfTrue="1" operator="between">
      <formula>1</formula>
      <formula>5</formula>
    </cfRule>
    <cfRule type="cellIs" dxfId="54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172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4" t="s">
        <v>166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37</v>
      </c>
      <c r="G5" s="80" t="s">
        <v>38</v>
      </c>
      <c r="H5" s="80" t="s">
        <v>167</v>
      </c>
      <c r="I5" s="81" t="s">
        <v>42</v>
      </c>
      <c r="J5" s="81" t="s">
        <v>43</v>
      </c>
      <c r="K5" s="81" t="s">
        <v>40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1063231</v>
      </c>
      <c r="D7" s="89">
        <v>514281</v>
      </c>
      <c r="E7" s="89">
        <v>548950</v>
      </c>
      <c r="F7" s="89">
        <v>397</v>
      </c>
      <c r="G7" s="89">
        <v>1283</v>
      </c>
      <c r="H7" s="90">
        <v>-886</v>
      </c>
      <c r="I7" s="28">
        <v>1575</v>
      </c>
      <c r="J7" s="28">
        <v>1731</v>
      </c>
      <c r="K7" s="91">
        <v>-156</v>
      </c>
      <c r="L7" s="90">
        <v>-1042</v>
      </c>
      <c r="M7" s="92">
        <v>397712</v>
      </c>
      <c r="N7" s="90">
        <v>-156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815</v>
      </c>
      <c r="J8" s="96">
        <v>971</v>
      </c>
      <c r="K8" s="97">
        <v>-156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856224</v>
      </c>
      <c r="D10" s="89">
        <v>413741</v>
      </c>
      <c r="E10" s="89">
        <v>442483</v>
      </c>
      <c r="F10" s="89">
        <v>354</v>
      </c>
      <c r="G10" s="89">
        <v>958</v>
      </c>
      <c r="H10" s="90">
        <v>-604</v>
      </c>
      <c r="I10" s="28">
        <v>1299</v>
      </c>
      <c r="J10" s="28">
        <v>1448</v>
      </c>
      <c r="K10" s="91">
        <v>-149</v>
      </c>
      <c r="L10" s="90">
        <v>-753</v>
      </c>
      <c r="M10" s="92">
        <v>329200</v>
      </c>
      <c r="N10" s="90">
        <v>-141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207007</v>
      </c>
      <c r="D11" s="89">
        <v>100540</v>
      </c>
      <c r="E11" s="89">
        <v>106467</v>
      </c>
      <c r="F11" s="89">
        <v>43</v>
      </c>
      <c r="G11" s="89">
        <v>325</v>
      </c>
      <c r="H11" s="90">
        <v>-282</v>
      </c>
      <c r="I11" s="28">
        <v>276</v>
      </c>
      <c r="J11" s="28">
        <v>283</v>
      </c>
      <c r="K11" s="91">
        <v>-7</v>
      </c>
      <c r="L11" s="90">
        <v>-289</v>
      </c>
      <c r="M11" s="92">
        <v>68512</v>
      </c>
      <c r="N11" s="90">
        <v>-15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529916</v>
      </c>
      <c r="D13" s="89">
        <v>256447</v>
      </c>
      <c r="E13" s="89">
        <v>273469</v>
      </c>
      <c r="F13" s="89">
        <v>226</v>
      </c>
      <c r="G13" s="89">
        <v>586</v>
      </c>
      <c r="H13" s="90">
        <v>-360</v>
      </c>
      <c r="I13" s="28">
        <v>853</v>
      </c>
      <c r="J13" s="28">
        <v>915</v>
      </c>
      <c r="K13" s="91">
        <v>-62</v>
      </c>
      <c r="L13" s="90">
        <v>-422</v>
      </c>
      <c r="M13" s="92">
        <v>200570</v>
      </c>
      <c r="N13" s="90">
        <v>-34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70440</v>
      </c>
      <c r="D14" s="89">
        <v>33835</v>
      </c>
      <c r="E14" s="89">
        <v>36605</v>
      </c>
      <c r="F14" s="89">
        <v>19</v>
      </c>
      <c r="G14" s="89">
        <v>112</v>
      </c>
      <c r="H14" s="90">
        <v>-93</v>
      </c>
      <c r="I14" s="28">
        <v>120</v>
      </c>
      <c r="J14" s="28">
        <v>143</v>
      </c>
      <c r="K14" s="91">
        <v>-23</v>
      </c>
      <c r="L14" s="90">
        <v>-116</v>
      </c>
      <c r="M14" s="92">
        <v>24330</v>
      </c>
      <c r="N14" s="90">
        <v>-29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200861</v>
      </c>
      <c r="D15" s="89">
        <v>98660</v>
      </c>
      <c r="E15" s="89">
        <v>102201</v>
      </c>
      <c r="F15" s="89">
        <v>62</v>
      </c>
      <c r="G15" s="89">
        <v>248</v>
      </c>
      <c r="H15" s="90">
        <v>-186</v>
      </c>
      <c r="I15" s="28">
        <v>271</v>
      </c>
      <c r="J15" s="28">
        <v>308</v>
      </c>
      <c r="K15" s="91">
        <v>-37</v>
      </c>
      <c r="L15" s="90">
        <v>-223</v>
      </c>
      <c r="M15" s="92">
        <v>74511</v>
      </c>
      <c r="N15" s="90">
        <v>-21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262014</v>
      </c>
      <c r="D16" s="89">
        <v>125339</v>
      </c>
      <c r="E16" s="89">
        <v>136675</v>
      </c>
      <c r="F16" s="89">
        <v>90</v>
      </c>
      <c r="G16" s="89">
        <v>337</v>
      </c>
      <c r="H16" s="90">
        <v>-247</v>
      </c>
      <c r="I16" s="28">
        <v>331</v>
      </c>
      <c r="J16" s="28">
        <v>365</v>
      </c>
      <c r="K16" s="91">
        <v>-34</v>
      </c>
      <c r="L16" s="90">
        <v>-281</v>
      </c>
      <c r="M16" s="92">
        <v>98301</v>
      </c>
      <c r="N16" s="90">
        <v>-72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169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170</v>
      </c>
      <c r="Y17" s="109" t="s">
        <v>170</v>
      </c>
      <c r="Z17" s="109" t="s">
        <v>170</v>
      </c>
      <c r="AA17" s="3"/>
    </row>
    <row r="18" spans="1:28" ht="12.75" customHeight="1">
      <c r="A18" s="7"/>
      <c r="B18" s="88" t="s">
        <v>66</v>
      </c>
      <c r="C18" s="89">
        <v>246837</v>
      </c>
      <c r="D18" s="89">
        <v>118610</v>
      </c>
      <c r="E18" s="89">
        <v>128227</v>
      </c>
      <c r="F18" s="89">
        <v>110</v>
      </c>
      <c r="G18" s="89">
        <v>241</v>
      </c>
      <c r="H18" s="90">
        <v>-131</v>
      </c>
      <c r="I18" s="28">
        <v>400</v>
      </c>
      <c r="J18" s="28">
        <v>458</v>
      </c>
      <c r="K18" s="91">
        <v>-58</v>
      </c>
      <c r="L18" s="90">
        <v>-189</v>
      </c>
      <c r="M18" s="92">
        <v>102250</v>
      </c>
      <c r="N18" s="90">
        <v>-63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　</v>
      </c>
      <c r="U18" s="3" t="str">
        <f t="shared" ref="U18:U30" si="1">IF(N18=0,"0","　")</f>
        <v>　</v>
      </c>
      <c r="V18" s="3" t="str">
        <f>IF(N18&lt;0,"△","　")</f>
        <v>△</v>
      </c>
      <c r="W18" s="3"/>
      <c r="X18" s="3">
        <f>RANK(L18,$L$18:$L$56)</f>
        <v>35</v>
      </c>
      <c r="Y18" s="3">
        <f>RANK(H18,$H$18:$H$56)</f>
        <v>35</v>
      </c>
      <c r="Z18" s="3">
        <f>RANK(K18,$K$18:$K$56)</f>
        <v>34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81026</v>
      </c>
      <c r="D19" s="89">
        <v>40167</v>
      </c>
      <c r="E19" s="89">
        <v>40859</v>
      </c>
      <c r="F19" s="89">
        <v>31</v>
      </c>
      <c r="G19" s="89">
        <v>86</v>
      </c>
      <c r="H19" s="90">
        <v>-55</v>
      </c>
      <c r="I19" s="28">
        <v>118</v>
      </c>
      <c r="J19" s="28">
        <v>137</v>
      </c>
      <c r="K19" s="91">
        <v>-19</v>
      </c>
      <c r="L19" s="90">
        <v>-74</v>
      </c>
      <c r="M19" s="92">
        <v>33125</v>
      </c>
      <c r="N19" s="90">
        <v>-16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　</v>
      </c>
      <c r="U19" s="3" t="str">
        <f t="shared" si="1"/>
        <v>　</v>
      </c>
      <c r="V19" s="3" t="str">
        <f t="shared" ref="V19:V56" si="5">IF(N19&lt;0,"△","　")</f>
        <v>△</v>
      </c>
      <c r="W19" s="3"/>
      <c r="X19" s="3">
        <f t="shared" ref="X19:X56" si="6">RANK(L19,$L$18:$L$56)</f>
        <v>32</v>
      </c>
      <c r="Y19" s="3">
        <f t="shared" ref="Y19:Y56" si="7">RANK(H19,$H$18:$H$56)</f>
        <v>32</v>
      </c>
      <c r="Z19" s="3">
        <f t="shared" ref="Z19:Z56" si="8">RANK(K19,$K$18:$K$56)</f>
        <v>32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121687</v>
      </c>
      <c r="D20" s="89">
        <v>58297</v>
      </c>
      <c r="E20" s="89">
        <v>63390</v>
      </c>
      <c r="F20" s="89">
        <v>46</v>
      </c>
      <c r="G20" s="89">
        <v>128</v>
      </c>
      <c r="H20" s="90">
        <v>-82</v>
      </c>
      <c r="I20" s="28">
        <v>140</v>
      </c>
      <c r="J20" s="28">
        <v>202</v>
      </c>
      <c r="K20" s="91">
        <v>-62</v>
      </c>
      <c r="L20" s="90">
        <v>-144</v>
      </c>
      <c r="M20" s="92">
        <v>45598</v>
      </c>
      <c r="N20" s="90">
        <v>-39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　</v>
      </c>
      <c r="U20" s="3" t="str">
        <f t="shared" si="1"/>
        <v>　</v>
      </c>
      <c r="V20" s="3" t="str">
        <f t="shared" si="5"/>
        <v>△</v>
      </c>
      <c r="W20" s="3"/>
      <c r="X20" s="3">
        <f t="shared" si="6"/>
        <v>34</v>
      </c>
      <c r="Y20" s="3">
        <f t="shared" si="7"/>
        <v>33</v>
      </c>
      <c r="Z20" s="3">
        <f t="shared" si="8"/>
        <v>35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99786</v>
      </c>
      <c r="D21" s="89">
        <v>47646</v>
      </c>
      <c r="E21" s="89">
        <v>52140</v>
      </c>
      <c r="F21" s="89">
        <v>32</v>
      </c>
      <c r="G21" s="89">
        <v>143</v>
      </c>
      <c r="H21" s="90">
        <v>-111</v>
      </c>
      <c r="I21" s="28">
        <v>123</v>
      </c>
      <c r="J21" s="28">
        <v>118</v>
      </c>
      <c r="K21" s="91">
        <v>5</v>
      </c>
      <c r="L21" s="90">
        <v>-106</v>
      </c>
      <c r="M21" s="92">
        <v>39292</v>
      </c>
      <c r="N21" s="90">
        <v>-35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　</v>
      </c>
      <c r="U21" s="3" t="str">
        <f t="shared" si="1"/>
        <v>　</v>
      </c>
      <c r="V21" s="3" t="str">
        <f t="shared" si="5"/>
        <v>△</v>
      </c>
      <c r="W21" s="3"/>
      <c r="X21" s="3">
        <f t="shared" si="6"/>
        <v>33</v>
      </c>
      <c r="Y21" s="3">
        <f t="shared" si="7"/>
        <v>34</v>
      </c>
      <c r="Z21" s="3">
        <f t="shared" si="8"/>
        <v>6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34265</v>
      </c>
      <c r="D22" s="89">
        <v>16380</v>
      </c>
      <c r="E22" s="89">
        <v>17885</v>
      </c>
      <c r="F22" s="89">
        <v>14</v>
      </c>
      <c r="G22" s="89">
        <v>56</v>
      </c>
      <c r="H22" s="90">
        <v>-42</v>
      </c>
      <c r="I22" s="28">
        <v>73</v>
      </c>
      <c r="J22" s="28">
        <v>84</v>
      </c>
      <c r="K22" s="91">
        <v>-11</v>
      </c>
      <c r="L22" s="90">
        <v>-53</v>
      </c>
      <c r="M22" s="92">
        <v>12791</v>
      </c>
      <c r="N22" s="90">
        <v>-30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30</v>
      </c>
      <c r="Y22" s="3">
        <f t="shared" si="7"/>
        <v>31</v>
      </c>
      <c r="Z22" s="3">
        <f t="shared" si="8"/>
        <v>30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40061</v>
      </c>
      <c r="D23" s="89">
        <v>19474</v>
      </c>
      <c r="E23" s="89">
        <v>20587</v>
      </c>
      <c r="F23" s="89">
        <v>16</v>
      </c>
      <c r="G23" s="89">
        <v>49</v>
      </c>
      <c r="H23" s="90">
        <v>-33</v>
      </c>
      <c r="I23" s="28">
        <v>75</v>
      </c>
      <c r="J23" s="28">
        <v>75</v>
      </c>
      <c r="K23" s="91">
        <v>0</v>
      </c>
      <c r="L23" s="90">
        <v>-33</v>
      </c>
      <c r="M23" s="92">
        <v>13705</v>
      </c>
      <c r="N23" s="90">
        <v>7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28</v>
      </c>
      <c r="Y23" s="3">
        <f t="shared" si="7"/>
        <v>29</v>
      </c>
      <c r="Z23" s="3">
        <f t="shared" si="8"/>
        <v>15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28944</v>
      </c>
      <c r="D24" s="89">
        <v>13823</v>
      </c>
      <c r="E24" s="89">
        <v>15121</v>
      </c>
      <c r="F24" s="89">
        <v>12</v>
      </c>
      <c r="G24" s="89">
        <v>42</v>
      </c>
      <c r="H24" s="90">
        <v>-30</v>
      </c>
      <c r="I24" s="28">
        <v>32</v>
      </c>
      <c r="J24" s="28">
        <v>57</v>
      </c>
      <c r="K24" s="91">
        <v>-25</v>
      </c>
      <c r="L24" s="90">
        <v>-55</v>
      </c>
      <c r="M24" s="92">
        <v>10511</v>
      </c>
      <c r="N24" s="90">
        <v>-11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　</v>
      </c>
      <c r="U24" s="3" t="str">
        <f t="shared" si="1"/>
        <v>　</v>
      </c>
      <c r="V24" s="3" t="str">
        <f t="shared" si="5"/>
        <v>△</v>
      </c>
      <c r="W24" s="3"/>
      <c r="X24" s="3">
        <f t="shared" si="6"/>
        <v>31</v>
      </c>
      <c r="Y24" s="3">
        <f t="shared" si="7"/>
        <v>26</v>
      </c>
      <c r="Z24" s="3">
        <f t="shared" si="8"/>
        <v>33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22343</v>
      </c>
      <c r="D25" s="89">
        <v>10875</v>
      </c>
      <c r="E25" s="89">
        <v>11468</v>
      </c>
      <c r="F25" s="89">
        <v>5</v>
      </c>
      <c r="G25" s="89">
        <v>36</v>
      </c>
      <c r="H25" s="90">
        <v>-31</v>
      </c>
      <c r="I25" s="28">
        <v>31</v>
      </c>
      <c r="J25" s="28">
        <v>31</v>
      </c>
      <c r="K25" s="91">
        <v>0</v>
      </c>
      <c r="L25" s="90">
        <v>-31</v>
      </c>
      <c r="M25" s="92">
        <v>7581</v>
      </c>
      <c r="N25" s="90">
        <v>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○</v>
      </c>
      <c r="U25" s="3" t="str">
        <f t="shared" si="1"/>
        <v>　</v>
      </c>
      <c r="V25" s="3" t="str">
        <f t="shared" si="5"/>
        <v>　</v>
      </c>
      <c r="W25" s="3"/>
      <c r="X25" s="3">
        <f t="shared" si="6"/>
        <v>27</v>
      </c>
      <c r="Y25" s="3">
        <f t="shared" si="7"/>
        <v>27</v>
      </c>
      <c r="Z25" s="3">
        <f t="shared" si="8"/>
        <v>15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26418</v>
      </c>
      <c r="D26" s="89">
        <v>12906</v>
      </c>
      <c r="E26" s="89">
        <v>13512</v>
      </c>
      <c r="F26" s="89">
        <v>9</v>
      </c>
      <c r="G26" s="89">
        <v>42</v>
      </c>
      <c r="H26" s="90">
        <v>-33</v>
      </c>
      <c r="I26" s="28">
        <v>32</v>
      </c>
      <c r="J26" s="28">
        <v>23</v>
      </c>
      <c r="K26" s="91">
        <v>9</v>
      </c>
      <c r="L26" s="90">
        <v>-24</v>
      </c>
      <c r="M26" s="92">
        <v>9499</v>
      </c>
      <c r="N26" s="90">
        <v>11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24</v>
      </c>
      <c r="Y26" s="3">
        <f t="shared" si="7"/>
        <v>29</v>
      </c>
      <c r="Z26" s="3">
        <f>RANK(K26,$K$18:$K$56)</f>
        <v>5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62078</v>
      </c>
      <c r="D27" s="89">
        <v>30194</v>
      </c>
      <c r="E27" s="89">
        <v>31884</v>
      </c>
      <c r="F27" s="89">
        <v>39</v>
      </c>
      <c r="G27" s="89">
        <v>44</v>
      </c>
      <c r="H27" s="90">
        <v>-5</v>
      </c>
      <c r="I27" s="28">
        <v>106</v>
      </c>
      <c r="J27" s="28">
        <v>114</v>
      </c>
      <c r="K27" s="91">
        <v>-8</v>
      </c>
      <c r="L27" s="90">
        <v>-13</v>
      </c>
      <c r="M27" s="92">
        <v>22628</v>
      </c>
      <c r="N27" s="90">
        <v>19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14</v>
      </c>
      <c r="Y27" s="3">
        <f t="shared" si="7"/>
        <v>5</v>
      </c>
      <c r="Z27" s="3">
        <f t="shared" si="8"/>
        <v>27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47712</v>
      </c>
      <c r="D28" s="89">
        <v>23524</v>
      </c>
      <c r="E28" s="89">
        <v>24188</v>
      </c>
      <c r="F28" s="89">
        <v>28</v>
      </c>
      <c r="G28" s="89">
        <v>46</v>
      </c>
      <c r="H28" s="90">
        <v>-18</v>
      </c>
      <c r="I28" s="28">
        <v>101</v>
      </c>
      <c r="J28" s="28">
        <v>83</v>
      </c>
      <c r="K28" s="91">
        <v>18</v>
      </c>
      <c r="L28" s="90">
        <v>0</v>
      </c>
      <c r="M28" s="92">
        <v>16609</v>
      </c>
      <c r="N28" s="90">
        <v>12</v>
      </c>
      <c r="P28" s="3"/>
      <c r="Q28" s="3" t="str">
        <f t="shared" si="2"/>
        <v>　</v>
      </c>
      <c r="R28" s="3" t="str">
        <f t="shared" si="3"/>
        <v>◇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4</v>
      </c>
      <c r="Y28" s="3">
        <f t="shared" si="7"/>
        <v>19</v>
      </c>
      <c r="Z28" s="3">
        <f t="shared" si="8"/>
        <v>1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14832</v>
      </c>
      <c r="D29" s="89">
        <v>7264</v>
      </c>
      <c r="E29" s="89">
        <v>7568</v>
      </c>
      <c r="F29" s="89">
        <v>4</v>
      </c>
      <c r="G29" s="89">
        <v>14</v>
      </c>
      <c r="H29" s="90">
        <v>-10</v>
      </c>
      <c r="I29" s="28">
        <v>16</v>
      </c>
      <c r="J29" s="28">
        <v>14</v>
      </c>
      <c r="K29" s="91">
        <v>2</v>
      </c>
      <c r="L29" s="90">
        <v>-8</v>
      </c>
      <c r="M29" s="92">
        <v>4875</v>
      </c>
      <c r="N29" s="90">
        <v>11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○</v>
      </c>
      <c r="U29" s="3" t="str">
        <f t="shared" si="1"/>
        <v>　</v>
      </c>
      <c r="V29" s="3" t="str">
        <f t="shared" si="5"/>
        <v>　</v>
      </c>
      <c r="W29" s="3"/>
      <c r="X29" s="3">
        <f t="shared" si="6"/>
        <v>8</v>
      </c>
      <c r="Y29" s="3">
        <f t="shared" si="7"/>
        <v>11</v>
      </c>
      <c r="Z29" s="3">
        <f t="shared" si="8"/>
        <v>10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30235</v>
      </c>
      <c r="D30" s="89">
        <v>14581</v>
      </c>
      <c r="E30" s="89">
        <v>15654</v>
      </c>
      <c r="F30" s="89">
        <v>8</v>
      </c>
      <c r="G30" s="89">
        <v>31</v>
      </c>
      <c r="H30" s="90">
        <v>-23</v>
      </c>
      <c r="I30" s="28">
        <v>52</v>
      </c>
      <c r="J30" s="28">
        <v>52</v>
      </c>
      <c r="K30" s="91">
        <v>0</v>
      </c>
      <c r="L30" s="90">
        <v>-23</v>
      </c>
      <c r="M30" s="92">
        <v>10736</v>
      </c>
      <c r="N30" s="90">
        <v>-8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　</v>
      </c>
      <c r="U30" s="3" t="str">
        <f t="shared" si="1"/>
        <v>　</v>
      </c>
      <c r="V30" s="3" t="str">
        <f t="shared" si="5"/>
        <v>△</v>
      </c>
      <c r="W30" s="3"/>
      <c r="X30" s="3">
        <f t="shared" si="6"/>
        <v>22</v>
      </c>
      <c r="Y30" s="3">
        <f t="shared" si="7"/>
        <v>24</v>
      </c>
      <c r="Z30" s="3">
        <f t="shared" si="8"/>
        <v>15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0</v>
      </c>
      <c r="R31" s="109">
        <f>COUNTIF(R18:R30,"◇")</f>
        <v>1</v>
      </c>
      <c r="S31" s="110">
        <f>COUNTIF(S18:S30,"×")</f>
        <v>12</v>
      </c>
      <c r="T31" s="111">
        <f>COUNTIF(T18:T30,"○")</f>
        <v>6</v>
      </c>
      <c r="U31" s="109">
        <f>COUNTIF(U18:U30,"0")</f>
        <v>0</v>
      </c>
      <c r="V31" s="109">
        <f>COUNTIF(V18:V30,"△")</f>
        <v>7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13653</v>
      </c>
      <c r="D32" s="89">
        <v>6576</v>
      </c>
      <c r="E32" s="89">
        <v>7077</v>
      </c>
      <c r="F32" s="89">
        <v>4</v>
      </c>
      <c r="G32" s="89">
        <v>18</v>
      </c>
      <c r="H32" s="90">
        <v>-14</v>
      </c>
      <c r="I32" s="28">
        <v>14</v>
      </c>
      <c r="J32" s="28">
        <v>23</v>
      </c>
      <c r="K32" s="91">
        <v>-9</v>
      </c>
      <c r="L32" s="112">
        <v>-23</v>
      </c>
      <c r="M32" s="92">
        <v>4544</v>
      </c>
      <c r="N32" s="90">
        <v>-6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22</v>
      </c>
      <c r="Y32" s="3">
        <f t="shared" si="7"/>
        <v>16</v>
      </c>
      <c r="Z32" s="3">
        <f t="shared" si="8"/>
        <v>28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10687</v>
      </c>
      <c r="D33" s="89">
        <v>5220</v>
      </c>
      <c r="E33" s="89">
        <v>5467</v>
      </c>
      <c r="F33" s="89">
        <v>3</v>
      </c>
      <c r="G33" s="89">
        <v>9</v>
      </c>
      <c r="H33" s="90">
        <v>-6</v>
      </c>
      <c r="I33" s="28">
        <v>23</v>
      </c>
      <c r="J33" s="28">
        <v>12</v>
      </c>
      <c r="K33" s="91">
        <v>11</v>
      </c>
      <c r="L33" s="90">
        <v>5</v>
      </c>
      <c r="M33" s="92">
        <v>3519</v>
      </c>
      <c r="N33" s="90">
        <v>6</v>
      </c>
      <c r="P33" s="3"/>
      <c r="Q33" s="3" t="str">
        <f t="shared" si="2"/>
        <v>◎</v>
      </c>
      <c r="R33" s="3" t="str">
        <f t="shared" ref="R33:R56" si="11">IF(L33=0,"◇","　")</f>
        <v>　</v>
      </c>
      <c r="S33" s="107" t="str">
        <f t="shared" si="9"/>
        <v>　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2</v>
      </c>
      <c r="Y33" s="3">
        <f t="shared" si="7"/>
        <v>6</v>
      </c>
      <c r="Z33" s="3">
        <f t="shared" si="8"/>
        <v>3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17523</v>
      </c>
      <c r="D34" s="89">
        <v>8476</v>
      </c>
      <c r="E34" s="89">
        <v>9047</v>
      </c>
      <c r="F34" s="89">
        <v>0</v>
      </c>
      <c r="G34" s="89">
        <v>22</v>
      </c>
      <c r="H34" s="90">
        <v>-22</v>
      </c>
      <c r="I34" s="28">
        <v>20</v>
      </c>
      <c r="J34" s="28">
        <v>19</v>
      </c>
      <c r="K34" s="91">
        <v>1</v>
      </c>
      <c r="L34" s="90">
        <v>-21</v>
      </c>
      <c r="M34" s="92">
        <v>5939</v>
      </c>
      <c r="N34" s="90">
        <v>7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○</v>
      </c>
      <c r="U34" s="3" t="str">
        <f t="shared" si="10"/>
        <v>　</v>
      </c>
      <c r="V34" s="3" t="str">
        <f t="shared" si="5"/>
        <v>　</v>
      </c>
      <c r="W34" s="3"/>
      <c r="X34" s="3">
        <f t="shared" si="6"/>
        <v>19</v>
      </c>
      <c r="Y34" s="3">
        <f t="shared" si="7"/>
        <v>23</v>
      </c>
      <c r="Z34" s="3">
        <f t="shared" si="8"/>
        <v>11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4883</v>
      </c>
      <c r="D35" s="89">
        <v>2348</v>
      </c>
      <c r="E35" s="89">
        <v>2535</v>
      </c>
      <c r="F35" s="89">
        <v>1</v>
      </c>
      <c r="G35" s="89">
        <v>13</v>
      </c>
      <c r="H35" s="90">
        <v>-12</v>
      </c>
      <c r="I35" s="28">
        <v>4</v>
      </c>
      <c r="J35" s="28">
        <v>4</v>
      </c>
      <c r="K35" s="91">
        <v>0</v>
      </c>
      <c r="L35" s="90">
        <v>-12</v>
      </c>
      <c r="M35" s="92">
        <v>1675</v>
      </c>
      <c r="N35" s="90">
        <v>-5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10</v>
      </c>
      <c r="Y35" s="3">
        <f t="shared" si="7"/>
        <v>13</v>
      </c>
      <c r="Z35" s="3">
        <f t="shared" si="8"/>
        <v>15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6294</v>
      </c>
      <c r="D36" s="89">
        <v>3115</v>
      </c>
      <c r="E36" s="89">
        <v>3179</v>
      </c>
      <c r="F36" s="89">
        <v>2</v>
      </c>
      <c r="G36" s="89">
        <v>18</v>
      </c>
      <c r="H36" s="90">
        <v>-16</v>
      </c>
      <c r="I36" s="28">
        <v>7</v>
      </c>
      <c r="J36" s="28">
        <v>7</v>
      </c>
      <c r="K36" s="91">
        <v>0</v>
      </c>
      <c r="L36" s="90">
        <v>-16</v>
      </c>
      <c r="M36" s="92">
        <v>2147</v>
      </c>
      <c r="N36" s="90">
        <v>-1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18</v>
      </c>
      <c r="Y36" s="3">
        <f t="shared" si="7"/>
        <v>17</v>
      </c>
      <c r="Z36" s="3">
        <f t="shared" si="8"/>
        <v>15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7581</v>
      </c>
      <c r="D37" s="89">
        <v>3768</v>
      </c>
      <c r="E37" s="89">
        <v>3813</v>
      </c>
      <c r="F37" s="89">
        <v>0</v>
      </c>
      <c r="G37" s="89">
        <v>19</v>
      </c>
      <c r="H37" s="90">
        <v>-19</v>
      </c>
      <c r="I37" s="28">
        <v>16</v>
      </c>
      <c r="J37" s="28">
        <v>11</v>
      </c>
      <c r="K37" s="91">
        <v>5</v>
      </c>
      <c r="L37" s="90">
        <v>-14</v>
      </c>
      <c r="M37" s="92">
        <v>2528</v>
      </c>
      <c r="N37" s="90">
        <v>-5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17</v>
      </c>
      <c r="Y37" s="3">
        <f t="shared" si="7"/>
        <v>20</v>
      </c>
      <c r="Z37" s="3">
        <f t="shared" si="8"/>
        <v>6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6488</v>
      </c>
      <c r="D38" s="89">
        <v>3180</v>
      </c>
      <c r="E38" s="89">
        <v>3308</v>
      </c>
      <c r="F38" s="89">
        <v>2</v>
      </c>
      <c r="G38" s="89">
        <v>15</v>
      </c>
      <c r="H38" s="90">
        <v>-13</v>
      </c>
      <c r="I38" s="28">
        <v>8</v>
      </c>
      <c r="J38" s="28">
        <v>7</v>
      </c>
      <c r="K38" s="91">
        <v>1</v>
      </c>
      <c r="L38" s="90">
        <v>-12</v>
      </c>
      <c r="M38" s="92">
        <v>2059</v>
      </c>
      <c r="N38" s="90">
        <v>-6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10</v>
      </c>
      <c r="Y38" s="3">
        <f t="shared" si="7"/>
        <v>15</v>
      </c>
      <c r="Z38" s="3">
        <f t="shared" si="8"/>
        <v>11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5034</v>
      </c>
      <c r="D40" s="89">
        <v>2445</v>
      </c>
      <c r="E40" s="89">
        <v>2589</v>
      </c>
      <c r="F40" s="89">
        <v>0</v>
      </c>
      <c r="G40" s="89">
        <v>7</v>
      </c>
      <c r="H40" s="90">
        <v>-7</v>
      </c>
      <c r="I40" s="28">
        <v>2</v>
      </c>
      <c r="J40" s="28">
        <v>7</v>
      </c>
      <c r="K40" s="91">
        <v>-5</v>
      </c>
      <c r="L40" s="90">
        <v>-12</v>
      </c>
      <c r="M40" s="92">
        <v>1571</v>
      </c>
      <c r="N40" s="90">
        <v>-1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　</v>
      </c>
      <c r="U40" s="3" t="str">
        <f t="shared" ref="U40:U46" si="12">IF(N40=0,"0","　")</f>
        <v>　</v>
      </c>
      <c r="V40" s="3" t="str">
        <f t="shared" si="5"/>
        <v>△</v>
      </c>
      <c r="W40" s="3"/>
      <c r="X40" s="3">
        <f t="shared" si="6"/>
        <v>10</v>
      </c>
      <c r="Y40" s="3">
        <f t="shared" si="7"/>
        <v>8</v>
      </c>
      <c r="Z40" s="3">
        <f t="shared" si="8"/>
        <v>24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8004</v>
      </c>
      <c r="D41" s="89">
        <v>3883</v>
      </c>
      <c r="E41" s="89">
        <v>4121</v>
      </c>
      <c r="F41" s="89">
        <v>0</v>
      </c>
      <c r="G41" s="89">
        <v>12</v>
      </c>
      <c r="H41" s="90">
        <v>-12</v>
      </c>
      <c r="I41" s="28">
        <v>12</v>
      </c>
      <c r="J41" s="28">
        <v>13</v>
      </c>
      <c r="K41" s="91">
        <v>-1</v>
      </c>
      <c r="L41" s="90">
        <v>-13</v>
      </c>
      <c r="M41" s="92">
        <v>2591</v>
      </c>
      <c r="N41" s="90">
        <v>7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○</v>
      </c>
      <c r="U41" s="3" t="str">
        <f t="shared" si="12"/>
        <v>　</v>
      </c>
      <c r="V41" s="3" t="str">
        <f t="shared" si="5"/>
        <v>　</v>
      </c>
      <c r="W41" s="3"/>
      <c r="X41" s="3">
        <f t="shared" si="6"/>
        <v>14</v>
      </c>
      <c r="Y41" s="3">
        <f t="shared" si="7"/>
        <v>13</v>
      </c>
      <c r="Z41" s="3">
        <f t="shared" si="8"/>
        <v>20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4973</v>
      </c>
      <c r="D42" s="89">
        <v>2409</v>
      </c>
      <c r="E42" s="89">
        <v>2564</v>
      </c>
      <c r="F42" s="89">
        <v>1</v>
      </c>
      <c r="G42" s="89">
        <v>9</v>
      </c>
      <c r="H42" s="90">
        <v>-8</v>
      </c>
      <c r="I42" s="28">
        <v>11</v>
      </c>
      <c r="J42" s="28">
        <v>10</v>
      </c>
      <c r="K42" s="91">
        <v>1</v>
      </c>
      <c r="L42" s="90">
        <v>-7</v>
      </c>
      <c r="M42" s="92">
        <v>1575</v>
      </c>
      <c r="N42" s="90">
        <v>0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0</v>
      </c>
      <c r="V42" s="3" t="str">
        <f t="shared" si="5"/>
        <v>　</v>
      </c>
      <c r="W42" s="3"/>
      <c r="X42" s="3">
        <f t="shared" si="6"/>
        <v>6</v>
      </c>
      <c r="Y42" s="3">
        <f t="shared" si="7"/>
        <v>10</v>
      </c>
      <c r="Z42" s="3">
        <f t="shared" si="8"/>
        <v>11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7147</v>
      </c>
      <c r="D43" s="89">
        <v>3391</v>
      </c>
      <c r="E43" s="89">
        <v>3756</v>
      </c>
      <c r="F43" s="89">
        <v>2</v>
      </c>
      <c r="G43" s="89">
        <v>12</v>
      </c>
      <c r="H43" s="90">
        <v>-10</v>
      </c>
      <c r="I43" s="28">
        <v>7</v>
      </c>
      <c r="J43" s="28">
        <v>9</v>
      </c>
      <c r="K43" s="91">
        <v>-2</v>
      </c>
      <c r="L43" s="90">
        <v>-12</v>
      </c>
      <c r="M43" s="92">
        <v>2319</v>
      </c>
      <c r="N43" s="90">
        <v>-2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10</v>
      </c>
      <c r="Y43" s="3">
        <f t="shared" si="7"/>
        <v>11</v>
      </c>
      <c r="Z43" s="3">
        <f t="shared" si="8"/>
        <v>22</v>
      </c>
      <c r="AA43" s="3"/>
      <c r="AB43" s="1" t="s">
        <v>114</v>
      </c>
    </row>
    <row r="44" spans="1:28" ht="12" customHeight="1">
      <c r="B44" s="88" t="s">
        <v>115</v>
      </c>
      <c r="C44" s="89">
        <v>3005</v>
      </c>
      <c r="D44" s="89">
        <v>1492</v>
      </c>
      <c r="E44" s="89">
        <v>1513</v>
      </c>
      <c r="F44" s="89">
        <v>1</v>
      </c>
      <c r="G44" s="89">
        <v>8</v>
      </c>
      <c r="H44" s="90">
        <v>-7</v>
      </c>
      <c r="I44" s="28">
        <v>8</v>
      </c>
      <c r="J44" s="28">
        <v>3</v>
      </c>
      <c r="K44" s="91">
        <v>5</v>
      </c>
      <c r="L44" s="90">
        <v>-2</v>
      </c>
      <c r="M44" s="92">
        <v>942</v>
      </c>
      <c r="N44" s="90">
        <v>-1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　</v>
      </c>
      <c r="V44" s="3" t="str">
        <f t="shared" si="5"/>
        <v>△</v>
      </c>
      <c r="W44" s="3"/>
      <c r="X44" s="3">
        <f t="shared" si="6"/>
        <v>5</v>
      </c>
      <c r="Y44" s="3">
        <f t="shared" si="7"/>
        <v>8</v>
      </c>
      <c r="Z44" s="3">
        <f t="shared" si="8"/>
        <v>6</v>
      </c>
      <c r="AA44" s="3"/>
      <c r="AB44" s="1" t="s">
        <v>116</v>
      </c>
    </row>
    <row r="45" spans="1:28" ht="12" customHeight="1">
      <c r="B45" s="88" t="s">
        <v>117</v>
      </c>
      <c r="C45" s="89">
        <v>3872</v>
      </c>
      <c r="D45" s="89">
        <v>1875</v>
      </c>
      <c r="E45" s="89">
        <v>1997</v>
      </c>
      <c r="F45" s="89">
        <v>0</v>
      </c>
      <c r="G45" s="89">
        <v>4</v>
      </c>
      <c r="H45" s="90">
        <v>-4</v>
      </c>
      <c r="I45" s="28">
        <v>4</v>
      </c>
      <c r="J45" s="28">
        <v>10</v>
      </c>
      <c r="K45" s="91">
        <v>-6</v>
      </c>
      <c r="L45" s="90">
        <v>-10</v>
      </c>
      <c r="M45" s="92">
        <v>1191</v>
      </c>
      <c r="N45" s="90">
        <v>-1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9</v>
      </c>
      <c r="Y45" s="3">
        <f t="shared" si="7"/>
        <v>3</v>
      </c>
      <c r="Z45" s="3">
        <f t="shared" si="8"/>
        <v>25</v>
      </c>
      <c r="AA45" s="3"/>
      <c r="AB45" s="1" t="s">
        <v>118</v>
      </c>
    </row>
    <row r="46" spans="1:28" ht="12" customHeight="1">
      <c r="B46" s="88" t="s">
        <v>119</v>
      </c>
      <c r="C46" s="89">
        <v>4140</v>
      </c>
      <c r="D46" s="89">
        <v>1960</v>
      </c>
      <c r="E46" s="89">
        <v>2180</v>
      </c>
      <c r="F46" s="89">
        <v>1</v>
      </c>
      <c r="G46" s="89">
        <v>4</v>
      </c>
      <c r="H46" s="90">
        <v>-3</v>
      </c>
      <c r="I46" s="28">
        <v>3</v>
      </c>
      <c r="J46" s="28">
        <v>7</v>
      </c>
      <c r="K46" s="91">
        <v>-4</v>
      </c>
      <c r="L46" s="90">
        <v>-7</v>
      </c>
      <c r="M46" s="92">
        <v>1350</v>
      </c>
      <c r="N46" s="90">
        <v>-1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6</v>
      </c>
      <c r="Y46" s="3">
        <f t="shared" si="7"/>
        <v>1</v>
      </c>
      <c r="Z46" s="3">
        <f t="shared" si="8"/>
        <v>23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22337</v>
      </c>
      <c r="D48" s="114">
        <v>10891</v>
      </c>
      <c r="E48" s="114">
        <v>11446</v>
      </c>
      <c r="F48" s="114">
        <v>5</v>
      </c>
      <c r="G48" s="114">
        <v>33</v>
      </c>
      <c r="H48" s="115">
        <v>-28</v>
      </c>
      <c r="I48" s="28">
        <v>30</v>
      </c>
      <c r="J48" s="28">
        <v>29</v>
      </c>
      <c r="K48" s="91">
        <v>1</v>
      </c>
      <c r="L48" s="115">
        <v>-27</v>
      </c>
      <c r="M48" s="114">
        <v>7364</v>
      </c>
      <c r="N48" s="115">
        <v>-2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　</v>
      </c>
      <c r="U48" s="3" t="str">
        <f>IF(N48=0,"0","　")</f>
        <v>　</v>
      </c>
      <c r="V48" s="3" t="str">
        <f t="shared" si="5"/>
        <v>△</v>
      </c>
      <c r="W48" s="3"/>
      <c r="X48" s="3">
        <f t="shared" si="6"/>
        <v>26</v>
      </c>
      <c r="Y48" s="3">
        <f t="shared" si="7"/>
        <v>25</v>
      </c>
      <c r="Z48" s="3">
        <f t="shared" si="8"/>
        <v>11</v>
      </c>
      <c r="AA48" s="3"/>
      <c r="AB48" s="1" t="s">
        <v>122</v>
      </c>
    </row>
    <row r="49" spans="2:28" ht="12" customHeight="1">
      <c r="B49" s="113" t="s">
        <v>123</v>
      </c>
      <c r="C49" s="114">
        <v>14426</v>
      </c>
      <c r="D49" s="114">
        <v>7041</v>
      </c>
      <c r="E49" s="114">
        <v>7385</v>
      </c>
      <c r="F49" s="114">
        <v>2</v>
      </c>
      <c r="G49" s="114">
        <v>22</v>
      </c>
      <c r="H49" s="115">
        <v>-20</v>
      </c>
      <c r="I49" s="28">
        <v>8</v>
      </c>
      <c r="J49" s="28">
        <v>25</v>
      </c>
      <c r="K49" s="91">
        <v>-17</v>
      </c>
      <c r="L49" s="115">
        <v>-37</v>
      </c>
      <c r="M49" s="114">
        <v>4478</v>
      </c>
      <c r="N49" s="115">
        <v>-3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　</v>
      </c>
      <c r="V49" s="3" t="str">
        <f t="shared" si="5"/>
        <v>△</v>
      </c>
      <c r="W49" s="3"/>
      <c r="X49" s="3">
        <f t="shared" si="6"/>
        <v>29</v>
      </c>
      <c r="Y49" s="3">
        <f t="shared" si="7"/>
        <v>21</v>
      </c>
      <c r="Z49" s="3">
        <f t="shared" si="8"/>
        <v>31</v>
      </c>
      <c r="AA49" s="3"/>
      <c r="AB49" s="1" t="s">
        <v>124</v>
      </c>
    </row>
    <row r="50" spans="2:28" ht="12" customHeight="1">
      <c r="B50" s="88" t="s">
        <v>125</v>
      </c>
      <c r="C50" s="89">
        <v>7057</v>
      </c>
      <c r="D50" s="89">
        <v>3561</v>
      </c>
      <c r="E50" s="89">
        <v>3496</v>
      </c>
      <c r="F50" s="89">
        <v>2</v>
      </c>
      <c r="G50" s="89">
        <v>8</v>
      </c>
      <c r="H50" s="90">
        <v>-6</v>
      </c>
      <c r="I50" s="28">
        <v>6</v>
      </c>
      <c r="J50" s="28">
        <v>13</v>
      </c>
      <c r="K50" s="91">
        <v>-7</v>
      </c>
      <c r="L50" s="90">
        <v>-13</v>
      </c>
      <c r="M50" s="92">
        <v>2810</v>
      </c>
      <c r="N50" s="90">
        <v>-3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14</v>
      </c>
      <c r="Y50" s="3">
        <f t="shared" si="7"/>
        <v>6</v>
      </c>
      <c r="Z50" s="3">
        <f t="shared" si="8"/>
        <v>26</v>
      </c>
      <c r="AA50" s="3"/>
      <c r="AB50" s="1" t="s">
        <v>126</v>
      </c>
    </row>
    <row r="51" spans="2:28" ht="12" customHeight="1">
      <c r="B51" s="88" t="s">
        <v>127</v>
      </c>
      <c r="C51" s="89">
        <v>12808</v>
      </c>
      <c r="D51" s="89">
        <v>6318</v>
      </c>
      <c r="E51" s="89">
        <v>6490</v>
      </c>
      <c r="F51" s="89">
        <v>2</v>
      </c>
      <c r="G51" s="89">
        <v>19</v>
      </c>
      <c r="H51" s="90">
        <v>-17</v>
      </c>
      <c r="I51" s="28">
        <v>14</v>
      </c>
      <c r="J51" s="28">
        <v>23</v>
      </c>
      <c r="K51" s="91">
        <v>-9</v>
      </c>
      <c r="L51" s="90">
        <v>-26</v>
      </c>
      <c r="M51" s="92">
        <v>4381</v>
      </c>
      <c r="N51" s="90">
        <v>-6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25</v>
      </c>
      <c r="Y51" s="3">
        <f t="shared" si="7"/>
        <v>18</v>
      </c>
      <c r="Z51" s="3">
        <f t="shared" si="8"/>
        <v>28</v>
      </c>
      <c r="AA51" s="3"/>
      <c r="AB51" s="1" t="s">
        <v>128</v>
      </c>
    </row>
    <row r="52" spans="2:28" ht="12" customHeight="1">
      <c r="B52" s="88" t="s">
        <v>129</v>
      </c>
      <c r="C52" s="89">
        <v>6554</v>
      </c>
      <c r="D52" s="89">
        <v>3195</v>
      </c>
      <c r="E52" s="89">
        <v>3359</v>
      </c>
      <c r="F52" s="89">
        <v>3</v>
      </c>
      <c r="G52" s="89">
        <v>7</v>
      </c>
      <c r="H52" s="90">
        <v>-4</v>
      </c>
      <c r="I52" s="28">
        <v>11</v>
      </c>
      <c r="J52" s="28">
        <v>6</v>
      </c>
      <c r="K52" s="91">
        <v>5</v>
      </c>
      <c r="L52" s="90">
        <v>1</v>
      </c>
      <c r="M52" s="92">
        <v>2118</v>
      </c>
      <c r="N52" s="90">
        <v>6</v>
      </c>
      <c r="P52" s="3"/>
      <c r="Q52" s="3" t="str">
        <f t="shared" si="2"/>
        <v>◎</v>
      </c>
      <c r="R52" s="3" t="str">
        <f t="shared" si="11"/>
        <v>　</v>
      </c>
      <c r="S52" s="107" t="str">
        <f t="shared" si="9"/>
        <v>　</v>
      </c>
      <c r="T52" s="108" t="str">
        <f t="shared" si="4"/>
        <v>○</v>
      </c>
      <c r="U52" s="3" t="str">
        <f>IF(N52=0,"0","　")</f>
        <v>　</v>
      </c>
      <c r="V52" s="3" t="str">
        <f t="shared" si="5"/>
        <v>　</v>
      </c>
      <c r="W52" s="3"/>
      <c r="X52" s="3">
        <f t="shared" si="6"/>
        <v>3</v>
      </c>
      <c r="Y52" s="3">
        <f t="shared" si="7"/>
        <v>3</v>
      </c>
      <c r="Z52" s="3">
        <f t="shared" si="8"/>
        <v>6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7604</v>
      </c>
      <c r="D54" s="89">
        <v>3694</v>
      </c>
      <c r="E54" s="89">
        <v>3910</v>
      </c>
      <c r="F54" s="89">
        <v>7</v>
      </c>
      <c r="G54" s="89">
        <v>10</v>
      </c>
      <c r="H54" s="90">
        <v>-3</v>
      </c>
      <c r="I54" s="28">
        <v>16</v>
      </c>
      <c r="J54" s="28">
        <v>2</v>
      </c>
      <c r="K54" s="91">
        <v>14</v>
      </c>
      <c r="L54" s="90">
        <v>11</v>
      </c>
      <c r="M54" s="92">
        <v>2344</v>
      </c>
      <c r="N54" s="90">
        <v>3</v>
      </c>
      <c r="P54" s="3"/>
      <c r="Q54" s="3" t="str">
        <f t="shared" si="2"/>
        <v>◎</v>
      </c>
      <c r="R54" s="3" t="str">
        <f t="shared" si="11"/>
        <v>　</v>
      </c>
      <c r="S54" s="107" t="str">
        <f t="shared" si="9"/>
        <v>　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1</v>
      </c>
      <c r="Y54" s="3">
        <f t="shared" si="7"/>
        <v>1</v>
      </c>
      <c r="Z54" s="3">
        <f t="shared" si="8"/>
        <v>2</v>
      </c>
      <c r="AA54" s="3"/>
      <c r="AB54" s="1" t="s">
        <v>132</v>
      </c>
    </row>
    <row r="55" spans="2:28" ht="12" customHeight="1">
      <c r="B55" s="88" t="s">
        <v>133</v>
      </c>
      <c r="C55" s="89">
        <v>20006</v>
      </c>
      <c r="D55" s="89">
        <v>9554</v>
      </c>
      <c r="E55" s="89">
        <v>10452</v>
      </c>
      <c r="F55" s="89">
        <v>5</v>
      </c>
      <c r="G55" s="89">
        <v>36</v>
      </c>
      <c r="H55" s="90">
        <v>-31</v>
      </c>
      <c r="I55" s="28">
        <v>40</v>
      </c>
      <c r="J55" s="28">
        <v>30</v>
      </c>
      <c r="K55" s="91">
        <v>10</v>
      </c>
      <c r="L55" s="90">
        <v>-21</v>
      </c>
      <c r="M55" s="92">
        <v>6641</v>
      </c>
      <c r="N55" s="90">
        <v>-1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19</v>
      </c>
      <c r="Y55" s="3">
        <f t="shared" si="7"/>
        <v>27</v>
      </c>
      <c r="Z55" s="3">
        <f t="shared" si="8"/>
        <v>4</v>
      </c>
      <c r="AA55" s="3"/>
      <c r="AB55" s="1" t="s">
        <v>134</v>
      </c>
    </row>
    <row r="56" spans="2:28" ht="12" customHeight="1">
      <c r="B56" s="116" t="s">
        <v>135</v>
      </c>
      <c r="C56" s="89">
        <v>12931</v>
      </c>
      <c r="D56" s="117">
        <v>6148</v>
      </c>
      <c r="E56" s="117">
        <v>6783</v>
      </c>
      <c r="F56" s="117">
        <v>0</v>
      </c>
      <c r="G56" s="117">
        <v>20</v>
      </c>
      <c r="H56" s="118">
        <v>-20</v>
      </c>
      <c r="I56" s="119">
        <v>12</v>
      </c>
      <c r="J56" s="119">
        <v>13</v>
      </c>
      <c r="K56" s="120">
        <v>-1</v>
      </c>
      <c r="L56" s="118">
        <v>-21</v>
      </c>
      <c r="M56" s="121">
        <v>4426</v>
      </c>
      <c r="N56" s="118">
        <v>0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　</v>
      </c>
      <c r="U56" s="3" t="str">
        <f>IF(N56=0,"0","　")</f>
        <v>0</v>
      </c>
      <c r="V56" s="3" t="str">
        <f t="shared" si="5"/>
        <v>　</v>
      </c>
      <c r="W56" s="3"/>
      <c r="X56" s="3">
        <f t="shared" si="6"/>
        <v>19</v>
      </c>
      <c r="Y56" s="3">
        <f t="shared" si="7"/>
        <v>21</v>
      </c>
      <c r="Z56" s="3">
        <f t="shared" si="8"/>
        <v>20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3</v>
      </c>
      <c r="R58" s="1">
        <f>COUNTIF(R32:R56,"◇")</f>
        <v>0</v>
      </c>
      <c r="S58" s="107">
        <f>COUNTIF(S32:S57,"×")</f>
        <v>19</v>
      </c>
      <c r="T58" s="108">
        <f>COUNTIF(T32:T57,"○")</f>
        <v>5</v>
      </c>
      <c r="U58" s="1">
        <f>COUNTIF(U32:U56,"0")</f>
        <v>2</v>
      </c>
      <c r="V58" s="1">
        <f>COUNTIF(V32:V57,"△")</f>
        <v>15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173</v>
      </c>
      <c r="Q60" s="127">
        <f>COUNTIF(Q18:Q56,"◎")</f>
        <v>3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174</v>
      </c>
      <c r="R61" s="127">
        <f>R31+R58</f>
        <v>1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31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139</v>
      </c>
      <c r="Q64" s="3"/>
      <c r="S64" s="107"/>
      <c r="T64" s="136">
        <f>COUNTIF(T18:T56,"○")</f>
        <v>11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161</v>
      </c>
      <c r="Q66" s="3"/>
      <c r="R66" s="3"/>
      <c r="S66" s="107"/>
      <c r="T66" s="108"/>
      <c r="U66" s="3"/>
      <c r="V66" s="140">
        <f>COUNTIF(V18:V56,"△")</f>
        <v>22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3</v>
      </c>
      <c r="R67" s="1">
        <f t="shared" si="13"/>
        <v>1</v>
      </c>
      <c r="S67" s="1">
        <f t="shared" si="13"/>
        <v>31</v>
      </c>
      <c r="T67" s="1">
        <f t="shared" si="13"/>
        <v>11</v>
      </c>
      <c r="U67" s="1">
        <f t="shared" si="13"/>
        <v>2</v>
      </c>
      <c r="V67" s="1">
        <f t="shared" si="13"/>
        <v>22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53" priority="5" stopIfTrue="1" operator="between">
      <formula>1</formula>
      <formula>5</formula>
    </cfRule>
    <cfRule type="cellIs" dxfId="52" priority="6" stopIfTrue="1" operator="between">
      <formula>31</formula>
      <formula>35</formula>
    </cfRule>
  </conditionalFormatting>
  <conditionalFormatting sqref="Y18:Y56">
    <cfRule type="cellIs" dxfId="51" priority="3" stopIfTrue="1" operator="between">
      <formula>1</formula>
      <formula>5</formula>
    </cfRule>
    <cfRule type="cellIs" dxfId="50" priority="4" stopIfTrue="1" operator="between">
      <formula>31</formula>
      <formula>35</formula>
    </cfRule>
  </conditionalFormatting>
  <conditionalFormatting sqref="Z18:Z56">
    <cfRule type="cellIs" dxfId="49" priority="1" stopIfTrue="1" operator="between">
      <formula>1</formula>
      <formula>5</formula>
    </cfRule>
    <cfRule type="cellIs" dxfId="48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colBreaks count="1" manualBreakCount="1">
    <brk id="15" max="7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175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176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177</v>
      </c>
      <c r="M4" s="154" t="s">
        <v>178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179</v>
      </c>
      <c r="G5" s="80" t="s">
        <v>180</v>
      </c>
      <c r="H5" s="80" t="s">
        <v>181</v>
      </c>
      <c r="I5" s="81" t="s">
        <v>182</v>
      </c>
      <c r="J5" s="81" t="s">
        <v>183</v>
      </c>
      <c r="K5" s="81" t="s">
        <v>181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1059566</v>
      </c>
      <c r="D7" s="89">
        <v>512487</v>
      </c>
      <c r="E7" s="89">
        <v>547079</v>
      </c>
      <c r="F7" s="89">
        <v>513</v>
      </c>
      <c r="G7" s="89">
        <v>1401</v>
      </c>
      <c r="H7" s="90">
        <v>-888</v>
      </c>
      <c r="I7" s="28">
        <v>5480</v>
      </c>
      <c r="J7" s="28">
        <v>8257</v>
      </c>
      <c r="K7" s="91">
        <v>-2777</v>
      </c>
      <c r="L7" s="90">
        <v>-3665</v>
      </c>
      <c r="M7" s="92">
        <v>397830</v>
      </c>
      <c r="N7" s="90">
        <v>118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2787</v>
      </c>
      <c r="J8" s="96">
        <v>5564</v>
      </c>
      <c r="K8" s="97">
        <v>-2777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853465</v>
      </c>
      <c r="D10" s="89">
        <v>412381</v>
      </c>
      <c r="E10" s="89">
        <v>441084</v>
      </c>
      <c r="F10" s="89">
        <v>416</v>
      </c>
      <c r="G10" s="89">
        <v>1062</v>
      </c>
      <c r="H10" s="90">
        <v>-646</v>
      </c>
      <c r="I10" s="28">
        <v>4798</v>
      </c>
      <c r="J10" s="28">
        <v>6911</v>
      </c>
      <c r="K10" s="91">
        <v>-2113</v>
      </c>
      <c r="L10" s="90">
        <v>-2759</v>
      </c>
      <c r="M10" s="92">
        <v>329377</v>
      </c>
      <c r="N10" s="90">
        <v>177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206101</v>
      </c>
      <c r="D11" s="89">
        <v>100106</v>
      </c>
      <c r="E11" s="89">
        <v>105995</v>
      </c>
      <c r="F11" s="89">
        <v>97</v>
      </c>
      <c r="G11" s="89">
        <v>339</v>
      </c>
      <c r="H11" s="90">
        <v>-242</v>
      </c>
      <c r="I11" s="28">
        <v>682</v>
      </c>
      <c r="J11" s="28">
        <v>1346</v>
      </c>
      <c r="K11" s="91">
        <v>-664</v>
      </c>
      <c r="L11" s="90">
        <v>-906</v>
      </c>
      <c r="M11" s="92">
        <v>68453</v>
      </c>
      <c r="N11" s="90">
        <v>-59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528536</v>
      </c>
      <c r="D13" s="89">
        <v>255707</v>
      </c>
      <c r="E13" s="89">
        <v>272829</v>
      </c>
      <c r="F13" s="89">
        <v>268</v>
      </c>
      <c r="G13" s="89">
        <v>645</v>
      </c>
      <c r="H13" s="90">
        <v>-377</v>
      </c>
      <c r="I13" s="28">
        <v>3185</v>
      </c>
      <c r="J13" s="28">
        <v>4188</v>
      </c>
      <c r="K13" s="91">
        <v>-1003</v>
      </c>
      <c r="L13" s="90">
        <v>-1380</v>
      </c>
      <c r="M13" s="92">
        <v>200778</v>
      </c>
      <c r="N13" s="90">
        <v>208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70046</v>
      </c>
      <c r="D14" s="89">
        <v>33656</v>
      </c>
      <c r="E14" s="89">
        <v>36390</v>
      </c>
      <c r="F14" s="89">
        <v>26</v>
      </c>
      <c r="G14" s="89">
        <v>101</v>
      </c>
      <c r="H14" s="90">
        <v>-75</v>
      </c>
      <c r="I14" s="28">
        <v>268</v>
      </c>
      <c r="J14" s="28">
        <v>587</v>
      </c>
      <c r="K14" s="91">
        <v>-319</v>
      </c>
      <c r="L14" s="90">
        <v>-394</v>
      </c>
      <c r="M14" s="92">
        <v>24310</v>
      </c>
      <c r="N14" s="90">
        <v>-20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199950</v>
      </c>
      <c r="D15" s="89">
        <v>98271</v>
      </c>
      <c r="E15" s="89">
        <v>101679</v>
      </c>
      <c r="F15" s="89">
        <v>93</v>
      </c>
      <c r="G15" s="89">
        <v>283</v>
      </c>
      <c r="H15" s="90">
        <v>-190</v>
      </c>
      <c r="I15" s="28">
        <v>895</v>
      </c>
      <c r="J15" s="28">
        <v>1616</v>
      </c>
      <c r="K15" s="91">
        <v>-721</v>
      </c>
      <c r="L15" s="90">
        <v>-911</v>
      </c>
      <c r="M15" s="92">
        <v>74409</v>
      </c>
      <c r="N15" s="90">
        <v>-102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261034</v>
      </c>
      <c r="D16" s="89">
        <v>124853</v>
      </c>
      <c r="E16" s="89">
        <v>136181</v>
      </c>
      <c r="F16" s="89">
        <v>126</v>
      </c>
      <c r="G16" s="89">
        <v>372</v>
      </c>
      <c r="H16" s="90">
        <v>-246</v>
      </c>
      <c r="I16" s="28">
        <v>1132</v>
      </c>
      <c r="J16" s="28">
        <v>1866</v>
      </c>
      <c r="K16" s="91">
        <v>-734</v>
      </c>
      <c r="L16" s="90">
        <v>-980</v>
      </c>
      <c r="M16" s="92">
        <v>98333</v>
      </c>
      <c r="N16" s="90">
        <v>32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155</v>
      </c>
      <c r="S17" s="107" t="s">
        <v>60</v>
      </c>
      <c r="T17" s="108" t="s">
        <v>61</v>
      </c>
      <c r="U17" s="109" t="s">
        <v>155</v>
      </c>
      <c r="V17" s="109" t="s">
        <v>62</v>
      </c>
      <c r="W17" s="3"/>
      <c r="X17" s="109" t="s">
        <v>170</v>
      </c>
      <c r="Y17" s="109" t="s">
        <v>170</v>
      </c>
      <c r="Z17" s="109" t="s">
        <v>170</v>
      </c>
      <c r="AA17" s="3"/>
    </row>
    <row r="18" spans="1:28" ht="12.75" customHeight="1">
      <c r="A18" s="7"/>
      <c r="B18" s="88" t="s">
        <v>66</v>
      </c>
      <c r="C18" s="89">
        <v>246264</v>
      </c>
      <c r="D18" s="89">
        <v>118304</v>
      </c>
      <c r="E18" s="89">
        <v>127960</v>
      </c>
      <c r="F18" s="89">
        <v>134</v>
      </c>
      <c r="G18" s="89">
        <v>265</v>
      </c>
      <c r="H18" s="90">
        <v>-131</v>
      </c>
      <c r="I18" s="28">
        <v>1764</v>
      </c>
      <c r="J18" s="28">
        <v>2206</v>
      </c>
      <c r="K18" s="91">
        <v>-442</v>
      </c>
      <c r="L18" s="90">
        <v>-573</v>
      </c>
      <c r="M18" s="92">
        <v>102398</v>
      </c>
      <c r="N18" s="90">
        <v>148</v>
      </c>
      <c r="P18" s="3"/>
      <c r="Q18" s="3" t="str">
        <f>IF(L18&gt;0,"◎","　")</f>
        <v>　</v>
      </c>
      <c r="R18" s="3" t="str">
        <f>IF(L18=0,"◇","　")</f>
        <v>　</v>
      </c>
      <c r="S18" s="107" t="str">
        <f t="shared" ref="S18:S30" si="0">IF(L18&lt;0,"×","　")</f>
        <v>×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35</v>
      </c>
      <c r="Y18" s="3">
        <f>RANK(H18,$H$18:$H$56)</f>
        <v>35</v>
      </c>
      <c r="Z18" s="3">
        <f>RANK(K18,$K$18:$K$56)</f>
        <v>35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80626</v>
      </c>
      <c r="D19" s="89">
        <v>39994</v>
      </c>
      <c r="E19" s="89">
        <v>40632</v>
      </c>
      <c r="F19" s="89">
        <v>32</v>
      </c>
      <c r="G19" s="89">
        <v>90</v>
      </c>
      <c r="H19" s="90">
        <v>-58</v>
      </c>
      <c r="I19" s="28">
        <v>473</v>
      </c>
      <c r="J19" s="28">
        <v>815</v>
      </c>
      <c r="K19" s="91">
        <v>-342</v>
      </c>
      <c r="L19" s="90">
        <v>-400</v>
      </c>
      <c r="M19" s="92">
        <v>33067</v>
      </c>
      <c r="N19" s="90">
        <v>-58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　</v>
      </c>
      <c r="U19" s="3" t="str">
        <f t="shared" si="1"/>
        <v>　</v>
      </c>
      <c r="V19" s="3" t="str">
        <f t="shared" ref="V19:V56" si="5">IF(N19&lt;0,"△","　")</f>
        <v>△</v>
      </c>
      <c r="W19" s="3"/>
      <c r="X19" s="3">
        <f t="shared" ref="X19:X56" si="6">RANK(L19,$L$18:$L$56)</f>
        <v>33</v>
      </c>
      <c r="Y19" s="3">
        <f t="shared" ref="Y19:Y56" si="7">RANK(H19,$H$18:$H$56)</f>
        <v>32</v>
      </c>
      <c r="Z19" s="3">
        <f t="shared" ref="Z19:Z56" si="8">RANK(K19,$K$18:$K$56)</f>
        <v>33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121213</v>
      </c>
      <c r="D20" s="89">
        <v>58076</v>
      </c>
      <c r="E20" s="89">
        <v>63137</v>
      </c>
      <c r="F20" s="89">
        <v>62</v>
      </c>
      <c r="G20" s="89">
        <v>149</v>
      </c>
      <c r="H20" s="90">
        <v>-87</v>
      </c>
      <c r="I20" s="28">
        <v>490</v>
      </c>
      <c r="J20" s="28">
        <v>877</v>
      </c>
      <c r="K20" s="91">
        <v>-387</v>
      </c>
      <c r="L20" s="90">
        <v>-474</v>
      </c>
      <c r="M20" s="92">
        <v>45605</v>
      </c>
      <c r="N20" s="90">
        <v>7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34</v>
      </c>
      <c r="Y20" s="3">
        <f t="shared" si="7"/>
        <v>33</v>
      </c>
      <c r="Z20" s="3">
        <f t="shared" si="8"/>
        <v>34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99432</v>
      </c>
      <c r="D21" s="89">
        <v>47455</v>
      </c>
      <c r="E21" s="89">
        <v>51977</v>
      </c>
      <c r="F21" s="89">
        <v>37</v>
      </c>
      <c r="G21" s="89">
        <v>147</v>
      </c>
      <c r="H21" s="90">
        <v>-110</v>
      </c>
      <c r="I21" s="28">
        <v>483</v>
      </c>
      <c r="J21" s="28">
        <v>727</v>
      </c>
      <c r="K21" s="91">
        <v>-244</v>
      </c>
      <c r="L21" s="90">
        <v>-354</v>
      </c>
      <c r="M21" s="92">
        <v>39318</v>
      </c>
      <c r="N21" s="90">
        <v>26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○</v>
      </c>
      <c r="U21" s="3" t="str">
        <f t="shared" si="1"/>
        <v>　</v>
      </c>
      <c r="V21" s="3" t="str">
        <f t="shared" si="5"/>
        <v>　</v>
      </c>
      <c r="W21" s="3"/>
      <c r="X21" s="3">
        <f t="shared" si="6"/>
        <v>32</v>
      </c>
      <c r="Y21" s="3">
        <f t="shared" si="7"/>
        <v>34</v>
      </c>
      <c r="Z21" s="3">
        <f t="shared" si="8"/>
        <v>32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34100</v>
      </c>
      <c r="D22" s="89">
        <v>16294</v>
      </c>
      <c r="E22" s="89">
        <v>17806</v>
      </c>
      <c r="F22" s="89">
        <v>10</v>
      </c>
      <c r="G22" s="89">
        <v>45</v>
      </c>
      <c r="H22" s="90">
        <v>-35</v>
      </c>
      <c r="I22" s="28">
        <v>188</v>
      </c>
      <c r="J22" s="28">
        <v>318</v>
      </c>
      <c r="K22" s="91">
        <v>-130</v>
      </c>
      <c r="L22" s="90">
        <v>-165</v>
      </c>
      <c r="M22" s="92">
        <v>12789</v>
      </c>
      <c r="N22" s="90">
        <v>-2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　</v>
      </c>
      <c r="U22" s="3" t="str">
        <f t="shared" si="1"/>
        <v>　</v>
      </c>
      <c r="V22" s="3" t="str">
        <f t="shared" si="5"/>
        <v>△</v>
      </c>
      <c r="W22" s="3"/>
      <c r="X22" s="3">
        <f t="shared" si="6"/>
        <v>31</v>
      </c>
      <c r="Y22" s="3">
        <f t="shared" si="7"/>
        <v>30</v>
      </c>
      <c r="Z22" s="3">
        <f t="shared" si="8"/>
        <v>31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39972</v>
      </c>
      <c r="D23" s="89">
        <v>19422</v>
      </c>
      <c r="E23" s="89">
        <v>20550</v>
      </c>
      <c r="F23" s="89">
        <v>12</v>
      </c>
      <c r="G23" s="89">
        <v>46</v>
      </c>
      <c r="H23" s="90">
        <v>-34</v>
      </c>
      <c r="I23" s="28">
        <v>218</v>
      </c>
      <c r="J23" s="28">
        <v>273</v>
      </c>
      <c r="K23" s="91">
        <v>-55</v>
      </c>
      <c r="L23" s="90">
        <v>-89</v>
      </c>
      <c r="M23" s="92">
        <v>13749</v>
      </c>
      <c r="N23" s="90">
        <v>44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26</v>
      </c>
      <c r="Y23" s="3">
        <f t="shared" si="7"/>
        <v>28</v>
      </c>
      <c r="Z23" s="3">
        <f t="shared" si="8"/>
        <v>23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28885</v>
      </c>
      <c r="D24" s="89">
        <v>13787</v>
      </c>
      <c r="E24" s="89">
        <v>15098</v>
      </c>
      <c r="F24" s="89">
        <v>12</v>
      </c>
      <c r="G24" s="89">
        <v>46</v>
      </c>
      <c r="H24" s="90">
        <v>-34</v>
      </c>
      <c r="I24" s="28">
        <v>149</v>
      </c>
      <c r="J24" s="28">
        <v>174</v>
      </c>
      <c r="K24" s="91">
        <v>-25</v>
      </c>
      <c r="L24" s="90">
        <v>-59</v>
      </c>
      <c r="M24" s="92">
        <v>10541</v>
      </c>
      <c r="N24" s="90">
        <v>30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○</v>
      </c>
      <c r="U24" s="3" t="str">
        <f t="shared" si="1"/>
        <v>　</v>
      </c>
      <c r="V24" s="3" t="str">
        <f t="shared" si="5"/>
        <v>　</v>
      </c>
      <c r="W24" s="3"/>
      <c r="X24" s="3">
        <f t="shared" si="6"/>
        <v>19</v>
      </c>
      <c r="Y24" s="3">
        <f t="shared" si="7"/>
        <v>28</v>
      </c>
      <c r="Z24" s="3">
        <f t="shared" si="8"/>
        <v>9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22247</v>
      </c>
      <c r="D25" s="89">
        <v>10813</v>
      </c>
      <c r="E25" s="89">
        <v>11434</v>
      </c>
      <c r="F25" s="89">
        <v>9</v>
      </c>
      <c r="G25" s="89">
        <v>36</v>
      </c>
      <c r="H25" s="90">
        <v>-27</v>
      </c>
      <c r="I25" s="28">
        <v>55</v>
      </c>
      <c r="J25" s="28">
        <v>124</v>
      </c>
      <c r="K25" s="91">
        <v>-69</v>
      </c>
      <c r="L25" s="90">
        <v>-96</v>
      </c>
      <c r="M25" s="92">
        <v>7577</v>
      </c>
      <c r="N25" s="90">
        <v>-4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27</v>
      </c>
      <c r="Y25" s="3">
        <f t="shared" si="7"/>
        <v>25</v>
      </c>
      <c r="Z25" s="3">
        <f t="shared" si="8"/>
        <v>27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26273</v>
      </c>
      <c r="D26" s="89">
        <v>12857</v>
      </c>
      <c r="E26" s="89">
        <v>13416</v>
      </c>
      <c r="F26" s="89">
        <v>11</v>
      </c>
      <c r="G26" s="89">
        <v>35</v>
      </c>
      <c r="H26" s="90">
        <v>-24</v>
      </c>
      <c r="I26" s="28">
        <v>80</v>
      </c>
      <c r="J26" s="28">
        <v>201</v>
      </c>
      <c r="K26" s="91">
        <v>-121</v>
      </c>
      <c r="L26" s="90">
        <v>-145</v>
      </c>
      <c r="M26" s="92">
        <v>9469</v>
      </c>
      <c r="N26" s="90">
        <v>-30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　</v>
      </c>
      <c r="U26" s="3" t="str">
        <f t="shared" si="1"/>
        <v>　</v>
      </c>
      <c r="V26" s="3" t="str">
        <f t="shared" si="5"/>
        <v>△</v>
      </c>
      <c r="W26" s="3"/>
      <c r="X26" s="3">
        <f t="shared" si="6"/>
        <v>30</v>
      </c>
      <c r="Y26" s="3">
        <f t="shared" si="7"/>
        <v>23</v>
      </c>
      <c r="Z26" s="3">
        <f>RANK(K26,$K$18:$K$56)</f>
        <v>30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61954</v>
      </c>
      <c r="D27" s="89">
        <v>30150</v>
      </c>
      <c r="E27" s="89">
        <v>31804</v>
      </c>
      <c r="F27" s="89">
        <v>32</v>
      </c>
      <c r="G27" s="89">
        <v>76</v>
      </c>
      <c r="H27" s="90">
        <v>-44</v>
      </c>
      <c r="I27" s="28">
        <v>361</v>
      </c>
      <c r="J27" s="28">
        <v>441</v>
      </c>
      <c r="K27" s="91">
        <v>-80</v>
      </c>
      <c r="L27" s="90">
        <v>-124</v>
      </c>
      <c r="M27" s="92">
        <v>22657</v>
      </c>
      <c r="N27" s="90">
        <v>29</v>
      </c>
      <c r="P27" s="3"/>
      <c r="Q27" s="3" t="str">
        <f t="shared" si="2"/>
        <v>　</v>
      </c>
      <c r="R27" s="3" t="str">
        <f t="shared" si="3"/>
        <v>　</v>
      </c>
      <c r="S27" s="107" t="str">
        <f t="shared" si="0"/>
        <v>×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28</v>
      </c>
      <c r="Y27" s="3">
        <f t="shared" si="7"/>
        <v>31</v>
      </c>
      <c r="Z27" s="3">
        <f t="shared" si="8"/>
        <v>28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47585</v>
      </c>
      <c r="D28" s="89">
        <v>23445</v>
      </c>
      <c r="E28" s="89">
        <v>24140</v>
      </c>
      <c r="F28" s="89">
        <v>39</v>
      </c>
      <c r="G28" s="89">
        <v>48</v>
      </c>
      <c r="H28" s="90">
        <v>-9</v>
      </c>
      <c r="I28" s="28">
        <v>363</v>
      </c>
      <c r="J28" s="28">
        <v>481</v>
      </c>
      <c r="K28" s="91">
        <v>-118</v>
      </c>
      <c r="L28" s="90">
        <v>-127</v>
      </c>
      <c r="M28" s="92">
        <v>16581</v>
      </c>
      <c r="N28" s="90">
        <v>-28</v>
      </c>
      <c r="P28" s="3"/>
      <c r="Q28" s="3" t="str">
        <f t="shared" si="2"/>
        <v>　</v>
      </c>
      <c r="R28" s="3" t="str">
        <f t="shared" si="3"/>
        <v>　</v>
      </c>
      <c r="S28" s="107" t="str">
        <f t="shared" si="0"/>
        <v>×</v>
      </c>
      <c r="T28" s="108" t="str">
        <f t="shared" si="4"/>
        <v>　</v>
      </c>
      <c r="U28" s="3" t="str">
        <f t="shared" si="1"/>
        <v>　</v>
      </c>
      <c r="V28" s="3" t="str">
        <f t="shared" si="5"/>
        <v>△</v>
      </c>
      <c r="W28" s="3"/>
      <c r="X28" s="3">
        <f t="shared" si="6"/>
        <v>29</v>
      </c>
      <c r="Y28" s="3">
        <f t="shared" si="7"/>
        <v>8</v>
      </c>
      <c r="Z28" s="3">
        <f t="shared" si="8"/>
        <v>29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14765</v>
      </c>
      <c r="D29" s="89">
        <v>7239</v>
      </c>
      <c r="E29" s="89">
        <v>7526</v>
      </c>
      <c r="F29" s="89">
        <v>1</v>
      </c>
      <c r="G29" s="89">
        <v>30</v>
      </c>
      <c r="H29" s="90">
        <v>-29</v>
      </c>
      <c r="I29" s="28">
        <v>52</v>
      </c>
      <c r="J29" s="28">
        <v>90</v>
      </c>
      <c r="K29" s="91">
        <v>-38</v>
      </c>
      <c r="L29" s="90">
        <v>-67</v>
      </c>
      <c r="M29" s="92">
        <v>4873</v>
      </c>
      <c r="N29" s="90">
        <v>-2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　</v>
      </c>
      <c r="U29" s="3" t="str">
        <f t="shared" si="1"/>
        <v>　</v>
      </c>
      <c r="V29" s="3" t="str">
        <f t="shared" si="5"/>
        <v>△</v>
      </c>
      <c r="W29" s="3"/>
      <c r="X29" s="3">
        <f t="shared" si="6"/>
        <v>20</v>
      </c>
      <c r="Y29" s="3">
        <f t="shared" si="7"/>
        <v>26</v>
      </c>
      <c r="Z29" s="3">
        <f t="shared" si="8"/>
        <v>14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30149</v>
      </c>
      <c r="D30" s="89">
        <v>14545</v>
      </c>
      <c r="E30" s="89">
        <v>15604</v>
      </c>
      <c r="F30" s="89">
        <v>25</v>
      </c>
      <c r="G30" s="89">
        <v>49</v>
      </c>
      <c r="H30" s="90">
        <v>-24</v>
      </c>
      <c r="I30" s="28">
        <v>122</v>
      </c>
      <c r="J30" s="28">
        <v>184</v>
      </c>
      <c r="K30" s="91">
        <v>-62</v>
      </c>
      <c r="L30" s="90">
        <v>-86</v>
      </c>
      <c r="M30" s="92">
        <v>10753</v>
      </c>
      <c r="N30" s="90">
        <v>17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25</v>
      </c>
      <c r="Y30" s="3">
        <f t="shared" si="7"/>
        <v>23</v>
      </c>
      <c r="Z30" s="3">
        <f t="shared" si="8"/>
        <v>26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0</v>
      </c>
      <c r="R31" s="109">
        <f>COUNTIF(R18:R30,"◇")</f>
        <v>0</v>
      </c>
      <c r="S31" s="110">
        <f>COUNTIF(S18:S30,"×")</f>
        <v>13</v>
      </c>
      <c r="T31" s="111">
        <f>COUNTIF(T18:T30,"○")</f>
        <v>7</v>
      </c>
      <c r="U31" s="109">
        <f>COUNTIF(U18:U30,"0")</f>
        <v>0</v>
      </c>
      <c r="V31" s="109">
        <f>COUNTIF(V18:V30,"△")</f>
        <v>6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13628</v>
      </c>
      <c r="D32" s="89">
        <v>6557</v>
      </c>
      <c r="E32" s="89">
        <v>7071</v>
      </c>
      <c r="F32" s="89">
        <v>6</v>
      </c>
      <c r="G32" s="89">
        <v>20</v>
      </c>
      <c r="H32" s="90">
        <v>-14</v>
      </c>
      <c r="I32" s="28">
        <v>48</v>
      </c>
      <c r="J32" s="28">
        <v>59</v>
      </c>
      <c r="K32" s="91">
        <v>-11</v>
      </c>
      <c r="L32" s="112">
        <v>-25</v>
      </c>
      <c r="M32" s="92">
        <v>4538</v>
      </c>
      <c r="N32" s="90">
        <v>-6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　</v>
      </c>
      <c r="U32" s="3" t="str">
        <f t="shared" ref="U32:U38" si="10">IF(N32=0,"0","　")</f>
        <v>　</v>
      </c>
      <c r="V32" s="3" t="str">
        <f t="shared" si="5"/>
        <v>△</v>
      </c>
      <c r="W32" s="3"/>
      <c r="X32" s="3">
        <f t="shared" si="6"/>
        <v>6</v>
      </c>
      <c r="Y32" s="3">
        <f t="shared" si="7"/>
        <v>16</v>
      </c>
      <c r="Z32" s="3">
        <f t="shared" si="8"/>
        <v>4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10674</v>
      </c>
      <c r="D33" s="89">
        <v>5214</v>
      </c>
      <c r="E33" s="89">
        <v>5460</v>
      </c>
      <c r="F33" s="89">
        <v>4</v>
      </c>
      <c r="G33" s="89">
        <v>8</v>
      </c>
      <c r="H33" s="90">
        <v>-4</v>
      </c>
      <c r="I33" s="28">
        <v>46</v>
      </c>
      <c r="J33" s="28">
        <v>55</v>
      </c>
      <c r="K33" s="91">
        <v>-9</v>
      </c>
      <c r="L33" s="90">
        <v>-13</v>
      </c>
      <c r="M33" s="92">
        <v>3523</v>
      </c>
      <c r="N33" s="90">
        <v>4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○</v>
      </c>
      <c r="U33" s="3" t="str">
        <f t="shared" si="10"/>
        <v>　</v>
      </c>
      <c r="V33" s="3" t="str">
        <f t="shared" si="5"/>
        <v>　</v>
      </c>
      <c r="W33" s="3"/>
      <c r="X33" s="3">
        <f t="shared" si="6"/>
        <v>3</v>
      </c>
      <c r="Y33" s="3">
        <f t="shared" si="7"/>
        <v>3</v>
      </c>
      <c r="Z33" s="3">
        <f t="shared" si="8"/>
        <v>3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17452</v>
      </c>
      <c r="D34" s="89">
        <v>8429</v>
      </c>
      <c r="E34" s="89">
        <v>9023</v>
      </c>
      <c r="F34" s="89">
        <v>10</v>
      </c>
      <c r="G34" s="89">
        <v>21</v>
      </c>
      <c r="H34" s="90">
        <v>-11</v>
      </c>
      <c r="I34" s="28">
        <v>57</v>
      </c>
      <c r="J34" s="28">
        <v>117</v>
      </c>
      <c r="K34" s="91">
        <v>-60</v>
      </c>
      <c r="L34" s="90">
        <v>-71</v>
      </c>
      <c r="M34" s="92">
        <v>5951</v>
      </c>
      <c r="N34" s="90">
        <v>12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○</v>
      </c>
      <c r="U34" s="3" t="str">
        <f t="shared" si="10"/>
        <v>　</v>
      </c>
      <c r="V34" s="3" t="str">
        <f t="shared" si="5"/>
        <v>　</v>
      </c>
      <c r="W34" s="3"/>
      <c r="X34" s="3">
        <f t="shared" si="6"/>
        <v>23</v>
      </c>
      <c r="Y34" s="3">
        <f t="shared" si="7"/>
        <v>14</v>
      </c>
      <c r="Z34" s="3">
        <f t="shared" si="8"/>
        <v>24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4834</v>
      </c>
      <c r="D35" s="89">
        <v>2323</v>
      </c>
      <c r="E35" s="89">
        <v>2511</v>
      </c>
      <c r="F35" s="89">
        <v>2</v>
      </c>
      <c r="G35" s="89">
        <v>11</v>
      </c>
      <c r="H35" s="90">
        <v>-9</v>
      </c>
      <c r="I35" s="28">
        <v>3</v>
      </c>
      <c r="J35" s="28">
        <v>43</v>
      </c>
      <c r="K35" s="91">
        <v>-40</v>
      </c>
      <c r="L35" s="90">
        <v>-49</v>
      </c>
      <c r="M35" s="92">
        <v>1670</v>
      </c>
      <c r="N35" s="90">
        <v>-5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15</v>
      </c>
      <c r="Y35" s="3">
        <f t="shared" si="7"/>
        <v>8</v>
      </c>
      <c r="Z35" s="3">
        <f t="shared" si="8"/>
        <v>18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6250</v>
      </c>
      <c r="D36" s="89">
        <v>3098</v>
      </c>
      <c r="E36" s="89">
        <v>3152</v>
      </c>
      <c r="F36" s="89">
        <v>0</v>
      </c>
      <c r="G36" s="89">
        <v>18</v>
      </c>
      <c r="H36" s="90">
        <v>-18</v>
      </c>
      <c r="I36" s="28">
        <v>8</v>
      </c>
      <c r="J36" s="28">
        <v>34</v>
      </c>
      <c r="K36" s="91">
        <v>-26</v>
      </c>
      <c r="L36" s="90">
        <v>-44</v>
      </c>
      <c r="M36" s="92">
        <v>2132</v>
      </c>
      <c r="N36" s="90">
        <v>-15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12</v>
      </c>
      <c r="Y36" s="3">
        <f t="shared" si="7"/>
        <v>20</v>
      </c>
      <c r="Z36" s="3">
        <f t="shared" si="8"/>
        <v>10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7579</v>
      </c>
      <c r="D37" s="89">
        <v>3764</v>
      </c>
      <c r="E37" s="89">
        <v>3815</v>
      </c>
      <c r="F37" s="89">
        <v>6</v>
      </c>
      <c r="G37" s="89">
        <v>10</v>
      </c>
      <c r="H37" s="90">
        <v>-4</v>
      </c>
      <c r="I37" s="28">
        <v>41</v>
      </c>
      <c r="J37" s="28">
        <v>39</v>
      </c>
      <c r="K37" s="91">
        <v>2</v>
      </c>
      <c r="L37" s="90">
        <v>-2</v>
      </c>
      <c r="M37" s="92">
        <v>2532</v>
      </c>
      <c r="N37" s="90">
        <v>4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○</v>
      </c>
      <c r="U37" s="3" t="str">
        <f t="shared" si="10"/>
        <v>　</v>
      </c>
      <c r="V37" s="3" t="str">
        <f t="shared" si="5"/>
        <v>　</v>
      </c>
      <c r="W37" s="3"/>
      <c r="X37" s="3">
        <f t="shared" si="6"/>
        <v>1</v>
      </c>
      <c r="Y37" s="3">
        <f t="shared" si="7"/>
        <v>3</v>
      </c>
      <c r="Z37" s="3">
        <f t="shared" si="8"/>
        <v>1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6447</v>
      </c>
      <c r="D38" s="89">
        <v>3162</v>
      </c>
      <c r="E38" s="89">
        <v>3285</v>
      </c>
      <c r="F38" s="89">
        <v>1</v>
      </c>
      <c r="G38" s="89">
        <v>10</v>
      </c>
      <c r="H38" s="90">
        <v>-9</v>
      </c>
      <c r="I38" s="28">
        <v>20</v>
      </c>
      <c r="J38" s="28">
        <v>52</v>
      </c>
      <c r="K38" s="91">
        <v>-32</v>
      </c>
      <c r="L38" s="90">
        <v>-41</v>
      </c>
      <c r="M38" s="92">
        <v>2056</v>
      </c>
      <c r="N38" s="90">
        <v>-3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　</v>
      </c>
      <c r="U38" s="3" t="str">
        <f t="shared" si="10"/>
        <v>　</v>
      </c>
      <c r="V38" s="3" t="str">
        <f t="shared" si="5"/>
        <v>△</v>
      </c>
      <c r="W38" s="3"/>
      <c r="X38" s="3">
        <f t="shared" si="6"/>
        <v>11</v>
      </c>
      <c r="Y38" s="3">
        <f t="shared" si="7"/>
        <v>8</v>
      </c>
      <c r="Z38" s="3">
        <f t="shared" si="8"/>
        <v>12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4996</v>
      </c>
      <c r="D40" s="89">
        <v>2430</v>
      </c>
      <c r="E40" s="89">
        <v>2566</v>
      </c>
      <c r="F40" s="89">
        <v>1</v>
      </c>
      <c r="G40" s="89">
        <v>12</v>
      </c>
      <c r="H40" s="90">
        <v>-11</v>
      </c>
      <c r="I40" s="28">
        <v>13</v>
      </c>
      <c r="J40" s="28">
        <v>40</v>
      </c>
      <c r="K40" s="91">
        <v>-27</v>
      </c>
      <c r="L40" s="90">
        <v>-38</v>
      </c>
      <c r="M40" s="92">
        <v>1572</v>
      </c>
      <c r="N40" s="90">
        <v>1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○</v>
      </c>
      <c r="U40" s="3" t="str">
        <f t="shared" ref="U40:U46" si="12">IF(N40=0,"0","　")</f>
        <v>　</v>
      </c>
      <c r="V40" s="3" t="str">
        <f t="shared" si="5"/>
        <v>　</v>
      </c>
      <c r="W40" s="3"/>
      <c r="X40" s="3">
        <f t="shared" si="6"/>
        <v>9</v>
      </c>
      <c r="Y40" s="3">
        <f t="shared" si="7"/>
        <v>14</v>
      </c>
      <c r="Z40" s="3">
        <f t="shared" si="8"/>
        <v>11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7964</v>
      </c>
      <c r="D41" s="89">
        <v>3870</v>
      </c>
      <c r="E41" s="89">
        <v>4094</v>
      </c>
      <c r="F41" s="89">
        <v>2</v>
      </c>
      <c r="G41" s="89">
        <v>9</v>
      </c>
      <c r="H41" s="90">
        <v>-7</v>
      </c>
      <c r="I41" s="28">
        <v>14</v>
      </c>
      <c r="J41" s="28">
        <v>47</v>
      </c>
      <c r="K41" s="91">
        <v>-33</v>
      </c>
      <c r="L41" s="90">
        <v>-40</v>
      </c>
      <c r="M41" s="92">
        <v>2590</v>
      </c>
      <c r="N41" s="90">
        <v>-1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　</v>
      </c>
      <c r="V41" s="3" t="str">
        <f t="shared" si="5"/>
        <v>△</v>
      </c>
      <c r="W41" s="3"/>
      <c r="X41" s="3">
        <f t="shared" si="6"/>
        <v>10</v>
      </c>
      <c r="Y41" s="3">
        <f t="shared" si="7"/>
        <v>6</v>
      </c>
      <c r="Z41" s="3">
        <f t="shared" si="8"/>
        <v>13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4928</v>
      </c>
      <c r="D42" s="89">
        <v>2388</v>
      </c>
      <c r="E42" s="89">
        <v>2540</v>
      </c>
      <c r="F42" s="89">
        <v>5</v>
      </c>
      <c r="G42" s="89">
        <v>11</v>
      </c>
      <c r="H42" s="90">
        <v>-6</v>
      </c>
      <c r="I42" s="28">
        <v>8</v>
      </c>
      <c r="J42" s="28">
        <v>47</v>
      </c>
      <c r="K42" s="91">
        <v>-39</v>
      </c>
      <c r="L42" s="90">
        <v>-45</v>
      </c>
      <c r="M42" s="92">
        <v>1568</v>
      </c>
      <c r="N42" s="90">
        <v>-7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　</v>
      </c>
      <c r="U42" s="3" t="str">
        <f t="shared" si="12"/>
        <v>　</v>
      </c>
      <c r="V42" s="3" t="str">
        <f t="shared" si="5"/>
        <v>△</v>
      </c>
      <c r="W42" s="3"/>
      <c r="X42" s="3">
        <f t="shared" si="6"/>
        <v>13</v>
      </c>
      <c r="Y42" s="3">
        <f t="shared" si="7"/>
        <v>5</v>
      </c>
      <c r="Z42" s="3">
        <f t="shared" si="8"/>
        <v>16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7101</v>
      </c>
      <c r="D43" s="89">
        <v>3376</v>
      </c>
      <c r="E43" s="89">
        <v>3725</v>
      </c>
      <c r="F43" s="89">
        <v>2</v>
      </c>
      <c r="G43" s="89">
        <v>10</v>
      </c>
      <c r="H43" s="90">
        <v>-8</v>
      </c>
      <c r="I43" s="28">
        <v>15</v>
      </c>
      <c r="J43" s="28">
        <v>53</v>
      </c>
      <c r="K43" s="91">
        <v>-38</v>
      </c>
      <c r="L43" s="90">
        <v>-46</v>
      </c>
      <c r="M43" s="92">
        <v>2313</v>
      </c>
      <c r="N43" s="90">
        <v>-6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　</v>
      </c>
      <c r="V43" s="3" t="str">
        <f t="shared" si="5"/>
        <v>△</v>
      </c>
      <c r="W43" s="3"/>
      <c r="X43" s="3">
        <f t="shared" si="6"/>
        <v>14</v>
      </c>
      <c r="Y43" s="3">
        <f t="shared" si="7"/>
        <v>7</v>
      </c>
      <c r="Z43" s="3">
        <f t="shared" si="8"/>
        <v>14</v>
      </c>
      <c r="AA43" s="3"/>
      <c r="AB43" s="1" t="s">
        <v>114</v>
      </c>
    </row>
    <row r="44" spans="1:28" ht="12" customHeight="1">
      <c r="B44" s="88" t="s">
        <v>115</v>
      </c>
      <c r="C44" s="89">
        <v>2992</v>
      </c>
      <c r="D44" s="89">
        <v>1484</v>
      </c>
      <c r="E44" s="89">
        <v>1508</v>
      </c>
      <c r="F44" s="89">
        <v>2</v>
      </c>
      <c r="G44" s="89">
        <v>4</v>
      </c>
      <c r="H44" s="90">
        <v>-2</v>
      </c>
      <c r="I44" s="28">
        <v>9</v>
      </c>
      <c r="J44" s="28">
        <v>20</v>
      </c>
      <c r="K44" s="91">
        <v>-11</v>
      </c>
      <c r="L44" s="90">
        <v>-13</v>
      </c>
      <c r="M44" s="92">
        <v>942</v>
      </c>
      <c r="N44" s="90">
        <v>0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　</v>
      </c>
      <c r="U44" s="3" t="str">
        <f t="shared" si="12"/>
        <v>0</v>
      </c>
      <c r="V44" s="3" t="str">
        <f t="shared" si="5"/>
        <v>　</v>
      </c>
      <c r="W44" s="3"/>
      <c r="X44" s="3">
        <f t="shared" si="6"/>
        <v>3</v>
      </c>
      <c r="Y44" s="3">
        <f t="shared" si="7"/>
        <v>2</v>
      </c>
      <c r="Z44" s="3">
        <f t="shared" si="8"/>
        <v>4</v>
      </c>
      <c r="AA44" s="3"/>
      <c r="AB44" s="1" t="s">
        <v>116</v>
      </c>
    </row>
    <row r="45" spans="1:28" ht="12" customHeight="1">
      <c r="B45" s="88" t="s">
        <v>117</v>
      </c>
      <c r="C45" s="89">
        <v>3853</v>
      </c>
      <c r="D45" s="89">
        <v>1867</v>
      </c>
      <c r="E45" s="89">
        <v>1986</v>
      </c>
      <c r="F45" s="89">
        <v>4</v>
      </c>
      <c r="G45" s="89">
        <v>1</v>
      </c>
      <c r="H45" s="90">
        <v>3</v>
      </c>
      <c r="I45" s="28">
        <v>13</v>
      </c>
      <c r="J45" s="28">
        <v>35</v>
      </c>
      <c r="K45" s="91">
        <v>-22</v>
      </c>
      <c r="L45" s="90">
        <v>-19</v>
      </c>
      <c r="M45" s="92">
        <v>1193</v>
      </c>
      <c r="N45" s="90">
        <v>2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○</v>
      </c>
      <c r="U45" s="3" t="str">
        <f t="shared" si="12"/>
        <v>　</v>
      </c>
      <c r="V45" s="3" t="str">
        <f t="shared" si="5"/>
        <v>　</v>
      </c>
      <c r="W45" s="3"/>
      <c r="X45" s="3">
        <f t="shared" si="6"/>
        <v>5</v>
      </c>
      <c r="Y45" s="3">
        <f t="shared" si="7"/>
        <v>1</v>
      </c>
      <c r="Z45" s="3">
        <f t="shared" si="8"/>
        <v>8</v>
      </c>
      <c r="AA45" s="3"/>
      <c r="AB45" s="1" t="s">
        <v>118</v>
      </c>
    </row>
    <row r="46" spans="1:28" ht="12" customHeight="1">
      <c r="B46" s="88" t="s">
        <v>119</v>
      </c>
      <c r="C46" s="89">
        <v>4112</v>
      </c>
      <c r="D46" s="89">
        <v>1947</v>
      </c>
      <c r="E46" s="89">
        <v>2165</v>
      </c>
      <c r="F46" s="89">
        <v>0</v>
      </c>
      <c r="G46" s="89">
        <v>9</v>
      </c>
      <c r="H46" s="90">
        <v>-9</v>
      </c>
      <c r="I46" s="28">
        <v>8</v>
      </c>
      <c r="J46" s="28">
        <v>27</v>
      </c>
      <c r="K46" s="91">
        <v>-19</v>
      </c>
      <c r="L46" s="90">
        <v>-28</v>
      </c>
      <c r="M46" s="92">
        <v>1343</v>
      </c>
      <c r="N46" s="90">
        <v>-7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　</v>
      </c>
      <c r="V46" s="3" t="str">
        <f t="shared" si="5"/>
        <v>△</v>
      </c>
      <c r="W46" s="3"/>
      <c r="X46" s="3">
        <f t="shared" si="6"/>
        <v>7</v>
      </c>
      <c r="Y46" s="3">
        <f t="shared" si="7"/>
        <v>8</v>
      </c>
      <c r="Z46" s="3">
        <f t="shared" si="8"/>
        <v>7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22267</v>
      </c>
      <c r="D48" s="114">
        <v>10865</v>
      </c>
      <c r="E48" s="114">
        <v>11402</v>
      </c>
      <c r="F48" s="114">
        <v>10</v>
      </c>
      <c r="G48" s="114">
        <v>27</v>
      </c>
      <c r="H48" s="115">
        <v>-17</v>
      </c>
      <c r="I48" s="28">
        <v>85</v>
      </c>
      <c r="J48" s="28">
        <v>138</v>
      </c>
      <c r="K48" s="91">
        <v>-53</v>
      </c>
      <c r="L48" s="115">
        <v>-70</v>
      </c>
      <c r="M48" s="114">
        <v>7366</v>
      </c>
      <c r="N48" s="115">
        <v>2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○</v>
      </c>
      <c r="U48" s="3" t="str">
        <f>IF(N48=0,"0","　")</f>
        <v>　</v>
      </c>
      <c r="V48" s="3" t="str">
        <f t="shared" si="5"/>
        <v>　</v>
      </c>
      <c r="W48" s="3"/>
      <c r="X48" s="3">
        <f t="shared" si="6"/>
        <v>22</v>
      </c>
      <c r="Y48" s="3">
        <f t="shared" si="7"/>
        <v>19</v>
      </c>
      <c r="Z48" s="3">
        <f t="shared" si="8"/>
        <v>22</v>
      </c>
      <c r="AA48" s="3"/>
      <c r="AB48" s="1" t="s">
        <v>122</v>
      </c>
    </row>
    <row r="49" spans="2:28" ht="12" customHeight="1">
      <c r="B49" s="113" t="s">
        <v>123</v>
      </c>
      <c r="C49" s="114">
        <v>14357</v>
      </c>
      <c r="D49" s="114">
        <v>7003</v>
      </c>
      <c r="E49" s="114">
        <v>7354</v>
      </c>
      <c r="F49" s="114">
        <v>4</v>
      </c>
      <c r="G49" s="114">
        <v>33</v>
      </c>
      <c r="H49" s="115">
        <v>-29</v>
      </c>
      <c r="I49" s="28">
        <v>54</v>
      </c>
      <c r="J49" s="28">
        <v>94</v>
      </c>
      <c r="K49" s="91">
        <v>-40</v>
      </c>
      <c r="L49" s="115">
        <v>-69</v>
      </c>
      <c r="M49" s="114">
        <v>4478</v>
      </c>
      <c r="N49" s="115">
        <v>0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　</v>
      </c>
      <c r="U49" s="3" t="str">
        <f>IF(N49=0,"0","　")</f>
        <v>0</v>
      </c>
      <c r="V49" s="3" t="str">
        <f t="shared" si="5"/>
        <v>　</v>
      </c>
      <c r="W49" s="3"/>
      <c r="X49" s="3">
        <f t="shared" si="6"/>
        <v>21</v>
      </c>
      <c r="Y49" s="3">
        <f t="shared" si="7"/>
        <v>26</v>
      </c>
      <c r="Z49" s="3">
        <f t="shared" si="8"/>
        <v>18</v>
      </c>
      <c r="AA49" s="3"/>
      <c r="AB49" s="1" t="s">
        <v>124</v>
      </c>
    </row>
    <row r="50" spans="2:28" ht="12" customHeight="1">
      <c r="B50" s="88" t="s">
        <v>125</v>
      </c>
      <c r="C50" s="89">
        <v>6999</v>
      </c>
      <c r="D50" s="89">
        <v>3533</v>
      </c>
      <c r="E50" s="89">
        <v>3466</v>
      </c>
      <c r="F50" s="89">
        <v>1</v>
      </c>
      <c r="G50" s="89">
        <v>11</v>
      </c>
      <c r="H50" s="90">
        <v>-10</v>
      </c>
      <c r="I50" s="28">
        <v>25</v>
      </c>
      <c r="J50" s="28">
        <v>73</v>
      </c>
      <c r="K50" s="91">
        <v>-48</v>
      </c>
      <c r="L50" s="90">
        <v>-58</v>
      </c>
      <c r="M50" s="92">
        <v>2781</v>
      </c>
      <c r="N50" s="90">
        <v>-29</v>
      </c>
      <c r="P50" s="3"/>
      <c r="Q50" s="3" t="str">
        <f t="shared" si="2"/>
        <v>　</v>
      </c>
      <c r="R50" s="3" t="str">
        <f t="shared" si="11"/>
        <v>　</v>
      </c>
      <c r="S50" s="107" t="str">
        <f t="shared" si="9"/>
        <v>×</v>
      </c>
      <c r="T50" s="108" t="str">
        <f t="shared" si="4"/>
        <v>　</v>
      </c>
      <c r="U50" s="3" t="str">
        <f>IF(N50=0,"0","　")</f>
        <v>　</v>
      </c>
      <c r="V50" s="3" t="str">
        <f t="shared" si="5"/>
        <v>△</v>
      </c>
      <c r="W50" s="3"/>
      <c r="X50" s="3">
        <f t="shared" si="6"/>
        <v>18</v>
      </c>
      <c r="Y50" s="3">
        <f t="shared" si="7"/>
        <v>13</v>
      </c>
      <c r="Z50" s="3">
        <f t="shared" si="8"/>
        <v>21</v>
      </c>
      <c r="AA50" s="3"/>
      <c r="AB50" s="1" t="s">
        <v>126</v>
      </c>
    </row>
    <row r="51" spans="2:28" ht="12" customHeight="1">
      <c r="B51" s="88" t="s">
        <v>127</v>
      </c>
      <c r="C51" s="89">
        <v>12754</v>
      </c>
      <c r="D51" s="89">
        <v>6293</v>
      </c>
      <c r="E51" s="89">
        <v>6461</v>
      </c>
      <c r="F51" s="89">
        <v>8</v>
      </c>
      <c r="G51" s="89">
        <v>22</v>
      </c>
      <c r="H51" s="90">
        <v>-14</v>
      </c>
      <c r="I51" s="28">
        <v>30</v>
      </c>
      <c r="J51" s="28">
        <v>70</v>
      </c>
      <c r="K51" s="91">
        <v>-40</v>
      </c>
      <c r="L51" s="90">
        <v>-54</v>
      </c>
      <c r="M51" s="92">
        <v>4378</v>
      </c>
      <c r="N51" s="90">
        <v>-3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16</v>
      </c>
      <c r="Y51" s="3">
        <f t="shared" si="7"/>
        <v>16</v>
      </c>
      <c r="Z51" s="3">
        <f t="shared" si="8"/>
        <v>18</v>
      </c>
      <c r="AA51" s="3"/>
      <c r="AB51" s="1" t="s">
        <v>128</v>
      </c>
    </row>
    <row r="52" spans="2:28" ht="12" customHeight="1">
      <c r="B52" s="88" t="s">
        <v>129</v>
      </c>
      <c r="C52" s="89">
        <v>6525</v>
      </c>
      <c r="D52" s="89">
        <v>3181</v>
      </c>
      <c r="E52" s="89">
        <v>3344</v>
      </c>
      <c r="F52" s="89">
        <v>2</v>
      </c>
      <c r="G52" s="89">
        <v>16</v>
      </c>
      <c r="H52" s="90">
        <v>-14</v>
      </c>
      <c r="I52" s="28">
        <v>26</v>
      </c>
      <c r="J52" s="28">
        <v>41</v>
      </c>
      <c r="K52" s="91">
        <v>-15</v>
      </c>
      <c r="L52" s="90">
        <v>-29</v>
      </c>
      <c r="M52" s="92">
        <v>2117</v>
      </c>
      <c r="N52" s="90">
        <v>-1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8</v>
      </c>
      <c r="Y52" s="3">
        <f t="shared" si="7"/>
        <v>16</v>
      </c>
      <c r="Z52" s="3">
        <f t="shared" si="8"/>
        <v>6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7592</v>
      </c>
      <c r="D54" s="89">
        <v>3691</v>
      </c>
      <c r="E54" s="89">
        <v>3901</v>
      </c>
      <c r="F54" s="89">
        <v>8</v>
      </c>
      <c r="G54" s="89">
        <v>17</v>
      </c>
      <c r="H54" s="90">
        <v>-9</v>
      </c>
      <c r="I54" s="28">
        <v>38</v>
      </c>
      <c r="J54" s="28">
        <v>41</v>
      </c>
      <c r="K54" s="91">
        <v>-3</v>
      </c>
      <c r="L54" s="90">
        <v>-12</v>
      </c>
      <c r="M54" s="92">
        <v>2343</v>
      </c>
      <c r="N54" s="90">
        <v>-1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　</v>
      </c>
      <c r="U54" s="3" t="str">
        <f>IF(N54=0,"0","　")</f>
        <v>　</v>
      </c>
      <c r="V54" s="3" t="str">
        <f t="shared" si="5"/>
        <v>△</v>
      </c>
      <c r="W54" s="3"/>
      <c r="X54" s="3">
        <f t="shared" si="6"/>
        <v>2</v>
      </c>
      <c r="Y54" s="3">
        <f t="shared" si="7"/>
        <v>8</v>
      </c>
      <c r="Z54" s="3">
        <f t="shared" si="8"/>
        <v>2</v>
      </c>
      <c r="AA54" s="3"/>
      <c r="AB54" s="1" t="s">
        <v>132</v>
      </c>
    </row>
    <row r="55" spans="2:28" ht="12" customHeight="1">
      <c r="B55" s="88" t="s">
        <v>133</v>
      </c>
      <c r="C55" s="89">
        <v>19923</v>
      </c>
      <c r="D55" s="89">
        <v>9510</v>
      </c>
      <c r="E55" s="89">
        <v>10413</v>
      </c>
      <c r="F55" s="89">
        <v>14</v>
      </c>
      <c r="G55" s="89">
        <v>36</v>
      </c>
      <c r="H55" s="90">
        <v>-22</v>
      </c>
      <c r="I55" s="28">
        <v>83</v>
      </c>
      <c r="J55" s="28">
        <v>144</v>
      </c>
      <c r="K55" s="91">
        <v>-61</v>
      </c>
      <c r="L55" s="90">
        <v>-83</v>
      </c>
      <c r="M55" s="92">
        <v>6638</v>
      </c>
      <c r="N55" s="90">
        <v>-3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　</v>
      </c>
      <c r="U55" s="3" t="str">
        <f>IF(N55=0,"0","　")</f>
        <v>　</v>
      </c>
      <c r="V55" s="3" t="str">
        <f t="shared" si="5"/>
        <v>△</v>
      </c>
      <c r="W55" s="3"/>
      <c r="X55" s="3">
        <f t="shared" si="6"/>
        <v>24</v>
      </c>
      <c r="Y55" s="3">
        <f t="shared" si="7"/>
        <v>22</v>
      </c>
      <c r="Z55" s="3">
        <f t="shared" si="8"/>
        <v>25</v>
      </c>
      <c r="AA55" s="3"/>
      <c r="AB55" s="1" t="s">
        <v>134</v>
      </c>
    </row>
    <row r="56" spans="2:28" ht="12" customHeight="1">
      <c r="B56" s="116" t="s">
        <v>135</v>
      </c>
      <c r="C56" s="89">
        <v>12874</v>
      </c>
      <c r="D56" s="117">
        <v>6121</v>
      </c>
      <c r="E56" s="117">
        <v>6753</v>
      </c>
      <c r="F56" s="117">
        <v>5</v>
      </c>
      <c r="G56" s="117">
        <v>23</v>
      </c>
      <c r="H56" s="118">
        <v>-18</v>
      </c>
      <c r="I56" s="119">
        <v>38</v>
      </c>
      <c r="J56" s="119">
        <v>77</v>
      </c>
      <c r="K56" s="120">
        <v>-39</v>
      </c>
      <c r="L56" s="118">
        <v>-57</v>
      </c>
      <c r="M56" s="121">
        <v>4429</v>
      </c>
      <c r="N56" s="118">
        <v>3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○</v>
      </c>
      <c r="U56" s="3" t="str">
        <f>IF(N56=0,"0","　")</f>
        <v>　</v>
      </c>
      <c r="V56" s="3" t="str">
        <f t="shared" si="5"/>
        <v>　</v>
      </c>
      <c r="W56" s="3"/>
      <c r="X56" s="3">
        <f t="shared" si="6"/>
        <v>17</v>
      </c>
      <c r="Y56" s="3">
        <f t="shared" si="7"/>
        <v>20</v>
      </c>
      <c r="Z56" s="3">
        <f t="shared" si="8"/>
        <v>16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0</v>
      </c>
      <c r="R58" s="1">
        <f>COUNTIF(R32:R56,"◇")</f>
        <v>0</v>
      </c>
      <c r="S58" s="107">
        <f>COUNTIF(S32:S57,"×")</f>
        <v>22</v>
      </c>
      <c r="T58" s="108">
        <f>COUNTIF(T32:T57,"○")</f>
        <v>7</v>
      </c>
      <c r="U58" s="1">
        <f>COUNTIF(U32:U56,"0")</f>
        <v>2</v>
      </c>
      <c r="V58" s="1">
        <f>COUNTIF(V32:V57,"△")</f>
        <v>13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173</v>
      </c>
      <c r="Q60" s="127">
        <f>COUNTIF(Q18:Q56,"◎")</f>
        <v>0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174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163</v>
      </c>
      <c r="Q62" s="127"/>
      <c r="S62" s="135">
        <f>COUNTIF(S18:S56,"×")</f>
        <v>35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139</v>
      </c>
      <c r="Q64" s="3"/>
      <c r="S64" s="107"/>
      <c r="T64" s="136">
        <f>COUNTIF(T18:T56,"○")</f>
        <v>14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2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161</v>
      </c>
      <c r="Q66" s="3"/>
      <c r="R66" s="3"/>
      <c r="S66" s="107"/>
      <c r="T66" s="108"/>
      <c r="U66" s="3"/>
      <c r="V66" s="140">
        <f>COUNTIF(V18:V56,"△")</f>
        <v>19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0</v>
      </c>
      <c r="R67" s="1">
        <f t="shared" si="13"/>
        <v>0</v>
      </c>
      <c r="S67" s="1">
        <f t="shared" si="13"/>
        <v>35</v>
      </c>
      <c r="T67" s="1">
        <f t="shared" si="13"/>
        <v>14</v>
      </c>
      <c r="U67" s="1">
        <f t="shared" si="13"/>
        <v>2</v>
      </c>
      <c r="V67" s="1">
        <f t="shared" si="13"/>
        <v>19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47" priority="5" stopIfTrue="1" operator="between">
      <formula>1</formula>
      <formula>5</formula>
    </cfRule>
    <cfRule type="cellIs" dxfId="46" priority="6" stopIfTrue="1" operator="between">
      <formula>31</formula>
      <formula>35</formula>
    </cfRule>
  </conditionalFormatting>
  <conditionalFormatting sqref="Y18:Y56">
    <cfRule type="cellIs" dxfId="45" priority="3" stopIfTrue="1" operator="between">
      <formula>1</formula>
      <formula>5</formula>
    </cfRule>
    <cfRule type="cellIs" dxfId="44" priority="4" stopIfTrue="1" operator="between">
      <formula>31</formula>
      <formula>35</formula>
    </cfRule>
  </conditionalFormatting>
  <conditionalFormatting sqref="Z18:Z56">
    <cfRule type="cellIs" dxfId="43" priority="1" stopIfTrue="1" operator="between">
      <formula>1</formula>
      <formula>5</formula>
    </cfRule>
    <cfRule type="cellIs" dxfId="42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78"/>
  <sheetViews>
    <sheetView view="pageBreakPreview" zoomScale="90" zoomScaleNormal="100" zoomScaleSheetLayoutView="90" workbookViewId="0"/>
  </sheetViews>
  <sheetFormatPr defaultColWidth="9.109375" defaultRowHeight="12" customHeight="1"/>
  <cols>
    <col min="1" max="1" width="1.5546875" style="1" customWidth="1"/>
    <col min="2" max="2" width="10.33203125" style="67" customWidth="1"/>
    <col min="3" max="3" width="12.33203125" style="1" customWidth="1"/>
    <col min="4" max="5" width="9.6640625" style="1" bestFit="1" customWidth="1"/>
    <col min="6" max="7" width="7.44140625" style="1" customWidth="1"/>
    <col min="8" max="8" width="11.44140625" style="1" customWidth="1"/>
    <col min="9" max="9" width="7.44140625" style="1" bestFit="1" customWidth="1"/>
    <col min="10" max="10" width="7.44140625" style="1" customWidth="1"/>
    <col min="11" max="11" width="11.44140625" style="1" customWidth="1"/>
    <col min="12" max="12" width="12" style="1" customWidth="1"/>
    <col min="13" max="13" width="9.6640625" style="1" bestFit="1" customWidth="1"/>
    <col min="14" max="14" width="8.6640625" style="1" customWidth="1"/>
    <col min="15" max="15" width="3.109375" style="1" customWidth="1"/>
    <col min="16" max="16" width="2" style="1" hidden="1" customWidth="1"/>
    <col min="17" max="17" width="0.6640625" style="1" hidden="1" customWidth="1"/>
    <col min="18" max="18" width="4.88671875" style="1" hidden="1" customWidth="1"/>
    <col min="19" max="20" width="7.44140625" style="1" hidden="1" customWidth="1"/>
    <col min="21" max="21" width="5" style="1" hidden="1" customWidth="1"/>
    <col min="22" max="22" width="7.44140625" style="1" hidden="1" customWidth="1"/>
    <col min="23" max="23" width="2.109375" style="1" hidden="1" customWidth="1"/>
    <col min="24" max="24" width="5.44140625" style="1" hidden="1" customWidth="1"/>
    <col min="25" max="26" width="5.5546875" style="1" hidden="1" customWidth="1"/>
    <col min="27" max="27" width="1.6640625" style="1" hidden="1" customWidth="1"/>
    <col min="28" max="28" width="7.33203125" style="1" hidden="1" customWidth="1"/>
    <col min="29" max="16384" width="9.109375" style="1"/>
  </cols>
  <sheetData>
    <row r="1" spans="1:27" ht="13.5" customHeight="1">
      <c r="A1" s="66"/>
      <c r="C1" s="68"/>
      <c r="D1" s="68"/>
      <c r="E1" s="158" t="s">
        <v>184</v>
      </c>
      <c r="F1" s="158"/>
      <c r="G1" s="158"/>
      <c r="H1" s="158"/>
      <c r="I1" s="158"/>
      <c r="J1" s="158"/>
      <c r="K1" s="158"/>
      <c r="L1" s="68"/>
      <c r="N1" s="68"/>
    </row>
    <row r="2" spans="1:27" ht="12" customHeight="1">
      <c r="A2" s="66"/>
      <c r="B2" s="69"/>
      <c r="C2" s="70"/>
      <c r="D2" s="71"/>
      <c r="E2" s="158"/>
      <c r="F2" s="158"/>
      <c r="G2" s="158"/>
      <c r="H2" s="158"/>
      <c r="I2" s="158"/>
      <c r="J2" s="158"/>
      <c r="K2" s="158"/>
      <c r="L2" s="72"/>
      <c r="M2" s="72"/>
      <c r="N2" s="7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74"/>
      <c r="B3" s="75"/>
      <c r="C3" s="76"/>
      <c r="D3" s="76"/>
      <c r="E3" s="76"/>
      <c r="F3" s="76"/>
      <c r="G3" s="76"/>
      <c r="H3" s="77"/>
      <c r="I3" s="76"/>
      <c r="J3" s="76"/>
      <c r="K3" s="77"/>
      <c r="L3" s="76"/>
      <c r="M3" s="76"/>
      <c r="N3" s="54" t="s">
        <v>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78"/>
      <c r="B4" s="159"/>
      <c r="C4" s="154" t="s">
        <v>2</v>
      </c>
      <c r="D4" s="154" t="s">
        <v>0</v>
      </c>
      <c r="E4" s="154" t="s">
        <v>1</v>
      </c>
      <c r="F4" s="160" t="s">
        <v>32</v>
      </c>
      <c r="G4" s="161"/>
      <c r="H4" s="162"/>
      <c r="I4" s="163" t="s">
        <v>33</v>
      </c>
      <c r="J4" s="164"/>
      <c r="K4" s="165"/>
      <c r="L4" s="154" t="s">
        <v>34</v>
      </c>
      <c r="M4" s="154" t="s">
        <v>145</v>
      </c>
      <c r="N4" s="79" t="s">
        <v>36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78"/>
      <c r="B5" s="155"/>
      <c r="C5" s="155"/>
      <c r="D5" s="155"/>
      <c r="E5" s="155"/>
      <c r="F5" s="80" t="s">
        <v>37</v>
      </c>
      <c r="G5" s="80" t="s">
        <v>38</v>
      </c>
      <c r="H5" s="80" t="s">
        <v>40</v>
      </c>
      <c r="I5" s="81" t="s">
        <v>42</v>
      </c>
      <c r="J5" s="81" t="s">
        <v>43</v>
      </c>
      <c r="K5" s="81" t="s">
        <v>40</v>
      </c>
      <c r="L5" s="155"/>
      <c r="M5" s="155"/>
      <c r="N5" s="82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>
      <c r="A6" s="11"/>
      <c r="B6" s="83"/>
      <c r="C6" s="84"/>
      <c r="D6" s="84"/>
      <c r="E6" s="84"/>
      <c r="F6" s="84"/>
      <c r="G6" s="84"/>
      <c r="H6" s="85"/>
      <c r="I6" s="86"/>
      <c r="J6" s="13"/>
      <c r="K6" s="87"/>
      <c r="L6" s="85"/>
      <c r="M6" s="84"/>
      <c r="N6" s="8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4"/>
      <c r="B7" s="88" t="s">
        <v>47</v>
      </c>
      <c r="C7" s="89">
        <v>1058861</v>
      </c>
      <c r="D7" s="89">
        <v>512337</v>
      </c>
      <c r="E7" s="89">
        <v>546524</v>
      </c>
      <c r="F7" s="89">
        <v>524</v>
      </c>
      <c r="G7" s="89">
        <v>1265</v>
      </c>
      <c r="H7" s="90">
        <v>-741</v>
      </c>
      <c r="I7" s="28">
        <v>5281</v>
      </c>
      <c r="J7" s="28">
        <v>5245</v>
      </c>
      <c r="K7" s="91">
        <v>36</v>
      </c>
      <c r="L7" s="90">
        <v>-705</v>
      </c>
      <c r="M7" s="92">
        <v>399580</v>
      </c>
      <c r="N7" s="90">
        <v>1750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4"/>
      <c r="B8" s="88"/>
      <c r="C8" s="89"/>
      <c r="D8" s="93">
        <v>0</v>
      </c>
      <c r="E8" s="93">
        <v>0</v>
      </c>
      <c r="F8" s="93">
        <v>0</v>
      </c>
      <c r="G8" s="93">
        <v>0</v>
      </c>
      <c r="H8" s="94"/>
      <c r="I8" s="95">
        <v>2551</v>
      </c>
      <c r="J8" s="96">
        <v>2515</v>
      </c>
      <c r="K8" s="97">
        <v>36</v>
      </c>
      <c r="L8" s="91"/>
      <c r="M8" s="98">
        <v>0</v>
      </c>
      <c r="N8" s="9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00"/>
      <c r="B9" s="88"/>
      <c r="C9" s="89"/>
      <c r="D9" s="93"/>
      <c r="E9" s="93"/>
      <c r="F9" s="93"/>
      <c r="G9" s="93"/>
      <c r="H9" s="94"/>
      <c r="I9" s="101"/>
      <c r="J9" s="102"/>
      <c r="K9" s="103"/>
      <c r="L9" s="91"/>
      <c r="M9" s="98"/>
      <c r="N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4"/>
      <c r="B10" s="88" t="s">
        <v>48</v>
      </c>
      <c r="C10" s="89">
        <v>853276</v>
      </c>
      <c r="D10" s="89">
        <v>412488</v>
      </c>
      <c r="E10" s="89">
        <v>440788</v>
      </c>
      <c r="F10" s="89">
        <v>447</v>
      </c>
      <c r="G10" s="89">
        <v>992</v>
      </c>
      <c r="H10" s="90">
        <v>-545</v>
      </c>
      <c r="I10" s="28">
        <v>4672</v>
      </c>
      <c r="J10" s="28">
        <v>4316</v>
      </c>
      <c r="K10" s="91">
        <v>356</v>
      </c>
      <c r="L10" s="90">
        <v>-189</v>
      </c>
      <c r="M10" s="92">
        <v>331061</v>
      </c>
      <c r="N10" s="90">
        <v>1684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00"/>
      <c r="B11" s="88" t="s">
        <v>49</v>
      </c>
      <c r="C11" s="89">
        <v>205585</v>
      </c>
      <c r="D11" s="89">
        <v>99849</v>
      </c>
      <c r="E11" s="89">
        <v>105736</v>
      </c>
      <c r="F11" s="89">
        <v>77</v>
      </c>
      <c r="G11" s="89">
        <v>273</v>
      </c>
      <c r="H11" s="90">
        <v>-196</v>
      </c>
      <c r="I11" s="28">
        <v>609</v>
      </c>
      <c r="J11" s="28">
        <v>929</v>
      </c>
      <c r="K11" s="91">
        <v>-320</v>
      </c>
      <c r="L11" s="90">
        <v>-516</v>
      </c>
      <c r="M11" s="92">
        <v>68519</v>
      </c>
      <c r="N11" s="90">
        <v>66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4"/>
      <c r="B12" s="88"/>
      <c r="C12" s="89"/>
      <c r="D12" s="93"/>
      <c r="E12" s="93"/>
      <c r="F12" s="93"/>
      <c r="G12" s="93"/>
      <c r="H12" s="99"/>
      <c r="I12" s="104"/>
      <c r="J12" s="104"/>
      <c r="K12" s="105"/>
      <c r="L12" s="99"/>
      <c r="M12" s="98"/>
      <c r="N12" s="9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06"/>
      <c r="B13" s="88" t="s">
        <v>50</v>
      </c>
      <c r="C13" s="89">
        <v>528505</v>
      </c>
      <c r="D13" s="89">
        <v>255764</v>
      </c>
      <c r="E13" s="89">
        <v>272741</v>
      </c>
      <c r="F13" s="89">
        <v>282</v>
      </c>
      <c r="G13" s="89">
        <v>610</v>
      </c>
      <c r="H13" s="90">
        <v>-328</v>
      </c>
      <c r="I13" s="28">
        <v>2930</v>
      </c>
      <c r="J13" s="28">
        <v>2633</v>
      </c>
      <c r="K13" s="91">
        <v>297</v>
      </c>
      <c r="L13" s="90">
        <v>-31</v>
      </c>
      <c r="M13" s="92">
        <v>201724</v>
      </c>
      <c r="N13" s="90">
        <v>946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06"/>
      <c r="B14" s="88" t="s">
        <v>51</v>
      </c>
      <c r="C14" s="89">
        <v>69918</v>
      </c>
      <c r="D14" s="89">
        <v>33607</v>
      </c>
      <c r="E14" s="89">
        <v>36311</v>
      </c>
      <c r="F14" s="89">
        <v>25</v>
      </c>
      <c r="G14" s="89">
        <v>101</v>
      </c>
      <c r="H14" s="90">
        <v>-76</v>
      </c>
      <c r="I14" s="28">
        <v>356</v>
      </c>
      <c r="J14" s="28">
        <v>408</v>
      </c>
      <c r="K14" s="91">
        <v>-52</v>
      </c>
      <c r="L14" s="90">
        <v>-128</v>
      </c>
      <c r="M14" s="92">
        <v>24407</v>
      </c>
      <c r="N14" s="90">
        <v>97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06"/>
      <c r="B15" s="88" t="s">
        <v>52</v>
      </c>
      <c r="C15" s="89">
        <v>199745</v>
      </c>
      <c r="D15" s="89">
        <v>98204</v>
      </c>
      <c r="E15" s="89">
        <v>101541</v>
      </c>
      <c r="F15" s="89">
        <v>96</v>
      </c>
      <c r="G15" s="89">
        <v>222</v>
      </c>
      <c r="H15" s="90">
        <v>-126</v>
      </c>
      <c r="I15" s="28">
        <v>836</v>
      </c>
      <c r="J15" s="28">
        <v>915</v>
      </c>
      <c r="K15" s="91">
        <v>-79</v>
      </c>
      <c r="L15" s="90">
        <v>-205</v>
      </c>
      <c r="M15" s="92">
        <v>74691</v>
      </c>
      <c r="N15" s="90">
        <v>282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06"/>
      <c r="B16" s="88" t="s">
        <v>53</v>
      </c>
      <c r="C16" s="89">
        <v>260693</v>
      </c>
      <c r="D16" s="89">
        <v>124762</v>
      </c>
      <c r="E16" s="89">
        <v>135931</v>
      </c>
      <c r="F16" s="89">
        <v>121</v>
      </c>
      <c r="G16" s="89">
        <v>332</v>
      </c>
      <c r="H16" s="90">
        <v>-211</v>
      </c>
      <c r="I16" s="28">
        <v>1159</v>
      </c>
      <c r="J16" s="28">
        <v>1289</v>
      </c>
      <c r="K16" s="91">
        <v>-130</v>
      </c>
      <c r="L16" s="90">
        <v>-341</v>
      </c>
      <c r="M16" s="92">
        <v>98758</v>
      </c>
      <c r="N16" s="90">
        <v>425</v>
      </c>
      <c r="P16" s="3"/>
      <c r="Q16" s="3"/>
      <c r="R16" s="3"/>
      <c r="S16" s="3"/>
      <c r="T16" s="3"/>
      <c r="U16" s="3"/>
      <c r="V16" s="3"/>
      <c r="W16" s="3"/>
      <c r="X16" s="3" t="s">
        <v>54</v>
      </c>
      <c r="Y16" s="3" t="s">
        <v>55</v>
      </c>
      <c r="Z16" s="3" t="s">
        <v>56</v>
      </c>
      <c r="AA16" s="3"/>
    </row>
    <row r="17" spans="1:28" ht="12.75" customHeight="1">
      <c r="A17" s="7"/>
      <c r="B17" s="88"/>
      <c r="C17" s="89"/>
      <c r="D17" s="93"/>
      <c r="E17" s="93"/>
      <c r="F17" s="93"/>
      <c r="G17" s="93"/>
      <c r="H17" s="99"/>
      <c r="I17" s="104"/>
      <c r="J17" s="104"/>
      <c r="K17" s="105"/>
      <c r="L17" s="99"/>
      <c r="M17" s="98"/>
      <c r="N17" s="99"/>
      <c r="P17" s="3"/>
      <c r="Q17" s="3" t="s">
        <v>57</v>
      </c>
      <c r="R17" s="1" t="s">
        <v>155</v>
      </c>
      <c r="S17" s="107" t="s">
        <v>60</v>
      </c>
      <c r="T17" s="108" t="s">
        <v>61</v>
      </c>
      <c r="U17" s="109" t="s">
        <v>58</v>
      </c>
      <c r="V17" s="109" t="s">
        <v>62</v>
      </c>
      <c r="W17" s="3"/>
      <c r="X17" s="109" t="s">
        <v>63</v>
      </c>
      <c r="Y17" s="109" t="s">
        <v>170</v>
      </c>
      <c r="Z17" s="109" t="s">
        <v>63</v>
      </c>
      <c r="AA17" s="3"/>
    </row>
    <row r="18" spans="1:28" ht="12.75" customHeight="1">
      <c r="A18" s="7"/>
      <c r="B18" s="88" t="s">
        <v>66</v>
      </c>
      <c r="C18" s="89">
        <v>246487</v>
      </c>
      <c r="D18" s="89">
        <v>118405</v>
      </c>
      <c r="E18" s="89">
        <v>128082</v>
      </c>
      <c r="F18" s="89">
        <v>123</v>
      </c>
      <c r="G18" s="89">
        <v>262</v>
      </c>
      <c r="H18" s="90">
        <v>-139</v>
      </c>
      <c r="I18" s="28">
        <v>1804</v>
      </c>
      <c r="J18" s="28">
        <v>1442</v>
      </c>
      <c r="K18" s="91">
        <v>362</v>
      </c>
      <c r="L18" s="90">
        <v>223</v>
      </c>
      <c r="M18" s="92">
        <v>103025</v>
      </c>
      <c r="N18" s="90">
        <v>627</v>
      </c>
      <c r="P18" s="3"/>
      <c r="Q18" s="3" t="str">
        <f>IF(L18&gt;0,"◎","　")</f>
        <v>◎</v>
      </c>
      <c r="R18" s="3" t="str">
        <f>IF(L18=0,"◇","　")</f>
        <v>　</v>
      </c>
      <c r="S18" s="107" t="str">
        <f t="shared" ref="S18:S30" si="0">IF(L18&lt;0,"×","　")</f>
        <v>　</v>
      </c>
      <c r="T18" s="108" t="str">
        <f>IF(N18&gt;0,"○","　")</f>
        <v>○</v>
      </c>
      <c r="U18" s="3" t="str">
        <f t="shared" ref="U18:U30" si="1">IF(N18=0,"0","　")</f>
        <v>　</v>
      </c>
      <c r="V18" s="3" t="str">
        <f>IF(N18&lt;0,"△","　")</f>
        <v>　</v>
      </c>
      <c r="W18" s="3"/>
      <c r="X18" s="3">
        <f>RANK(L18,$L$18:$L$56)</f>
        <v>1</v>
      </c>
      <c r="Y18" s="3">
        <f>RANK(H18,$H$18:$H$56)</f>
        <v>35</v>
      </c>
      <c r="Z18" s="3">
        <f>RANK(K18,$K$18:$K$56)</f>
        <v>1</v>
      </c>
      <c r="AA18" s="3"/>
      <c r="AB18" s="1" t="s">
        <v>67</v>
      </c>
    </row>
    <row r="19" spans="1:28" ht="12.75" customHeight="1">
      <c r="A19" s="7"/>
      <c r="B19" s="88" t="s">
        <v>68</v>
      </c>
      <c r="C19" s="89">
        <v>80600</v>
      </c>
      <c r="D19" s="89">
        <v>40004</v>
      </c>
      <c r="E19" s="89">
        <v>40596</v>
      </c>
      <c r="F19" s="89">
        <v>40</v>
      </c>
      <c r="G19" s="89">
        <v>78</v>
      </c>
      <c r="H19" s="90">
        <v>-38</v>
      </c>
      <c r="I19" s="28">
        <v>426</v>
      </c>
      <c r="J19" s="28">
        <v>414</v>
      </c>
      <c r="K19" s="91">
        <v>12</v>
      </c>
      <c r="L19" s="90">
        <v>-26</v>
      </c>
      <c r="M19" s="92">
        <v>33244</v>
      </c>
      <c r="N19" s="90">
        <v>177</v>
      </c>
      <c r="P19" s="3"/>
      <c r="Q19" s="3" t="str">
        <f t="shared" ref="Q19:Q55" si="2">IF(L19&gt;0,"◎","　")</f>
        <v>　</v>
      </c>
      <c r="R19" s="3" t="str">
        <f t="shared" ref="R19:R30" si="3">IF(L19=0,"◇","　")</f>
        <v>　</v>
      </c>
      <c r="S19" s="107" t="str">
        <f t="shared" si="0"/>
        <v>×</v>
      </c>
      <c r="T19" s="108" t="str">
        <f t="shared" ref="T19:T56" si="4">IF(N19&gt;0,"○","　")</f>
        <v>○</v>
      </c>
      <c r="U19" s="3" t="str">
        <f t="shared" si="1"/>
        <v>　</v>
      </c>
      <c r="V19" s="3" t="str">
        <f t="shared" ref="V19:V56" si="5">IF(N19&lt;0,"△","　")</f>
        <v>　</v>
      </c>
      <c r="W19" s="3"/>
      <c r="X19" s="3">
        <f t="shared" ref="X19:X56" si="6">RANK(L19,$L$18:$L$56)</f>
        <v>20</v>
      </c>
      <c r="Y19" s="3">
        <f t="shared" ref="Y19:Y56" si="7">RANK(H19,$H$18:$H$56)</f>
        <v>31</v>
      </c>
      <c r="Z19" s="3">
        <f t="shared" ref="Z19:Z56" si="8">RANK(K19,$K$18:$K$56)</f>
        <v>6</v>
      </c>
      <c r="AA19" s="3"/>
      <c r="AB19" s="1" t="s">
        <v>69</v>
      </c>
    </row>
    <row r="20" spans="1:28" ht="12.75" customHeight="1">
      <c r="A20" s="4"/>
      <c r="B20" s="88" t="s">
        <v>70</v>
      </c>
      <c r="C20" s="89">
        <v>121083</v>
      </c>
      <c r="D20" s="89">
        <v>58072</v>
      </c>
      <c r="E20" s="89">
        <v>63011</v>
      </c>
      <c r="F20" s="89">
        <v>62</v>
      </c>
      <c r="G20" s="89">
        <v>155</v>
      </c>
      <c r="H20" s="90">
        <v>-93</v>
      </c>
      <c r="I20" s="28">
        <v>506</v>
      </c>
      <c r="J20" s="28">
        <v>543</v>
      </c>
      <c r="K20" s="91">
        <v>-37</v>
      </c>
      <c r="L20" s="90">
        <v>-130</v>
      </c>
      <c r="M20" s="92">
        <v>45795</v>
      </c>
      <c r="N20" s="90">
        <v>190</v>
      </c>
      <c r="P20" s="3"/>
      <c r="Q20" s="3" t="str">
        <f t="shared" si="2"/>
        <v>　</v>
      </c>
      <c r="R20" s="3" t="str">
        <f t="shared" si="3"/>
        <v>　</v>
      </c>
      <c r="S20" s="107" t="str">
        <f t="shared" si="0"/>
        <v>×</v>
      </c>
      <c r="T20" s="108" t="str">
        <f t="shared" si="4"/>
        <v>○</v>
      </c>
      <c r="U20" s="3" t="str">
        <f t="shared" si="1"/>
        <v>　</v>
      </c>
      <c r="V20" s="3" t="str">
        <f t="shared" si="5"/>
        <v>　</v>
      </c>
      <c r="W20" s="3"/>
      <c r="X20" s="3">
        <f t="shared" si="6"/>
        <v>35</v>
      </c>
      <c r="Y20" s="3">
        <f t="shared" si="7"/>
        <v>34</v>
      </c>
      <c r="Z20" s="3">
        <f t="shared" si="8"/>
        <v>31</v>
      </c>
      <c r="AA20" s="3"/>
      <c r="AB20" s="1" t="s">
        <v>71</v>
      </c>
    </row>
    <row r="21" spans="1:28" ht="12.75" customHeight="1">
      <c r="A21" s="4"/>
      <c r="B21" s="88" t="s">
        <v>72</v>
      </c>
      <c r="C21" s="89">
        <v>99329</v>
      </c>
      <c r="D21" s="89">
        <v>47426</v>
      </c>
      <c r="E21" s="89">
        <v>51903</v>
      </c>
      <c r="F21" s="89">
        <v>46</v>
      </c>
      <c r="G21" s="89">
        <v>131</v>
      </c>
      <c r="H21" s="90">
        <v>-85</v>
      </c>
      <c r="I21" s="28">
        <v>507</v>
      </c>
      <c r="J21" s="28">
        <v>525</v>
      </c>
      <c r="K21" s="91">
        <v>-18</v>
      </c>
      <c r="L21" s="90">
        <v>-103</v>
      </c>
      <c r="M21" s="92">
        <v>39513</v>
      </c>
      <c r="N21" s="90">
        <v>195</v>
      </c>
      <c r="P21" s="3"/>
      <c r="Q21" s="3" t="str">
        <f t="shared" si="2"/>
        <v>　</v>
      </c>
      <c r="R21" s="3" t="str">
        <f t="shared" si="3"/>
        <v>　</v>
      </c>
      <c r="S21" s="107" t="str">
        <f t="shared" si="0"/>
        <v>×</v>
      </c>
      <c r="T21" s="108" t="str">
        <f t="shared" si="4"/>
        <v>○</v>
      </c>
      <c r="U21" s="3" t="str">
        <f t="shared" si="1"/>
        <v>　</v>
      </c>
      <c r="V21" s="3" t="str">
        <f t="shared" si="5"/>
        <v>　</v>
      </c>
      <c r="W21" s="3"/>
      <c r="X21" s="3">
        <f t="shared" si="6"/>
        <v>34</v>
      </c>
      <c r="Y21" s="3">
        <f t="shared" si="7"/>
        <v>33</v>
      </c>
      <c r="Z21" s="3">
        <f t="shared" si="8"/>
        <v>22</v>
      </c>
      <c r="AA21" s="3"/>
      <c r="AB21" s="1" t="s">
        <v>73</v>
      </c>
    </row>
    <row r="22" spans="1:28" ht="12.75" customHeight="1">
      <c r="A22" s="4"/>
      <c r="B22" s="88" t="s">
        <v>74</v>
      </c>
      <c r="C22" s="89">
        <v>34089</v>
      </c>
      <c r="D22" s="89">
        <v>16305</v>
      </c>
      <c r="E22" s="89">
        <v>17784</v>
      </c>
      <c r="F22" s="89">
        <v>12</v>
      </c>
      <c r="G22" s="89">
        <v>51</v>
      </c>
      <c r="H22" s="90">
        <v>-39</v>
      </c>
      <c r="I22" s="28">
        <v>255</v>
      </c>
      <c r="J22" s="28">
        <v>227</v>
      </c>
      <c r="K22" s="91">
        <v>28</v>
      </c>
      <c r="L22" s="90">
        <v>-11</v>
      </c>
      <c r="M22" s="92">
        <v>12878</v>
      </c>
      <c r="N22" s="90">
        <v>89</v>
      </c>
      <c r="P22" s="3"/>
      <c r="Q22" s="3" t="str">
        <f t="shared" si="2"/>
        <v>　</v>
      </c>
      <c r="R22" s="3" t="str">
        <f t="shared" si="3"/>
        <v>　</v>
      </c>
      <c r="S22" s="107" t="str">
        <f t="shared" si="0"/>
        <v>×</v>
      </c>
      <c r="T22" s="108" t="str">
        <f t="shared" si="4"/>
        <v>○</v>
      </c>
      <c r="U22" s="3" t="str">
        <f t="shared" si="1"/>
        <v>　</v>
      </c>
      <c r="V22" s="3" t="str">
        <f t="shared" si="5"/>
        <v>　</v>
      </c>
      <c r="W22" s="3"/>
      <c r="X22" s="3">
        <f t="shared" si="6"/>
        <v>9</v>
      </c>
      <c r="Y22" s="3">
        <f t="shared" si="7"/>
        <v>32</v>
      </c>
      <c r="Z22" s="3">
        <f t="shared" si="8"/>
        <v>4</v>
      </c>
      <c r="AA22" s="3"/>
      <c r="AB22" s="1" t="s">
        <v>75</v>
      </c>
    </row>
    <row r="23" spans="1:28" ht="12.75" customHeight="1">
      <c r="A23" s="4"/>
      <c r="B23" s="88" t="s">
        <v>76</v>
      </c>
      <c r="C23" s="89">
        <v>39903</v>
      </c>
      <c r="D23" s="89">
        <v>19378</v>
      </c>
      <c r="E23" s="89">
        <v>20525</v>
      </c>
      <c r="F23" s="89">
        <v>28</v>
      </c>
      <c r="G23" s="89">
        <v>57</v>
      </c>
      <c r="H23" s="90">
        <v>-29</v>
      </c>
      <c r="I23" s="28">
        <v>116</v>
      </c>
      <c r="J23" s="28">
        <v>156</v>
      </c>
      <c r="K23" s="91">
        <v>-40</v>
      </c>
      <c r="L23" s="90">
        <v>-69</v>
      </c>
      <c r="M23" s="92">
        <v>13767</v>
      </c>
      <c r="N23" s="90">
        <v>18</v>
      </c>
      <c r="P23" s="3"/>
      <c r="Q23" s="3" t="str">
        <f t="shared" si="2"/>
        <v>　</v>
      </c>
      <c r="R23" s="3" t="str">
        <f t="shared" si="3"/>
        <v>　</v>
      </c>
      <c r="S23" s="107" t="str">
        <f t="shared" si="0"/>
        <v>×</v>
      </c>
      <c r="T23" s="108" t="str">
        <f>IF(N23&gt;0,"○","　")</f>
        <v>○</v>
      </c>
      <c r="U23" s="3" t="str">
        <f t="shared" si="1"/>
        <v>　</v>
      </c>
      <c r="V23" s="3" t="str">
        <f t="shared" si="5"/>
        <v>　</v>
      </c>
      <c r="W23" s="3"/>
      <c r="X23" s="3">
        <f t="shared" si="6"/>
        <v>32</v>
      </c>
      <c r="Y23" s="3">
        <f t="shared" si="7"/>
        <v>29</v>
      </c>
      <c r="Z23" s="3">
        <f t="shared" si="8"/>
        <v>32</v>
      </c>
      <c r="AA23" s="3"/>
      <c r="AB23" s="1" t="s">
        <v>77</v>
      </c>
    </row>
    <row r="24" spans="1:28" ht="12" customHeight="1">
      <c r="A24" s="4"/>
      <c r="B24" s="88" t="s">
        <v>78</v>
      </c>
      <c r="C24" s="89">
        <v>28833</v>
      </c>
      <c r="D24" s="89">
        <v>13763</v>
      </c>
      <c r="E24" s="89">
        <v>15070</v>
      </c>
      <c r="F24" s="89">
        <v>10</v>
      </c>
      <c r="G24" s="89">
        <v>46</v>
      </c>
      <c r="H24" s="90">
        <v>-36</v>
      </c>
      <c r="I24" s="28">
        <v>95</v>
      </c>
      <c r="J24" s="28">
        <v>111</v>
      </c>
      <c r="K24" s="91">
        <v>-16</v>
      </c>
      <c r="L24" s="90">
        <v>-52</v>
      </c>
      <c r="M24" s="92">
        <v>10546</v>
      </c>
      <c r="N24" s="90">
        <v>5</v>
      </c>
      <c r="P24" s="3"/>
      <c r="Q24" s="3" t="str">
        <f t="shared" si="2"/>
        <v>　</v>
      </c>
      <c r="R24" s="3" t="str">
        <f t="shared" si="3"/>
        <v>　</v>
      </c>
      <c r="S24" s="107" t="str">
        <f t="shared" si="0"/>
        <v>×</v>
      </c>
      <c r="T24" s="108" t="str">
        <f t="shared" si="4"/>
        <v>○</v>
      </c>
      <c r="U24" s="3" t="str">
        <f t="shared" si="1"/>
        <v>　</v>
      </c>
      <c r="V24" s="3" t="str">
        <f t="shared" si="5"/>
        <v>　</v>
      </c>
      <c r="W24" s="3"/>
      <c r="X24" s="3">
        <f t="shared" si="6"/>
        <v>29</v>
      </c>
      <c r="Y24" s="3">
        <f t="shared" si="7"/>
        <v>30</v>
      </c>
      <c r="Z24" s="3">
        <f t="shared" si="8"/>
        <v>19</v>
      </c>
      <c r="AA24" s="3"/>
      <c r="AB24" s="1" t="s">
        <v>79</v>
      </c>
    </row>
    <row r="25" spans="1:28" ht="12" customHeight="1">
      <c r="A25" s="8"/>
      <c r="B25" s="88" t="s">
        <v>80</v>
      </c>
      <c r="C25" s="89">
        <v>22154</v>
      </c>
      <c r="D25" s="89">
        <v>10762</v>
      </c>
      <c r="E25" s="89">
        <v>11392</v>
      </c>
      <c r="F25" s="89">
        <v>6</v>
      </c>
      <c r="G25" s="89">
        <v>30</v>
      </c>
      <c r="H25" s="90">
        <v>-24</v>
      </c>
      <c r="I25" s="28">
        <v>43</v>
      </c>
      <c r="J25" s="28">
        <v>112</v>
      </c>
      <c r="K25" s="91">
        <v>-69</v>
      </c>
      <c r="L25" s="90">
        <v>-93</v>
      </c>
      <c r="M25" s="92">
        <v>7576</v>
      </c>
      <c r="N25" s="90">
        <v>-1</v>
      </c>
      <c r="P25" s="3"/>
      <c r="Q25" s="3" t="str">
        <f t="shared" si="2"/>
        <v>　</v>
      </c>
      <c r="R25" s="3" t="str">
        <f t="shared" si="3"/>
        <v>　</v>
      </c>
      <c r="S25" s="107" t="str">
        <f t="shared" si="0"/>
        <v>×</v>
      </c>
      <c r="T25" s="108" t="str">
        <f t="shared" si="4"/>
        <v>　</v>
      </c>
      <c r="U25" s="3" t="str">
        <f t="shared" si="1"/>
        <v>　</v>
      </c>
      <c r="V25" s="3" t="str">
        <f t="shared" si="5"/>
        <v>△</v>
      </c>
      <c r="W25" s="3"/>
      <c r="X25" s="3">
        <f t="shared" si="6"/>
        <v>33</v>
      </c>
      <c r="Y25" s="3">
        <f t="shared" si="7"/>
        <v>28</v>
      </c>
      <c r="Z25" s="3">
        <f t="shared" si="8"/>
        <v>35</v>
      </c>
      <c r="AA25" s="3"/>
      <c r="AB25" s="1" t="s">
        <v>81</v>
      </c>
    </row>
    <row r="26" spans="1:28" ht="12" customHeight="1">
      <c r="A26" s="4"/>
      <c r="B26" s="88" t="s">
        <v>82</v>
      </c>
      <c r="C26" s="89">
        <v>26227</v>
      </c>
      <c r="D26" s="89">
        <v>12846</v>
      </c>
      <c r="E26" s="89">
        <v>13381</v>
      </c>
      <c r="F26" s="89">
        <v>16</v>
      </c>
      <c r="G26" s="89">
        <v>34</v>
      </c>
      <c r="H26" s="90">
        <v>-18</v>
      </c>
      <c r="I26" s="28">
        <v>101</v>
      </c>
      <c r="J26" s="28">
        <v>129</v>
      </c>
      <c r="K26" s="91">
        <v>-28</v>
      </c>
      <c r="L26" s="90">
        <v>-46</v>
      </c>
      <c r="M26" s="92">
        <v>9507</v>
      </c>
      <c r="N26" s="90">
        <v>38</v>
      </c>
      <c r="P26" s="3"/>
      <c r="Q26" s="3" t="str">
        <f t="shared" si="2"/>
        <v>　</v>
      </c>
      <c r="R26" s="3" t="str">
        <f t="shared" si="3"/>
        <v>　</v>
      </c>
      <c r="S26" s="107" t="str">
        <f t="shared" si="0"/>
        <v>×</v>
      </c>
      <c r="T26" s="108" t="str">
        <f t="shared" si="4"/>
        <v>○</v>
      </c>
      <c r="U26" s="3" t="str">
        <f t="shared" si="1"/>
        <v>　</v>
      </c>
      <c r="V26" s="3" t="str">
        <f t="shared" si="5"/>
        <v>　</v>
      </c>
      <c r="W26" s="3"/>
      <c r="X26" s="3">
        <f t="shared" si="6"/>
        <v>28</v>
      </c>
      <c r="Y26" s="3">
        <f t="shared" si="7"/>
        <v>23</v>
      </c>
      <c r="Z26" s="3">
        <f>RANK(K26,$K$18:$K$56)</f>
        <v>29</v>
      </c>
      <c r="AA26" s="3"/>
      <c r="AB26" s="1" t="s">
        <v>83</v>
      </c>
    </row>
    <row r="27" spans="1:28" ht="12" customHeight="1">
      <c r="A27" s="4"/>
      <c r="B27" s="88" t="s">
        <v>84</v>
      </c>
      <c r="C27" s="89">
        <v>62008</v>
      </c>
      <c r="D27" s="89">
        <v>30207</v>
      </c>
      <c r="E27" s="89">
        <v>31801</v>
      </c>
      <c r="F27" s="89">
        <v>45</v>
      </c>
      <c r="G27" s="89">
        <v>47</v>
      </c>
      <c r="H27" s="90">
        <v>-2</v>
      </c>
      <c r="I27" s="28">
        <v>324</v>
      </c>
      <c r="J27" s="28">
        <v>268</v>
      </c>
      <c r="K27" s="91">
        <v>56</v>
      </c>
      <c r="L27" s="90">
        <v>54</v>
      </c>
      <c r="M27" s="92">
        <v>22804</v>
      </c>
      <c r="N27" s="90">
        <v>147</v>
      </c>
      <c r="P27" s="3"/>
      <c r="Q27" s="3" t="str">
        <f t="shared" si="2"/>
        <v>◎</v>
      </c>
      <c r="R27" s="3" t="str">
        <f t="shared" si="3"/>
        <v>　</v>
      </c>
      <c r="S27" s="107" t="str">
        <f t="shared" si="0"/>
        <v>　</v>
      </c>
      <c r="T27" s="108" t="str">
        <f t="shared" si="4"/>
        <v>○</v>
      </c>
      <c r="U27" s="3" t="str">
        <f t="shared" si="1"/>
        <v>　</v>
      </c>
      <c r="V27" s="3" t="str">
        <f t="shared" si="5"/>
        <v>　</v>
      </c>
      <c r="W27" s="3"/>
      <c r="X27" s="3">
        <f t="shared" si="6"/>
        <v>3</v>
      </c>
      <c r="Y27" s="3">
        <f t="shared" si="7"/>
        <v>2</v>
      </c>
      <c r="Z27" s="3">
        <f t="shared" si="8"/>
        <v>3</v>
      </c>
      <c r="AA27" s="3"/>
      <c r="AB27" s="1" t="s">
        <v>85</v>
      </c>
    </row>
    <row r="28" spans="1:28" ht="12" customHeight="1">
      <c r="A28" s="4"/>
      <c r="B28" s="88" t="s">
        <v>86</v>
      </c>
      <c r="C28" s="89">
        <v>47713</v>
      </c>
      <c r="D28" s="89">
        <v>23562</v>
      </c>
      <c r="E28" s="89">
        <v>24151</v>
      </c>
      <c r="F28" s="89">
        <v>39</v>
      </c>
      <c r="G28" s="89">
        <v>46</v>
      </c>
      <c r="H28" s="90">
        <v>-7</v>
      </c>
      <c r="I28" s="28">
        <v>355</v>
      </c>
      <c r="J28" s="28">
        <v>220</v>
      </c>
      <c r="K28" s="91">
        <v>135</v>
      </c>
      <c r="L28" s="90">
        <v>128</v>
      </c>
      <c r="M28" s="92">
        <v>16739</v>
      </c>
      <c r="N28" s="90">
        <v>158</v>
      </c>
      <c r="P28" s="3"/>
      <c r="Q28" s="3" t="str">
        <f t="shared" si="2"/>
        <v>◎</v>
      </c>
      <c r="R28" s="3" t="str">
        <f t="shared" si="3"/>
        <v>　</v>
      </c>
      <c r="S28" s="107" t="str">
        <f t="shared" si="0"/>
        <v>　</v>
      </c>
      <c r="T28" s="108" t="str">
        <f t="shared" si="4"/>
        <v>○</v>
      </c>
      <c r="U28" s="3" t="str">
        <f t="shared" si="1"/>
        <v>　</v>
      </c>
      <c r="V28" s="3" t="str">
        <f t="shared" si="5"/>
        <v>　</v>
      </c>
      <c r="W28" s="3"/>
      <c r="X28" s="3">
        <f t="shared" si="6"/>
        <v>2</v>
      </c>
      <c r="Y28" s="3">
        <f t="shared" si="7"/>
        <v>10</v>
      </c>
      <c r="Z28" s="3">
        <f t="shared" si="8"/>
        <v>2</v>
      </c>
      <c r="AA28" s="3"/>
      <c r="AB28" s="1" t="s">
        <v>87</v>
      </c>
    </row>
    <row r="29" spans="1:28" ht="13.5" customHeight="1">
      <c r="A29" s="8"/>
      <c r="B29" s="88" t="s">
        <v>88</v>
      </c>
      <c r="C29" s="89">
        <v>14722</v>
      </c>
      <c r="D29" s="89">
        <v>7222</v>
      </c>
      <c r="E29" s="89">
        <v>7500</v>
      </c>
      <c r="F29" s="89">
        <v>3</v>
      </c>
      <c r="G29" s="89">
        <v>22</v>
      </c>
      <c r="H29" s="90">
        <v>-19</v>
      </c>
      <c r="I29" s="28">
        <v>31</v>
      </c>
      <c r="J29" s="28">
        <v>55</v>
      </c>
      <c r="K29" s="91">
        <v>-24</v>
      </c>
      <c r="L29" s="90">
        <v>-43</v>
      </c>
      <c r="M29" s="92">
        <v>4878</v>
      </c>
      <c r="N29" s="90">
        <v>5</v>
      </c>
      <c r="P29" s="3"/>
      <c r="Q29" s="3" t="str">
        <f t="shared" si="2"/>
        <v>　</v>
      </c>
      <c r="R29" s="3" t="str">
        <f t="shared" si="3"/>
        <v>　</v>
      </c>
      <c r="S29" s="107" t="str">
        <f t="shared" si="0"/>
        <v>×</v>
      </c>
      <c r="T29" s="108" t="str">
        <f t="shared" si="4"/>
        <v>○</v>
      </c>
      <c r="U29" s="3" t="str">
        <f t="shared" si="1"/>
        <v>　</v>
      </c>
      <c r="V29" s="3" t="str">
        <f t="shared" si="5"/>
        <v>　</v>
      </c>
      <c r="W29" s="3"/>
      <c r="X29" s="3">
        <f t="shared" si="6"/>
        <v>26</v>
      </c>
      <c r="Y29" s="3">
        <f t="shared" si="7"/>
        <v>26</v>
      </c>
      <c r="Z29" s="3">
        <f t="shared" si="8"/>
        <v>26</v>
      </c>
      <c r="AA29" s="3"/>
      <c r="AB29" s="1" t="s">
        <v>89</v>
      </c>
    </row>
    <row r="30" spans="1:28" ht="12" customHeight="1">
      <c r="A30" s="8"/>
      <c r="B30" s="88" t="s">
        <v>90</v>
      </c>
      <c r="C30" s="89">
        <v>30128</v>
      </c>
      <c r="D30" s="89">
        <v>14536</v>
      </c>
      <c r="E30" s="89">
        <v>15592</v>
      </c>
      <c r="F30" s="89">
        <v>17</v>
      </c>
      <c r="G30" s="89">
        <v>33</v>
      </c>
      <c r="H30" s="90">
        <v>-16</v>
      </c>
      <c r="I30" s="28">
        <v>109</v>
      </c>
      <c r="J30" s="28">
        <v>114</v>
      </c>
      <c r="K30" s="91">
        <v>-5</v>
      </c>
      <c r="L30" s="90">
        <v>-21</v>
      </c>
      <c r="M30" s="92">
        <v>10789</v>
      </c>
      <c r="N30" s="90">
        <v>36</v>
      </c>
      <c r="P30" s="3"/>
      <c r="Q30" s="3" t="str">
        <f t="shared" si="2"/>
        <v>　</v>
      </c>
      <c r="R30" s="3" t="str">
        <f t="shared" si="3"/>
        <v>　</v>
      </c>
      <c r="S30" s="107" t="str">
        <f t="shared" si="0"/>
        <v>×</v>
      </c>
      <c r="T30" s="108" t="str">
        <f t="shared" si="4"/>
        <v>○</v>
      </c>
      <c r="U30" s="3" t="str">
        <f t="shared" si="1"/>
        <v>　</v>
      </c>
      <c r="V30" s="3" t="str">
        <f t="shared" si="5"/>
        <v>　</v>
      </c>
      <c r="W30" s="3"/>
      <c r="X30" s="3">
        <f t="shared" si="6"/>
        <v>16</v>
      </c>
      <c r="Y30" s="3">
        <f t="shared" si="7"/>
        <v>22</v>
      </c>
      <c r="Z30" s="3">
        <f t="shared" si="8"/>
        <v>11</v>
      </c>
      <c r="AA30" s="3"/>
      <c r="AB30" s="1" t="s">
        <v>91</v>
      </c>
    </row>
    <row r="31" spans="1:28" ht="12" customHeight="1">
      <c r="A31" s="8"/>
      <c r="B31" s="88"/>
      <c r="C31" s="89"/>
      <c r="D31" s="93"/>
      <c r="E31" s="93"/>
      <c r="F31" s="93"/>
      <c r="G31" s="93"/>
      <c r="H31" s="99"/>
      <c r="I31" s="104"/>
      <c r="J31" s="104"/>
      <c r="K31" s="105"/>
      <c r="L31" s="99"/>
      <c r="M31" s="98"/>
      <c r="N31" s="99"/>
      <c r="P31" s="3"/>
      <c r="Q31" s="109">
        <f>COUNTIF(Q18:Q30,"◎")</f>
        <v>3</v>
      </c>
      <c r="R31" s="109">
        <f>COUNTIF(R18:R30,"◇")</f>
        <v>0</v>
      </c>
      <c r="S31" s="110">
        <f>COUNTIF(S18:S30,"×")</f>
        <v>10</v>
      </c>
      <c r="T31" s="111">
        <f>COUNTIF(T18:T30,"○")</f>
        <v>12</v>
      </c>
      <c r="U31" s="109">
        <f>COUNTIF(U18:U30,"0")</f>
        <v>0</v>
      </c>
      <c r="V31" s="109">
        <f>COUNTIF(V18:V30,"△")</f>
        <v>1</v>
      </c>
      <c r="W31" s="3"/>
      <c r="X31" s="3"/>
      <c r="Y31" s="3"/>
      <c r="Z31" s="3"/>
      <c r="AA31" s="3"/>
      <c r="AB31" s="1" t="s">
        <v>92</v>
      </c>
    </row>
    <row r="32" spans="1:28" ht="12" customHeight="1">
      <c r="A32" s="8"/>
      <c r="B32" s="88" t="s">
        <v>93</v>
      </c>
      <c r="C32" s="89">
        <v>13618</v>
      </c>
      <c r="D32" s="89">
        <v>6550</v>
      </c>
      <c r="E32" s="89">
        <v>7068</v>
      </c>
      <c r="F32" s="89">
        <v>6</v>
      </c>
      <c r="G32" s="89">
        <v>13</v>
      </c>
      <c r="H32" s="90">
        <v>-7</v>
      </c>
      <c r="I32" s="28">
        <v>41</v>
      </c>
      <c r="J32" s="28">
        <v>44</v>
      </c>
      <c r="K32" s="91">
        <v>-3</v>
      </c>
      <c r="L32" s="112">
        <v>-10</v>
      </c>
      <c r="M32" s="92">
        <v>4546</v>
      </c>
      <c r="N32" s="90">
        <v>8</v>
      </c>
      <c r="P32" s="3"/>
      <c r="Q32" s="3" t="str">
        <f t="shared" si="2"/>
        <v>　</v>
      </c>
      <c r="R32" s="3" t="str">
        <f>IF(L32=0,"◇","　")</f>
        <v>　</v>
      </c>
      <c r="S32" s="107" t="str">
        <f t="shared" ref="S32:S56" si="9">IF(L32&lt;0,"×","　")</f>
        <v>×</v>
      </c>
      <c r="T32" s="108" t="str">
        <f t="shared" si="4"/>
        <v>○</v>
      </c>
      <c r="U32" s="3" t="str">
        <f t="shared" ref="U32:U38" si="10">IF(N32=0,"0","　")</f>
        <v>　</v>
      </c>
      <c r="V32" s="3" t="str">
        <f t="shared" si="5"/>
        <v>　</v>
      </c>
      <c r="W32" s="3"/>
      <c r="X32" s="3">
        <f t="shared" si="6"/>
        <v>7</v>
      </c>
      <c r="Y32" s="3">
        <f t="shared" si="7"/>
        <v>10</v>
      </c>
      <c r="Z32" s="3">
        <f t="shared" si="8"/>
        <v>9</v>
      </c>
      <c r="AA32" s="3"/>
      <c r="AB32" s="1" t="s">
        <v>94</v>
      </c>
    </row>
    <row r="33" spans="1:28" ht="12" customHeight="1">
      <c r="A33" s="8"/>
      <c r="B33" s="88" t="s">
        <v>95</v>
      </c>
      <c r="C33" s="89">
        <v>10658</v>
      </c>
      <c r="D33" s="89">
        <v>5205</v>
      </c>
      <c r="E33" s="89">
        <v>5453</v>
      </c>
      <c r="F33" s="89">
        <v>4</v>
      </c>
      <c r="G33" s="89">
        <v>11</v>
      </c>
      <c r="H33" s="90">
        <v>-7</v>
      </c>
      <c r="I33" s="28">
        <v>26</v>
      </c>
      <c r="J33" s="28">
        <v>35</v>
      </c>
      <c r="K33" s="91">
        <v>-9</v>
      </c>
      <c r="L33" s="90">
        <v>-16</v>
      </c>
      <c r="M33" s="92">
        <v>3519</v>
      </c>
      <c r="N33" s="90">
        <v>-4</v>
      </c>
      <c r="P33" s="3"/>
      <c r="Q33" s="3" t="str">
        <f t="shared" si="2"/>
        <v>　</v>
      </c>
      <c r="R33" s="3" t="str">
        <f t="shared" ref="R33:R56" si="11">IF(L33=0,"◇","　")</f>
        <v>　</v>
      </c>
      <c r="S33" s="107" t="str">
        <f t="shared" si="9"/>
        <v>×</v>
      </c>
      <c r="T33" s="108" t="str">
        <f t="shared" si="4"/>
        <v>　</v>
      </c>
      <c r="U33" s="3" t="str">
        <f t="shared" si="10"/>
        <v>　</v>
      </c>
      <c r="V33" s="3" t="str">
        <f t="shared" si="5"/>
        <v>△</v>
      </c>
      <c r="W33" s="3"/>
      <c r="X33" s="3">
        <f t="shared" si="6"/>
        <v>12</v>
      </c>
      <c r="Y33" s="3">
        <f t="shared" si="7"/>
        <v>10</v>
      </c>
      <c r="Z33" s="3">
        <f t="shared" si="8"/>
        <v>13</v>
      </c>
      <c r="AA33" s="3"/>
      <c r="AB33" s="1" t="s">
        <v>96</v>
      </c>
    </row>
    <row r="34" spans="1:28" ht="12" customHeight="1">
      <c r="A34" s="10"/>
      <c r="B34" s="88" t="s">
        <v>97</v>
      </c>
      <c r="C34" s="89">
        <v>17389</v>
      </c>
      <c r="D34" s="89">
        <v>8400</v>
      </c>
      <c r="E34" s="89">
        <v>8989</v>
      </c>
      <c r="F34" s="89">
        <v>9</v>
      </c>
      <c r="G34" s="89">
        <v>27</v>
      </c>
      <c r="H34" s="90">
        <v>-18</v>
      </c>
      <c r="I34" s="28">
        <v>42</v>
      </c>
      <c r="J34" s="28">
        <v>87</v>
      </c>
      <c r="K34" s="91">
        <v>-45</v>
      </c>
      <c r="L34" s="90">
        <v>-63</v>
      </c>
      <c r="M34" s="92">
        <v>5945</v>
      </c>
      <c r="N34" s="90">
        <v>-6</v>
      </c>
      <c r="P34" s="3"/>
      <c r="Q34" s="3" t="str">
        <f t="shared" si="2"/>
        <v>　</v>
      </c>
      <c r="R34" s="3" t="str">
        <f t="shared" si="11"/>
        <v>　</v>
      </c>
      <c r="S34" s="107" t="str">
        <f t="shared" si="9"/>
        <v>×</v>
      </c>
      <c r="T34" s="108" t="str">
        <f t="shared" si="4"/>
        <v>　</v>
      </c>
      <c r="U34" s="3" t="str">
        <f t="shared" si="10"/>
        <v>　</v>
      </c>
      <c r="V34" s="3" t="str">
        <f t="shared" si="5"/>
        <v>△</v>
      </c>
      <c r="W34" s="3"/>
      <c r="X34" s="3">
        <f t="shared" si="6"/>
        <v>31</v>
      </c>
      <c r="Y34" s="3">
        <f t="shared" si="7"/>
        <v>23</v>
      </c>
      <c r="Z34" s="3">
        <f t="shared" si="8"/>
        <v>34</v>
      </c>
      <c r="AA34" s="3"/>
      <c r="AB34" s="1" t="s">
        <v>98</v>
      </c>
    </row>
    <row r="35" spans="1:28" ht="12" customHeight="1">
      <c r="A35" s="10"/>
      <c r="B35" s="88" t="s">
        <v>99</v>
      </c>
      <c r="C35" s="89">
        <v>4815</v>
      </c>
      <c r="D35" s="89">
        <v>2313</v>
      </c>
      <c r="E35" s="89">
        <v>2502</v>
      </c>
      <c r="F35" s="89">
        <v>4</v>
      </c>
      <c r="G35" s="89">
        <v>14</v>
      </c>
      <c r="H35" s="90">
        <v>-10</v>
      </c>
      <c r="I35" s="28">
        <v>11</v>
      </c>
      <c r="J35" s="28">
        <v>20</v>
      </c>
      <c r="K35" s="91">
        <v>-9</v>
      </c>
      <c r="L35" s="90">
        <v>-19</v>
      </c>
      <c r="M35" s="92">
        <v>1665</v>
      </c>
      <c r="N35" s="90">
        <v>-5</v>
      </c>
      <c r="P35" s="3"/>
      <c r="Q35" s="3" t="str">
        <f t="shared" si="2"/>
        <v>　</v>
      </c>
      <c r="R35" s="3" t="str">
        <f t="shared" si="11"/>
        <v>　</v>
      </c>
      <c r="S35" s="107" t="str">
        <f t="shared" si="9"/>
        <v>×</v>
      </c>
      <c r="T35" s="108" t="str">
        <f t="shared" si="4"/>
        <v>　</v>
      </c>
      <c r="U35" s="3" t="str">
        <f t="shared" si="10"/>
        <v>　</v>
      </c>
      <c r="V35" s="3" t="str">
        <f t="shared" si="5"/>
        <v>△</v>
      </c>
      <c r="W35" s="3"/>
      <c r="X35" s="3">
        <f t="shared" si="6"/>
        <v>14</v>
      </c>
      <c r="Y35" s="3">
        <f t="shared" si="7"/>
        <v>16</v>
      </c>
      <c r="Z35" s="3">
        <f t="shared" si="8"/>
        <v>13</v>
      </c>
      <c r="AA35" s="3"/>
      <c r="AB35" s="1" t="s">
        <v>100</v>
      </c>
    </row>
    <row r="36" spans="1:28" ht="12" customHeight="1">
      <c r="A36" s="10"/>
      <c r="B36" s="88" t="s">
        <v>101</v>
      </c>
      <c r="C36" s="89">
        <v>6231</v>
      </c>
      <c r="D36" s="89">
        <v>3091</v>
      </c>
      <c r="E36" s="89">
        <v>3140</v>
      </c>
      <c r="F36" s="89">
        <v>3</v>
      </c>
      <c r="G36" s="89">
        <v>7</v>
      </c>
      <c r="H36" s="90">
        <v>-4</v>
      </c>
      <c r="I36" s="28">
        <v>11</v>
      </c>
      <c r="J36" s="28">
        <v>26</v>
      </c>
      <c r="K36" s="91">
        <v>-15</v>
      </c>
      <c r="L36" s="90">
        <v>-19</v>
      </c>
      <c r="M36" s="92">
        <v>2129</v>
      </c>
      <c r="N36" s="90">
        <v>-3</v>
      </c>
      <c r="P36" s="3"/>
      <c r="Q36" s="3" t="str">
        <f t="shared" si="2"/>
        <v>　</v>
      </c>
      <c r="R36" s="3" t="str">
        <f t="shared" si="11"/>
        <v>　</v>
      </c>
      <c r="S36" s="107" t="str">
        <f t="shared" si="9"/>
        <v>×</v>
      </c>
      <c r="T36" s="108" t="str">
        <f t="shared" si="4"/>
        <v>　</v>
      </c>
      <c r="U36" s="3" t="str">
        <f t="shared" si="10"/>
        <v>　</v>
      </c>
      <c r="V36" s="3" t="str">
        <f t="shared" si="5"/>
        <v>△</v>
      </c>
      <c r="W36" s="3"/>
      <c r="X36" s="3">
        <f t="shared" si="6"/>
        <v>14</v>
      </c>
      <c r="Y36" s="3">
        <f t="shared" si="7"/>
        <v>4</v>
      </c>
      <c r="Z36" s="3">
        <f t="shared" si="8"/>
        <v>18</v>
      </c>
      <c r="AA36" s="3"/>
      <c r="AB36" s="1" t="s">
        <v>102</v>
      </c>
    </row>
    <row r="37" spans="1:28" ht="12" customHeight="1">
      <c r="A37" s="10"/>
      <c r="B37" s="88" t="s">
        <v>103</v>
      </c>
      <c r="C37" s="89">
        <v>7544</v>
      </c>
      <c r="D37" s="89">
        <v>3751</v>
      </c>
      <c r="E37" s="89">
        <v>3793</v>
      </c>
      <c r="F37" s="89">
        <v>1</v>
      </c>
      <c r="G37" s="89">
        <v>19</v>
      </c>
      <c r="H37" s="90">
        <v>-18</v>
      </c>
      <c r="I37" s="28">
        <v>12</v>
      </c>
      <c r="J37" s="28">
        <v>29</v>
      </c>
      <c r="K37" s="91">
        <v>-17</v>
      </c>
      <c r="L37" s="90">
        <v>-35</v>
      </c>
      <c r="M37" s="92">
        <v>2525</v>
      </c>
      <c r="N37" s="90">
        <v>-7</v>
      </c>
      <c r="P37" s="3"/>
      <c r="Q37" s="3" t="str">
        <f t="shared" si="2"/>
        <v>　</v>
      </c>
      <c r="R37" s="3" t="str">
        <f t="shared" si="11"/>
        <v>　</v>
      </c>
      <c r="S37" s="107" t="str">
        <f t="shared" si="9"/>
        <v>×</v>
      </c>
      <c r="T37" s="108" t="str">
        <f t="shared" si="4"/>
        <v>　</v>
      </c>
      <c r="U37" s="3" t="str">
        <f t="shared" si="10"/>
        <v>　</v>
      </c>
      <c r="V37" s="3" t="str">
        <f t="shared" si="5"/>
        <v>△</v>
      </c>
      <c r="W37" s="3"/>
      <c r="X37" s="3">
        <f t="shared" si="6"/>
        <v>23</v>
      </c>
      <c r="Y37" s="3">
        <f t="shared" si="7"/>
        <v>23</v>
      </c>
      <c r="Z37" s="3">
        <f t="shared" si="8"/>
        <v>21</v>
      </c>
      <c r="AA37" s="3"/>
      <c r="AB37" s="1" t="s">
        <v>104</v>
      </c>
    </row>
    <row r="38" spans="1:28" ht="12" customHeight="1">
      <c r="A38" s="10"/>
      <c r="B38" s="88" t="s">
        <v>105</v>
      </c>
      <c r="C38" s="89">
        <v>6430</v>
      </c>
      <c r="D38" s="89">
        <v>3155</v>
      </c>
      <c r="E38" s="89">
        <v>3275</v>
      </c>
      <c r="F38" s="89">
        <v>1</v>
      </c>
      <c r="G38" s="89">
        <v>9</v>
      </c>
      <c r="H38" s="90">
        <v>-8</v>
      </c>
      <c r="I38" s="28">
        <v>19</v>
      </c>
      <c r="J38" s="28">
        <v>28</v>
      </c>
      <c r="K38" s="91">
        <v>-9</v>
      </c>
      <c r="L38" s="90">
        <v>-17</v>
      </c>
      <c r="M38" s="92">
        <v>2060</v>
      </c>
      <c r="N38" s="90">
        <v>4</v>
      </c>
      <c r="P38" s="3"/>
      <c r="Q38" s="3" t="str">
        <f t="shared" si="2"/>
        <v>　</v>
      </c>
      <c r="R38" s="3" t="str">
        <f t="shared" si="11"/>
        <v>　</v>
      </c>
      <c r="S38" s="107" t="str">
        <f t="shared" si="9"/>
        <v>×</v>
      </c>
      <c r="T38" s="108" t="str">
        <f t="shared" si="4"/>
        <v>○</v>
      </c>
      <c r="U38" s="3" t="str">
        <f t="shared" si="10"/>
        <v>　</v>
      </c>
      <c r="V38" s="3" t="str">
        <f t="shared" si="5"/>
        <v>　</v>
      </c>
      <c r="W38" s="3"/>
      <c r="X38" s="3">
        <f t="shared" si="6"/>
        <v>13</v>
      </c>
      <c r="Y38" s="3">
        <f t="shared" si="7"/>
        <v>14</v>
      </c>
      <c r="Z38" s="3">
        <f t="shared" si="8"/>
        <v>13</v>
      </c>
      <c r="AA38" s="3"/>
      <c r="AB38" s="1" t="s">
        <v>106</v>
      </c>
    </row>
    <row r="39" spans="1:28" ht="12" customHeight="1">
      <c r="A39" s="10"/>
      <c r="B39" s="88"/>
      <c r="C39" s="89"/>
      <c r="D39" s="93"/>
      <c r="E39" s="93"/>
      <c r="F39" s="93"/>
      <c r="G39" s="93"/>
      <c r="H39" s="99"/>
      <c r="I39" s="104"/>
      <c r="J39" s="104"/>
      <c r="K39" s="105"/>
      <c r="L39" s="99"/>
      <c r="M39" s="98"/>
      <c r="N39" s="99"/>
      <c r="P39" s="3"/>
      <c r="Q39" s="3" t="str">
        <f t="shared" si="2"/>
        <v>　</v>
      </c>
      <c r="R39" s="3"/>
      <c r="S39" s="107" t="str">
        <f t="shared" si="9"/>
        <v>　</v>
      </c>
      <c r="T39" s="108" t="str">
        <f t="shared" si="4"/>
        <v>　</v>
      </c>
      <c r="U39" s="3"/>
      <c r="V39" s="3" t="str">
        <f t="shared" si="5"/>
        <v>　</v>
      </c>
      <c r="W39" s="3"/>
      <c r="X39" s="3"/>
      <c r="Y39" s="3"/>
      <c r="Z39" s="3"/>
      <c r="AA39" s="3"/>
      <c r="AB39" s="1" t="s">
        <v>92</v>
      </c>
    </row>
    <row r="40" spans="1:28" ht="12" customHeight="1">
      <c r="A40" s="10"/>
      <c r="B40" s="88" t="s">
        <v>107</v>
      </c>
      <c r="C40" s="89">
        <v>4974</v>
      </c>
      <c r="D40" s="89">
        <v>2417</v>
      </c>
      <c r="E40" s="89">
        <v>2557</v>
      </c>
      <c r="F40" s="89">
        <v>1</v>
      </c>
      <c r="G40" s="89">
        <v>5</v>
      </c>
      <c r="H40" s="90">
        <v>-4</v>
      </c>
      <c r="I40" s="28">
        <v>12</v>
      </c>
      <c r="J40" s="28">
        <v>30</v>
      </c>
      <c r="K40" s="91">
        <v>-18</v>
      </c>
      <c r="L40" s="90">
        <v>-22</v>
      </c>
      <c r="M40" s="92">
        <v>1573</v>
      </c>
      <c r="N40" s="90">
        <v>1</v>
      </c>
      <c r="P40" s="3"/>
      <c r="Q40" s="3" t="str">
        <f t="shared" si="2"/>
        <v>　</v>
      </c>
      <c r="R40" s="3" t="str">
        <f t="shared" si="11"/>
        <v>　</v>
      </c>
      <c r="S40" s="107" t="str">
        <f t="shared" si="9"/>
        <v>×</v>
      </c>
      <c r="T40" s="108" t="str">
        <f t="shared" si="4"/>
        <v>○</v>
      </c>
      <c r="U40" s="3" t="str">
        <f t="shared" ref="U40:U46" si="12">IF(N40=0,"0","　")</f>
        <v>　</v>
      </c>
      <c r="V40" s="3" t="str">
        <f t="shared" si="5"/>
        <v>　</v>
      </c>
      <c r="W40" s="3"/>
      <c r="X40" s="3">
        <f t="shared" si="6"/>
        <v>17</v>
      </c>
      <c r="Y40" s="3">
        <f t="shared" si="7"/>
        <v>4</v>
      </c>
      <c r="Z40" s="3">
        <f t="shared" si="8"/>
        <v>22</v>
      </c>
      <c r="AA40" s="3"/>
      <c r="AB40" s="1" t="s">
        <v>108</v>
      </c>
    </row>
    <row r="41" spans="1:28" ht="12" customHeight="1">
      <c r="A41" s="10"/>
      <c r="B41" s="88" t="s">
        <v>109</v>
      </c>
      <c r="C41" s="89">
        <v>7925</v>
      </c>
      <c r="D41" s="89">
        <v>3848</v>
      </c>
      <c r="E41" s="89">
        <v>4077</v>
      </c>
      <c r="F41" s="89">
        <v>3</v>
      </c>
      <c r="G41" s="89">
        <v>16</v>
      </c>
      <c r="H41" s="90">
        <v>-13</v>
      </c>
      <c r="I41" s="28">
        <v>15</v>
      </c>
      <c r="J41" s="28">
        <v>41</v>
      </c>
      <c r="K41" s="91">
        <v>-26</v>
      </c>
      <c r="L41" s="90">
        <v>-39</v>
      </c>
      <c r="M41" s="92">
        <v>2590</v>
      </c>
      <c r="N41" s="90">
        <v>0</v>
      </c>
      <c r="P41" s="3"/>
      <c r="Q41" s="3" t="str">
        <f t="shared" si="2"/>
        <v>　</v>
      </c>
      <c r="R41" s="3" t="str">
        <f t="shared" si="11"/>
        <v>　</v>
      </c>
      <c r="S41" s="107" t="str">
        <f t="shared" si="9"/>
        <v>×</v>
      </c>
      <c r="T41" s="108" t="str">
        <f t="shared" si="4"/>
        <v>　</v>
      </c>
      <c r="U41" s="3" t="str">
        <f t="shared" si="12"/>
        <v>0</v>
      </c>
      <c r="V41" s="3" t="str">
        <f t="shared" si="5"/>
        <v>　</v>
      </c>
      <c r="W41" s="3"/>
      <c r="X41" s="3">
        <f t="shared" si="6"/>
        <v>25</v>
      </c>
      <c r="Y41" s="3">
        <f t="shared" si="7"/>
        <v>20</v>
      </c>
      <c r="Z41" s="3">
        <f t="shared" si="8"/>
        <v>28</v>
      </c>
      <c r="AA41" s="3"/>
      <c r="AB41" s="1" t="s">
        <v>110</v>
      </c>
    </row>
    <row r="42" spans="1:28" ht="12" customHeight="1">
      <c r="A42" s="10"/>
      <c r="B42" s="88" t="s">
        <v>111</v>
      </c>
      <c r="C42" s="89">
        <v>4914</v>
      </c>
      <c r="D42" s="89">
        <v>2389</v>
      </c>
      <c r="E42" s="89">
        <v>2525</v>
      </c>
      <c r="F42" s="89">
        <v>0</v>
      </c>
      <c r="G42" s="89">
        <v>6</v>
      </c>
      <c r="H42" s="90">
        <v>-6</v>
      </c>
      <c r="I42" s="28">
        <v>17</v>
      </c>
      <c r="J42" s="28">
        <v>25</v>
      </c>
      <c r="K42" s="91">
        <v>-8</v>
      </c>
      <c r="L42" s="90">
        <v>-14</v>
      </c>
      <c r="M42" s="92">
        <v>1575</v>
      </c>
      <c r="N42" s="90">
        <v>7</v>
      </c>
      <c r="P42" s="3"/>
      <c r="Q42" s="3" t="str">
        <f t="shared" si="2"/>
        <v>　</v>
      </c>
      <c r="R42" s="3" t="str">
        <f t="shared" si="11"/>
        <v>　</v>
      </c>
      <c r="S42" s="107" t="str">
        <f t="shared" si="9"/>
        <v>×</v>
      </c>
      <c r="T42" s="108" t="str">
        <f t="shared" si="4"/>
        <v>○</v>
      </c>
      <c r="U42" s="3" t="str">
        <f t="shared" si="12"/>
        <v>　</v>
      </c>
      <c r="V42" s="3" t="str">
        <f t="shared" si="5"/>
        <v>　</v>
      </c>
      <c r="W42" s="3"/>
      <c r="X42" s="3">
        <f t="shared" si="6"/>
        <v>11</v>
      </c>
      <c r="Y42" s="3">
        <f t="shared" si="7"/>
        <v>8</v>
      </c>
      <c r="Z42" s="3">
        <f t="shared" si="8"/>
        <v>12</v>
      </c>
      <c r="AA42" s="3"/>
      <c r="AB42" s="1" t="s">
        <v>112</v>
      </c>
    </row>
    <row r="43" spans="1:28" ht="12" customHeight="1">
      <c r="A43" s="3"/>
      <c r="B43" s="88" t="s">
        <v>113</v>
      </c>
      <c r="C43" s="89">
        <v>7077</v>
      </c>
      <c r="D43" s="89">
        <v>3365</v>
      </c>
      <c r="E43" s="89">
        <v>3712</v>
      </c>
      <c r="F43" s="89">
        <v>4</v>
      </c>
      <c r="G43" s="89">
        <v>10</v>
      </c>
      <c r="H43" s="90">
        <v>-6</v>
      </c>
      <c r="I43" s="28">
        <v>20</v>
      </c>
      <c r="J43" s="28">
        <v>38</v>
      </c>
      <c r="K43" s="91">
        <v>-18</v>
      </c>
      <c r="L43" s="90">
        <v>-24</v>
      </c>
      <c r="M43" s="92">
        <v>2313</v>
      </c>
      <c r="N43" s="90">
        <v>0</v>
      </c>
      <c r="P43" s="3"/>
      <c r="Q43" s="3" t="str">
        <f t="shared" si="2"/>
        <v>　</v>
      </c>
      <c r="R43" s="3" t="str">
        <f t="shared" si="11"/>
        <v>　</v>
      </c>
      <c r="S43" s="107" t="str">
        <f t="shared" si="9"/>
        <v>×</v>
      </c>
      <c r="T43" s="108" t="str">
        <f t="shared" si="4"/>
        <v>　</v>
      </c>
      <c r="U43" s="3" t="str">
        <f t="shared" si="12"/>
        <v>0</v>
      </c>
      <c r="V43" s="3" t="str">
        <f t="shared" si="5"/>
        <v>　</v>
      </c>
      <c r="W43" s="3"/>
      <c r="X43" s="3">
        <f t="shared" si="6"/>
        <v>19</v>
      </c>
      <c r="Y43" s="3">
        <f t="shared" si="7"/>
        <v>8</v>
      </c>
      <c r="Z43" s="3">
        <f t="shared" si="8"/>
        <v>22</v>
      </c>
      <c r="AA43" s="3"/>
      <c r="AB43" s="1" t="s">
        <v>114</v>
      </c>
    </row>
    <row r="44" spans="1:28" ht="12" customHeight="1">
      <c r="B44" s="88" t="s">
        <v>115</v>
      </c>
      <c r="C44" s="89">
        <v>2982</v>
      </c>
      <c r="D44" s="89">
        <v>1479</v>
      </c>
      <c r="E44" s="89">
        <v>1503</v>
      </c>
      <c r="F44" s="89">
        <v>2</v>
      </c>
      <c r="G44" s="89">
        <v>3</v>
      </c>
      <c r="H44" s="90">
        <v>-1</v>
      </c>
      <c r="I44" s="28">
        <v>9</v>
      </c>
      <c r="J44" s="28">
        <v>18</v>
      </c>
      <c r="K44" s="91">
        <v>-9</v>
      </c>
      <c r="L44" s="90">
        <v>-10</v>
      </c>
      <c r="M44" s="92">
        <v>944</v>
      </c>
      <c r="N44" s="90">
        <v>2</v>
      </c>
      <c r="P44" s="3"/>
      <c r="Q44" s="3" t="str">
        <f t="shared" si="2"/>
        <v>　</v>
      </c>
      <c r="R44" s="3" t="str">
        <f t="shared" si="11"/>
        <v>　</v>
      </c>
      <c r="S44" s="107" t="str">
        <f t="shared" si="9"/>
        <v>×</v>
      </c>
      <c r="T44" s="108" t="str">
        <f t="shared" si="4"/>
        <v>○</v>
      </c>
      <c r="U44" s="3" t="str">
        <f t="shared" si="12"/>
        <v>　</v>
      </c>
      <c r="V44" s="3" t="str">
        <f t="shared" si="5"/>
        <v>　</v>
      </c>
      <c r="W44" s="3"/>
      <c r="X44" s="3">
        <f t="shared" si="6"/>
        <v>7</v>
      </c>
      <c r="Y44" s="3">
        <f t="shared" si="7"/>
        <v>1</v>
      </c>
      <c r="Z44" s="3">
        <f t="shared" si="8"/>
        <v>13</v>
      </c>
      <c r="AA44" s="3"/>
      <c r="AB44" s="1" t="s">
        <v>116</v>
      </c>
    </row>
    <row r="45" spans="1:28" ht="12" customHeight="1">
      <c r="B45" s="88" t="s">
        <v>117</v>
      </c>
      <c r="C45" s="89">
        <v>3850</v>
      </c>
      <c r="D45" s="89">
        <v>1860</v>
      </c>
      <c r="E45" s="89">
        <v>1990</v>
      </c>
      <c r="F45" s="89">
        <v>1</v>
      </c>
      <c r="G45" s="89">
        <v>5</v>
      </c>
      <c r="H45" s="90">
        <v>-4</v>
      </c>
      <c r="I45" s="28">
        <v>16</v>
      </c>
      <c r="J45" s="28">
        <v>15</v>
      </c>
      <c r="K45" s="91">
        <v>1</v>
      </c>
      <c r="L45" s="90">
        <v>-3</v>
      </c>
      <c r="M45" s="92">
        <v>1191</v>
      </c>
      <c r="N45" s="90">
        <v>-2</v>
      </c>
      <c r="P45" s="3"/>
      <c r="Q45" s="3" t="str">
        <f t="shared" si="2"/>
        <v>　</v>
      </c>
      <c r="R45" s="3" t="str">
        <f t="shared" si="11"/>
        <v>　</v>
      </c>
      <c r="S45" s="107" t="str">
        <f t="shared" si="9"/>
        <v>×</v>
      </c>
      <c r="T45" s="108" t="str">
        <f t="shared" si="4"/>
        <v>　</v>
      </c>
      <c r="U45" s="3" t="str">
        <f t="shared" si="12"/>
        <v>　</v>
      </c>
      <c r="V45" s="3" t="str">
        <f t="shared" si="5"/>
        <v>△</v>
      </c>
      <c r="W45" s="3"/>
      <c r="X45" s="3">
        <f t="shared" si="6"/>
        <v>5</v>
      </c>
      <c r="Y45" s="3">
        <f t="shared" si="7"/>
        <v>4</v>
      </c>
      <c r="Z45" s="3">
        <f t="shared" si="8"/>
        <v>7</v>
      </c>
      <c r="AA45" s="3"/>
      <c r="AB45" s="1" t="s">
        <v>118</v>
      </c>
    </row>
    <row r="46" spans="1:28" ht="12" customHeight="1">
      <c r="B46" s="88" t="s">
        <v>119</v>
      </c>
      <c r="C46" s="89">
        <v>4107</v>
      </c>
      <c r="D46" s="89">
        <v>1944</v>
      </c>
      <c r="E46" s="89">
        <v>2163</v>
      </c>
      <c r="F46" s="89">
        <v>2</v>
      </c>
      <c r="G46" s="89">
        <v>5</v>
      </c>
      <c r="H46" s="90">
        <v>-3</v>
      </c>
      <c r="I46" s="28">
        <v>12</v>
      </c>
      <c r="J46" s="28">
        <v>14</v>
      </c>
      <c r="K46" s="91">
        <v>-2</v>
      </c>
      <c r="L46" s="90">
        <v>-5</v>
      </c>
      <c r="M46" s="92">
        <v>1343</v>
      </c>
      <c r="N46" s="90">
        <v>0</v>
      </c>
      <c r="P46" s="3"/>
      <c r="Q46" s="3" t="str">
        <f t="shared" si="2"/>
        <v>　</v>
      </c>
      <c r="R46" s="3" t="str">
        <f t="shared" si="11"/>
        <v>　</v>
      </c>
      <c r="S46" s="107" t="str">
        <f t="shared" si="9"/>
        <v>×</v>
      </c>
      <c r="T46" s="108" t="str">
        <f t="shared" si="4"/>
        <v>　</v>
      </c>
      <c r="U46" s="3" t="str">
        <f t="shared" si="12"/>
        <v>0</v>
      </c>
      <c r="V46" s="3" t="str">
        <f t="shared" si="5"/>
        <v>　</v>
      </c>
      <c r="W46" s="3"/>
      <c r="X46" s="3">
        <f t="shared" si="6"/>
        <v>6</v>
      </c>
      <c r="Y46" s="3">
        <f t="shared" si="7"/>
        <v>3</v>
      </c>
      <c r="Z46" s="3">
        <f t="shared" si="8"/>
        <v>8</v>
      </c>
      <c r="AA46" s="3"/>
      <c r="AB46" s="1" t="s">
        <v>120</v>
      </c>
    </row>
    <row r="47" spans="1:28" ht="12" customHeight="1">
      <c r="B47" s="88"/>
      <c r="C47" s="89"/>
      <c r="D47" s="93"/>
      <c r="E47" s="93"/>
      <c r="F47" s="93"/>
      <c r="G47" s="93"/>
      <c r="H47" s="99"/>
      <c r="I47" s="104"/>
      <c r="J47" s="104"/>
      <c r="K47" s="105"/>
      <c r="L47" s="99"/>
      <c r="M47" s="98"/>
      <c r="N47" s="99"/>
      <c r="P47" s="3"/>
      <c r="Q47" s="3" t="str">
        <f t="shared" si="2"/>
        <v>　</v>
      </c>
      <c r="R47" s="3"/>
      <c r="S47" s="107" t="str">
        <f t="shared" si="9"/>
        <v>　</v>
      </c>
      <c r="T47" s="108" t="str">
        <f t="shared" si="4"/>
        <v>　</v>
      </c>
      <c r="U47" s="3"/>
      <c r="V47" s="3" t="str">
        <f t="shared" si="5"/>
        <v>　</v>
      </c>
      <c r="W47" s="3"/>
      <c r="X47" s="3"/>
      <c r="Y47" s="3"/>
      <c r="Z47" s="3"/>
      <c r="AA47" s="3"/>
      <c r="AB47" s="1" t="s">
        <v>92</v>
      </c>
    </row>
    <row r="48" spans="1:28" ht="12" customHeight="1">
      <c r="B48" s="113" t="s">
        <v>121</v>
      </c>
      <c r="C48" s="114">
        <v>22234</v>
      </c>
      <c r="D48" s="114">
        <v>10854</v>
      </c>
      <c r="E48" s="114">
        <v>11380</v>
      </c>
      <c r="F48" s="114">
        <v>10</v>
      </c>
      <c r="G48" s="114">
        <v>29</v>
      </c>
      <c r="H48" s="115">
        <v>-19</v>
      </c>
      <c r="I48" s="28">
        <v>68</v>
      </c>
      <c r="J48" s="28">
        <v>82</v>
      </c>
      <c r="K48" s="91">
        <v>-14</v>
      </c>
      <c r="L48" s="115">
        <v>-33</v>
      </c>
      <c r="M48" s="114">
        <v>7377</v>
      </c>
      <c r="N48" s="115">
        <v>11</v>
      </c>
      <c r="P48" s="3"/>
      <c r="Q48" s="3" t="str">
        <f t="shared" si="2"/>
        <v>　</v>
      </c>
      <c r="R48" s="3" t="str">
        <f t="shared" si="11"/>
        <v>　</v>
      </c>
      <c r="S48" s="107" t="str">
        <f t="shared" si="9"/>
        <v>×</v>
      </c>
      <c r="T48" s="108" t="str">
        <f t="shared" si="4"/>
        <v>○</v>
      </c>
      <c r="U48" s="3" t="str">
        <f>IF(N48=0,"0","　")</f>
        <v>　</v>
      </c>
      <c r="V48" s="3" t="str">
        <f t="shared" si="5"/>
        <v>　</v>
      </c>
      <c r="W48" s="3"/>
      <c r="X48" s="3">
        <f t="shared" si="6"/>
        <v>22</v>
      </c>
      <c r="Y48" s="3">
        <f t="shared" si="7"/>
        <v>26</v>
      </c>
      <c r="Z48" s="3">
        <f t="shared" si="8"/>
        <v>17</v>
      </c>
      <c r="AA48" s="3"/>
      <c r="AB48" s="1" t="s">
        <v>122</v>
      </c>
    </row>
    <row r="49" spans="2:28" ht="12" customHeight="1">
      <c r="B49" s="113" t="s">
        <v>123</v>
      </c>
      <c r="C49" s="114">
        <v>14330</v>
      </c>
      <c r="D49" s="114">
        <v>6986</v>
      </c>
      <c r="E49" s="114">
        <v>7344</v>
      </c>
      <c r="F49" s="114">
        <v>6</v>
      </c>
      <c r="G49" s="114">
        <v>10</v>
      </c>
      <c r="H49" s="115">
        <v>-4</v>
      </c>
      <c r="I49" s="28">
        <v>35</v>
      </c>
      <c r="J49" s="28">
        <v>58</v>
      </c>
      <c r="K49" s="91">
        <v>-23</v>
      </c>
      <c r="L49" s="115">
        <v>-27</v>
      </c>
      <c r="M49" s="114">
        <v>4480</v>
      </c>
      <c r="N49" s="115">
        <v>2</v>
      </c>
      <c r="P49" s="3"/>
      <c r="Q49" s="3" t="str">
        <f t="shared" si="2"/>
        <v>　</v>
      </c>
      <c r="R49" s="3" t="str">
        <f t="shared" si="11"/>
        <v>　</v>
      </c>
      <c r="S49" s="107" t="str">
        <f t="shared" si="9"/>
        <v>×</v>
      </c>
      <c r="T49" s="108" t="str">
        <f t="shared" si="4"/>
        <v>○</v>
      </c>
      <c r="U49" s="3" t="str">
        <f>IF(N49=0,"0","　")</f>
        <v>　</v>
      </c>
      <c r="V49" s="3" t="str">
        <f t="shared" si="5"/>
        <v>　</v>
      </c>
      <c r="W49" s="3"/>
      <c r="X49" s="3">
        <f t="shared" si="6"/>
        <v>21</v>
      </c>
      <c r="Y49" s="3">
        <f t="shared" si="7"/>
        <v>4</v>
      </c>
      <c r="Z49" s="3">
        <f t="shared" si="8"/>
        <v>25</v>
      </c>
      <c r="AA49" s="3"/>
      <c r="AB49" s="1" t="s">
        <v>124</v>
      </c>
    </row>
    <row r="50" spans="2:28" ht="12" customHeight="1">
      <c r="B50" s="88" t="s">
        <v>125</v>
      </c>
      <c r="C50" s="89">
        <v>7008</v>
      </c>
      <c r="D50" s="89">
        <v>3539</v>
      </c>
      <c r="E50" s="89">
        <v>3469</v>
      </c>
      <c r="F50" s="89">
        <v>1</v>
      </c>
      <c r="G50" s="89">
        <v>11</v>
      </c>
      <c r="H50" s="90">
        <v>-10</v>
      </c>
      <c r="I50" s="28">
        <v>63</v>
      </c>
      <c r="J50" s="28">
        <v>44</v>
      </c>
      <c r="K50" s="91">
        <v>19</v>
      </c>
      <c r="L50" s="90">
        <v>9</v>
      </c>
      <c r="M50" s="92">
        <v>2810</v>
      </c>
      <c r="N50" s="90">
        <v>29</v>
      </c>
      <c r="P50" s="3"/>
      <c r="Q50" s="3" t="str">
        <f t="shared" si="2"/>
        <v>◎</v>
      </c>
      <c r="R50" s="3" t="str">
        <f t="shared" si="11"/>
        <v>　</v>
      </c>
      <c r="S50" s="107" t="str">
        <f t="shared" si="9"/>
        <v>　</v>
      </c>
      <c r="T50" s="108" t="str">
        <f t="shared" si="4"/>
        <v>○</v>
      </c>
      <c r="U50" s="3" t="str">
        <f>IF(N50=0,"0","　")</f>
        <v>　</v>
      </c>
      <c r="V50" s="3" t="str">
        <f t="shared" si="5"/>
        <v>　</v>
      </c>
      <c r="W50" s="3"/>
      <c r="X50" s="3">
        <f t="shared" si="6"/>
        <v>4</v>
      </c>
      <c r="Y50" s="3">
        <f t="shared" si="7"/>
        <v>16</v>
      </c>
      <c r="Z50" s="3">
        <f t="shared" si="8"/>
        <v>5</v>
      </c>
      <c r="AA50" s="3"/>
      <c r="AB50" s="1" t="s">
        <v>126</v>
      </c>
    </row>
    <row r="51" spans="2:28" ht="12" customHeight="1">
      <c r="B51" s="88" t="s">
        <v>127</v>
      </c>
      <c r="C51" s="89">
        <v>12716</v>
      </c>
      <c r="D51" s="89">
        <v>6274</v>
      </c>
      <c r="E51" s="89">
        <v>6442</v>
      </c>
      <c r="F51" s="89">
        <v>4</v>
      </c>
      <c r="G51" s="89">
        <v>18</v>
      </c>
      <c r="H51" s="90">
        <v>-14</v>
      </c>
      <c r="I51" s="28">
        <v>24</v>
      </c>
      <c r="J51" s="28">
        <v>48</v>
      </c>
      <c r="K51" s="91">
        <v>-24</v>
      </c>
      <c r="L51" s="90">
        <v>-38</v>
      </c>
      <c r="M51" s="92">
        <v>4376</v>
      </c>
      <c r="N51" s="90">
        <v>-2</v>
      </c>
      <c r="P51" s="3"/>
      <c r="Q51" s="3" t="str">
        <f t="shared" si="2"/>
        <v>　</v>
      </c>
      <c r="R51" s="3" t="str">
        <f t="shared" si="11"/>
        <v>　</v>
      </c>
      <c r="S51" s="107" t="str">
        <f t="shared" si="9"/>
        <v>×</v>
      </c>
      <c r="T51" s="108" t="str">
        <f t="shared" si="4"/>
        <v>　</v>
      </c>
      <c r="U51" s="3" t="str">
        <f>IF(N51=0,"0","　")</f>
        <v>　</v>
      </c>
      <c r="V51" s="3" t="str">
        <f t="shared" si="5"/>
        <v>△</v>
      </c>
      <c r="W51" s="3"/>
      <c r="X51" s="3">
        <f t="shared" si="6"/>
        <v>24</v>
      </c>
      <c r="Y51" s="3">
        <f t="shared" si="7"/>
        <v>21</v>
      </c>
      <c r="Z51" s="3">
        <f t="shared" si="8"/>
        <v>26</v>
      </c>
      <c r="AA51" s="3"/>
      <c r="AB51" s="1" t="s">
        <v>128</v>
      </c>
    </row>
    <row r="52" spans="2:28" ht="12" customHeight="1">
      <c r="B52" s="88" t="s">
        <v>129</v>
      </c>
      <c r="C52" s="89">
        <v>6502</v>
      </c>
      <c r="D52" s="89">
        <v>3165</v>
      </c>
      <c r="E52" s="89">
        <v>3337</v>
      </c>
      <c r="F52" s="89">
        <v>2</v>
      </c>
      <c r="G52" s="89">
        <v>9</v>
      </c>
      <c r="H52" s="90">
        <v>-7</v>
      </c>
      <c r="I52" s="28">
        <v>10</v>
      </c>
      <c r="J52" s="28">
        <v>26</v>
      </c>
      <c r="K52" s="91">
        <v>-16</v>
      </c>
      <c r="L52" s="90">
        <v>-23</v>
      </c>
      <c r="M52" s="92">
        <v>2108</v>
      </c>
      <c r="N52" s="90">
        <v>-9</v>
      </c>
      <c r="P52" s="3"/>
      <c r="Q52" s="3" t="str">
        <f t="shared" si="2"/>
        <v>　</v>
      </c>
      <c r="R52" s="3" t="str">
        <f t="shared" si="11"/>
        <v>　</v>
      </c>
      <c r="S52" s="107" t="str">
        <f t="shared" si="9"/>
        <v>×</v>
      </c>
      <c r="T52" s="108" t="str">
        <f t="shared" si="4"/>
        <v>　</v>
      </c>
      <c r="U52" s="3" t="str">
        <f>IF(N52=0,"0","　")</f>
        <v>　</v>
      </c>
      <c r="V52" s="3" t="str">
        <f t="shared" si="5"/>
        <v>△</v>
      </c>
      <c r="W52" s="3"/>
      <c r="X52" s="3">
        <f t="shared" si="6"/>
        <v>18</v>
      </c>
      <c r="Y52" s="3">
        <f t="shared" si="7"/>
        <v>10</v>
      </c>
      <c r="Z52" s="3">
        <f t="shared" si="8"/>
        <v>19</v>
      </c>
      <c r="AA52" s="3"/>
      <c r="AB52" s="1" t="s">
        <v>130</v>
      </c>
    </row>
    <row r="53" spans="2:28" ht="12" customHeight="1">
      <c r="B53" s="88"/>
      <c r="C53" s="89"/>
      <c r="D53" s="93"/>
      <c r="E53" s="93"/>
      <c r="F53" s="93"/>
      <c r="G53" s="93"/>
      <c r="H53" s="99"/>
      <c r="I53" s="104"/>
      <c r="J53" s="104"/>
      <c r="K53" s="105"/>
      <c r="L53" s="99"/>
      <c r="M53" s="98"/>
      <c r="N53" s="99"/>
      <c r="P53" s="3"/>
      <c r="Q53" s="3" t="str">
        <f t="shared" si="2"/>
        <v>　</v>
      </c>
      <c r="R53" s="3"/>
      <c r="S53" s="107" t="str">
        <f t="shared" si="9"/>
        <v>　</v>
      </c>
      <c r="T53" s="108" t="str">
        <f t="shared" si="4"/>
        <v>　</v>
      </c>
      <c r="U53" s="3"/>
      <c r="V53" s="3" t="str">
        <f t="shared" si="5"/>
        <v>　</v>
      </c>
      <c r="W53" s="3"/>
      <c r="X53" s="3"/>
      <c r="Y53" s="3"/>
      <c r="Z53" s="3"/>
      <c r="AA53" s="3"/>
      <c r="AB53" s="1" t="s">
        <v>92</v>
      </c>
    </row>
    <row r="54" spans="2:28" ht="12" customHeight="1">
      <c r="B54" s="88" t="s">
        <v>131</v>
      </c>
      <c r="C54" s="89">
        <v>7579</v>
      </c>
      <c r="D54" s="89">
        <v>3684</v>
      </c>
      <c r="E54" s="89">
        <v>3895</v>
      </c>
      <c r="F54" s="89">
        <v>3</v>
      </c>
      <c r="G54" s="89">
        <v>12</v>
      </c>
      <c r="H54" s="90">
        <v>-9</v>
      </c>
      <c r="I54" s="28">
        <v>31</v>
      </c>
      <c r="J54" s="28">
        <v>35</v>
      </c>
      <c r="K54" s="91">
        <v>-4</v>
      </c>
      <c r="L54" s="90">
        <v>-13</v>
      </c>
      <c r="M54" s="92">
        <v>2354</v>
      </c>
      <c r="N54" s="90">
        <v>11</v>
      </c>
      <c r="P54" s="3"/>
      <c r="Q54" s="3" t="str">
        <f t="shared" si="2"/>
        <v>　</v>
      </c>
      <c r="R54" s="3" t="str">
        <f t="shared" si="11"/>
        <v>　</v>
      </c>
      <c r="S54" s="107" t="str">
        <f t="shared" si="9"/>
        <v>×</v>
      </c>
      <c r="T54" s="108" t="str">
        <f t="shared" si="4"/>
        <v>○</v>
      </c>
      <c r="U54" s="3" t="str">
        <f>IF(N54=0,"0","　")</f>
        <v>　</v>
      </c>
      <c r="V54" s="3" t="str">
        <f t="shared" si="5"/>
        <v>　</v>
      </c>
      <c r="W54" s="3"/>
      <c r="X54" s="3">
        <f t="shared" si="6"/>
        <v>10</v>
      </c>
      <c r="Y54" s="3">
        <f t="shared" si="7"/>
        <v>15</v>
      </c>
      <c r="Z54" s="3">
        <f t="shared" si="8"/>
        <v>10</v>
      </c>
      <c r="AA54" s="3"/>
      <c r="AB54" s="1" t="s">
        <v>132</v>
      </c>
    </row>
    <row r="55" spans="2:28" ht="12" customHeight="1">
      <c r="B55" s="88" t="s">
        <v>133</v>
      </c>
      <c r="C55" s="89">
        <v>19880</v>
      </c>
      <c r="D55" s="89">
        <v>9491</v>
      </c>
      <c r="E55" s="89">
        <v>10389</v>
      </c>
      <c r="F55" s="89">
        <v>9</v>
      </c>
      <c r="G55" s="89">
        <v>21</v>
      </c>
      <c r="H55" s="90">
        <v>-12</v>
      </c>
      <c r="I55" s="28">
        <v>82</v>
      </c>
      <c r="J55" s="28">
        <v>113</v>
      </c>
      <c r="K55" s="91">
        <v>-31</v>
      </c>
      <c r="L55" s="90">
        <v>-43</v>
      </c>
      <c r="M55" s="92">
        <v>6660</v>
      </c>
      <c r="N55" s="90">
        <v>22</v>
      </c>
      <c r="P55" s="3"/>
      <c r="Q55" s="3" t="str">
        <f t="shared" si="2"/>
        <v>　</v>
      </c>
      <c r="R55" s="3" t="str">
        <f t="shared" si="11"/>
        <v>　</v>
      </c>
      <c r="S55" s="107" t="str">
        <f t="shared" si="9"/>
        <v>×</v>
      </c>
      <c r="T55" s="108" t="str">
        <f t="shared" si="4"/>
        <v>○</v>
      </c>
      <c r="U55" s="3" t="str">
        <f>IF(N55=0,"0","　")</f>
        <v>　</v>
      </c>
      <c r="V55" s="3" t="str">
        <f t="shared" si="5"/>
        <v>　</v>
      </c>
      <c r="W55" s="3"/>
      <c r="X55" s="3">
        <f t="shared" si="6"/>
        <v>26</v>
      </c>
      <c r="Y55" s="3">
        <f t="shared" si="7"/>
        <v>18</v>
      </c>
      <c r="Z55" s="3">
        <f t="shared" si="8"/>
        <v>30</v>
      </c>
      <c r="AA55" s="3"/>
      <c r="AB55" s="1" t="s">
        <v>134</v>
      </c>
    </row>
    <row r="56" spans="2:28" ht="12" customHeight="1">
      <c r="B56" s="116" t="s">
        <v>135</v>
      </c>
      <c r="C56" s="89">
        <v>12822</v>
      </c>
      <c r="D56" s="117">
        <v>6089</v>
      </c>
      <c r="E56" s="117">
        <v>6733</v>
      </c>
      <c r="F56" s="117">
        <v>1</v>
      </c>
      <c r="G56" s="117">
        <v>13</v>
      </c>
      <c r="H56" s="118">
        <v>-12</v>
      </c>
      <c r="I56" s="119">
        <v>33</v>
      </c>
      <c r="J56" s="119">
        <v>73</v>
      </c>
      <c r="K56" s="120">
        <v>-40</v>
      </c>
      <c r="L56" s="118">
        <v>-52</v>
      </c>
      <c r="M56" s="121">
        <v>4436</v>
      </c>
      <c r="N56" s="118">
        <v>7</v>
      </c>
      <c r="P56" s="3"/>
      <c r="Q56" s="3"/>
      <c r="R56" s="3" t="str">
        <f t="shared" si="11"/>
        <v>　</v>
      </c>
      <c r="S56" s="107" t="str">
        <f t="shared" si="9"/>
        <v>×</v>
      </c>
      <c r="T56" s="108" t="str">
        <f t="shared" si="4"/>
        <v>○</v>
      </c>
      <c r="U56" s="3" t="str">
        <f>IF(N56=0,"0","　")</f>
        <v>　</v>
      </c>
      <c r="V56" s="3" t="str">
        <f t="shared" si="5"/>
        <v>　</v>
      </c>
      <c r="W56" s="3"/>
      <c r="X56" s="3">
        <f t="shared" si="6"/>
        <v>29</v>
      </c>
      <c r="Y56" s="3">
        <f t="shared" si="7"/>
        <v>18</v>
      </c>
      <c r="Z56" s="3">
        <f t="shared" si="8"/>
        <v>32</v>
      </c>
      <c r="AA56" s="3"/>
      <c r="AB56" s="1" t="s">
        <v>136</v>
      </c>
    </row>
    <row r="57" spans="2:28" ht="12" customHeight="1">
      <c r="C57" s="122"/>
      <c r="S57" s="110"/>
      <c r="T57" s="108"/>
      <c r="U57" s="3"/>
      <c r="W57" s="3"/>
      <c r="X57" s="3"/>
      <c r="Y57" s="3"/>
      <c r="Z57" s="3"/>
      <c r="AA57" s="3"/>
    </row>
    <row r="58" spans="2:28" ht="12" customHeight="1">
      <c r="Q58" s="1">
        <f>COUNTIF(Q32:Q57,"◎")</f>
        <v>1</v>
      </c>
      <c r="R58" s="1">
        <f>COUNTIF(R32:R56,"◇")</f>
        <v>0</v>
      </c>
      <c r="S58" s="107">
        <f>COUNTIF(S32:S57,"×")</f>
        <v>21</v>
      </c>
      <c r="T58" s="108">
        <f>COUNTIF(T32:T57,"○")</f>
        <v>11</v>
      </c>
      <c r="U58" s="1">
        <f>COUNTIF(U32:U56,"0")</f>
        <v>3</v>
      </c>
      <c r="V58" s="1">
        <f>COUNTIF(V32:V57,"△")</f>
        <v>8</v>
      </c>
      <c r="W58" s="3"/>
      <c r="X58" s="3"/>
      <c r="Y58" s="3"/>
      <c r="Z58" s="3"/>
      <c r="AA58" s="3"/>
    </row>
    <row r="59" spans="2:28" ht="12" customHeight="1">
      <c r="S59" s="107"/>
      <c r="T59" s="108"/>
      <c r="W59" s="3"/>
      <c r="X59" s="3"/>
      <c r="Y59" s="3"/>
      <c r="Z59" s="3"/>
      <c r="AA59" s="3"/>
    </row>
    <row r="60" spans="2:28" ht="12" customHeight="1">
      <c r="B60" s="124"/>
      <c r="C60" s="125"/>
      <c r="D60" s="125"/>
      <c r="E60" s="125"/>
      <c r="F60" s="125"/>
      <c r="G60" s="125"/>
      <c r="H60" s="126"/>
      <c r="I60" s="125"/>
      <c r="J60" s="125"/>
      <c r="K60" s="126"/>
      <c r="L60" s="126"/>
      <c r="M60" s="125"/>
      <c r="N60" s="126"/>
      <c r="P60" s="3" t="s">
        <v>149</v>
      </c>
      <c r="Q60" s="127">
        <f>COUNTIF(Q18:Q56,"◎")</f>
        <v>4</v>
      </c>
      <c r="S60" s="128"/>
      <c r="T60" s="129"/>
      <c r="U60" s="3"/>
      <c r="W60" s="3"/>
      <c r="X60" s="3"/>
      <c r="Y60" s="3"/>
      <c r="Z60" s="3"/>
      <c r="AA60" s="3"/>
    </row>
    <row r="61" spans="2:28" ht="12" customHeight="1">
      <c r="B61" s="130"/>
      <c r="C61" s="131"/>
      <c r="D61" s="131"/>
      <c r="E61" s="131"/>
      <c r="F61" s="132"/>
      <c r="G61" s="133"/>
      <c r="H61" s="132"/>
      <c r="I61" s="132"/>
      <c r="J61" s="133"/>
      <c r="K61" s="132"/>
      <c r="L61" s="132"/>
      <c r="M61" s="132"/>
      <c r="N61" s="134"/>
      <c r="P61" s="1" t="s">
        <v>150</v>
      </c>
      <c r="R61" s="127">
        <f>R31+R58</f>
        <v>0</v>
      </c>
      <c r="S61" s="107"/>
      <c r="T61" s="108"/>
      <c r="W61" s="3"/>
      <c r="X61" s="3"/>
      <c r="Y61" s="3"/>
      <c r="Z61" s="3"/>
      <c r="AA61" s="3"/>
    </row>
    <row r="62" spans="2:28" ht="12" customHeight="1">
      <c r="B62" s="130"/>
      <c r="C62" s="131"/>
      <c r="D62" s="131"/>
      <c r="E62" s="131"/>
      <c r="F62" s="133"/>
      <c r="G62" s="133"/>
      <c r="H62" s="133"/>
      <c r="I62" s="133"/>
      <c r="J62" s="133"/>
      <c r="K62" s="133"/>
      <c r="L62" s="132"/>
      <c r="M62" s="132"/>
      <c r="N62" s="134"/>
      <c r="P62" s="3" t="s">
        <v>137</v>
      </c>
      <c r="Q62" s="127"/>
      <c r="S62" s="135">
        <f>COUNTIF(S18:S56,"×")</f>
        <v>31</v>
      </c>
      <c r="T62" s="136"/>
      <c r="U62" s="3"/>
      <c r="W62" s="3"/>
      <c r="X62" s="3"/>
      <c r="Y62" s="3"/>
      <c r="Z62" s="3"/>
      <c r="AA62" s="3"/>
    </row>
    <row r="63" spans="2:28" ht="12" customHeight="1">
      <c r="B63" s="137"/>
      <c r="C63" s="125"/>
      <c r="D63" s="125"/>
      <c r="E63" s="138"/>
      <c r="F63" s="125"/>
      <c r="G63" s="125"/>
      <c r="H63" s="126"/>
      <c r="I63" s="125"/>
      <c r="J63" s="125"/>
      <c r="K63" s="126"/>
      <c r="L63" s="126"/>
      <c r="M63" s="125"/>
      <c r="N63" s="126"/>
      <c r="P63" s="3"/>
      <c r="Q63" s="3"/>
      <c r="S63" s="107"/>
      <c r="T63" s="108"/>
      <c r="U63" s="3"/>
      <c r="W63" s="3"/>
      <c r="X63" s="3"/>
      <c r="Y63" s="3"/>
      <c r="Z63" s="3"/>
      <c r="AA63" s="3"/>
    </row>
    <row r="64" spans="2:28" ht="12" customHeight="1">
      <c r="B64" s="137"/>
      <c r="C64" s="125"/>
      <c r="D64" s="125"/>
      <c r="E64" s="138"/>
      <c r="F64" s="125"/>
      <c r="G64" s="125"/>
      <c r="H64" s="126"/>
      <c r="I64" s="125"/>
      <c r="J64" s="125"/>
      <c r="K64" s="126"/>
      <c r="L64" s="126"/>
      <c r="M64" s="125"/>
      <c r="N64" s="126"/>
      <c r="P64" s="3" t="s">
        <v>138</v>
      </c>
      <c r="Q64" s="3"/>
      <c r="S64" s="107"/>
      <c r="T64" s="136">
        <f>COUNTIF(T18:T56,"○")</f>
        <v>23</v>
      </c>
      <c r="U64" s="139"/>
      <c r="W64" s="3"/>
      <c r="X64" s="3"/>
      <c r="Y64" s="3"/>
      <c r="Z64" s="3"/>
      <c r="AA64" s="3"/>
    </row>
    <row r="65" spans="2:27" ht="12" customHeight="1">
      <c r="B65" s="137"/>
      <c r="C65" s="125"/>
      <c r="D65" s="125"/>
      <c r="E65" s="138"/>
      <c r="F65" s="125"/>
      <c r="G65" s="125"/>
      <c r="H65" s="126"/>
      <c r="I65" s="125"/>
      <c r="J65" s="125"/>
      <c r="K65" s="126"/>
      <c r="L65" s="126"/>
      <c r="M65" s="125"/>
      <c r="N65" s="126"/>
      <c r="P65" s="3">
        <v>0</v>
      </c>
      <c r="Q65" s="3"/>
      <c r="S65" s="107"/>
      <c r="T65" s="136"/>
      <c r="U65" s="140">
        <f>U31+U58</f>
        <v>3</v>
      </c>
      <c r="W65" s="3"/>
      <c r="X65" s="3"/>
      <c r="Y65" s="3"/>
      <c r="Z65" s="3"/>
      <c r="AA65" s="3"/>
    </row>
    <row r="66" spans="2:27" ht="12" customHeight="1">
      <c r="B66" s="137"/>
      <c r="C66" s="125"/>
      <c r="D66" s="125"/>
      <c r="E66" s="138"/>
      <c r="F66" s="125"/>
      <c r="G66" s="125"/>
      <c r="H66" s="126"/>
      <c r="I66" s="125"/>
      <c r="J66" s="125"/>
      <c r="K66" s="126"/>
      <c r="L66" s="126"/>
      <c r="M66" s="125"/>
      <c r="N66" s="126"/>
      <c r="P66" s="109" t="s">
        <v>140</v>
      </c>
      <c r="Q66" s="3"/>
      <c r="R66" s="3"/>
      <c r="S66" s="107"/>
      <c r="T66" s="108"/>
      <c r="U66" s="3"/>
      <c r="V66" s="140">
        <f>COUNTIF(V18:V56,"△")</f>
        <v>9</v>
      </c>
      <c r="W66" s="3"/>
      <c r="X66" s="3"/>
      <c r="Y66" s="3"/>
      <c r="Z66" s="3"/>
      <c r="AA66" s="3"/>
    </row>
    <row r="67" spans="2:27" ht="14.25" customHeight="1">
      <c r="B67" s="141"/>
      <c r="C67" s="77"/>
      <c r="D67" s="77"/>
      <c r="P67" s="109" t="s">
        <v>141</v>
      </c>
      <c r="Q67" s="1">
        <f t="shared" ref="Q67:V67" si="13">Q31+Q58</f>
        <v>4</v>
      </c>
      <c r="R67" s="1">
        <f t="shared" si="13"/>
        <v>0</v>
      </c>
      <c r="S67" s="1">
        <f t="shared" si="13"/>
        <v>31</v>
      </c>
      <c r="T67" s="1">
        <f t="shared" si="13"/>
        <v>23</v>
      </c>
      <c r="U67" s="1">
        <f t="shared" si="13"/>
        <v>3</v>
      </c>
      <c r="V67" s="1">
        <f t="shared" si="13"/>
        <v>9</v>
      </c>
      <c r="W67" s="3"/>
      <c r="X67" s="3"/>
      <c r="Y67" s="3"/>
      <c r="Z67" s="3"/>
      <c r="AA67" s="3"/>
    </row>
    <row r="68" spans="2:27" ht="12" customHeight="1">
      <c r="B68" s="141"/>
      <c r="C68" s="77"/>
      <c r="D68" s="77"/>
      <c r="Q68" s="3"/>
      <c r="R68" s="3">
        <f>Q67+R67+S67</f>
        <v>35</v>
      </c>
      <c r="S68" s="107"/>
      <c r="T68" s="108"/>
      <c r="U68" s="3">
        <f>T64+U65+V66</f>
        <v>35</v>
      </c>
      <c r="V68" s="3"/>
      <c r="W68" s="3"/>
      <c r="X68" s="3"/>
      <c r="Y68" s="3"/>
      <c r="Z68" s="3"/>
      <c r="AA68" s="3"/>
    </row>
    <row r="69" spans="2:27" ht="12" customHeight="1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9" customHeight="1"/>
    <row r="71" spans="2:27" ht="7.5" customHeight="1"/>
    <row r="72" spans="2:27" ht="7.5" customHeight="1"/>
    <row r="78" spans="2:27" ht="12" customHeight="1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</sheetData>
  <mergeCells count="9">
    <mergeCell ref="L4:L5"/>
    <mergeCell ref="M4:M5"/>
    <mergeCell ref="E1:K2"/>
    <mergeCell ref="B4:B5"/>
    <mergeCell ref="C4:C5"/>
    <mergeCell ref="D4:D5"/>
    <mergeCell ref="E4:E5"/>
    <mergeCell ref="F4:H4"/>
    <mergeCell ref="I4:K4"/>
  </mergeCells>
  <phoneticPr fontId="3"/>
  <conditionalFormatting sqref="X18:X56">
    <cfRule type="cellIs" dxfId="41" priority="5" stopIfTrue="1" operator="between">
      <formula>1</formula>
      <formula>5</formula>
    </cfRule>
    <cfRule type="cellIs" dxfId="40" priority="6" stopIfTrue="1" operator="between">
      <formula>31</formula>
      <formula>35</formula>
    </cfRule>
  </conditionalFormatting>
  <conditionalFormatting sqref="Y18:Y56">
    <cfRule type="cellIs" dxfId="39" priority="3" stopIfTrue="1" operator="between">
      <formula>1</formula>
      <formula>5</formula>
    </cfRule>
    <cfRule type="cellIs" dxfId="38" priority="4" stopIfTrue="1" operator="between">
      <formula>31</formula>
      <formula>35</formula>
    </cfRule>
  </conditionalFormatting>
  <conditionalFormatting sqref="Z18:Z56">
    <cfRule type="cellIs" dxfId="37" priority="1" stopIfTrue="1" operator="between">
      <formula>1</formula>
      <formula>5</formula>
    </cfRule>
    <cfRule type="cellIs" dxfId="36" priority="2" stopIfTrue="1" operator="between">
      <formula>31</formula>
      <formula>35</formula>
    </cfRule>
  </conditionalFormatting>
  <printOptions horizontalCentered="1" verticalCentered="1"/>
  <pageMargins left="0.27559055118110237" right="0.27559055118110237" top="0.78740157480314965" bottom="0.27559055118110237" header="0.27559055118110237" footer="0.19685039370078741"/>
  <pageSetup paperSize="9" scale="84" fitToWidth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表紙</vt:lpstr>
      <vt:lpstr>R2.10</vt:lpstr>
      <vt:lpstr>2.11</vt:lpstr>
      <vt:lpstr>2.12</vt:lpstr>
      <vt:lpstr>R3.1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'2.11'!Print_Area</vt:lpstr>
      <vt:lpstr>'2.12'!Print_Area</vt:lpstr>
      <vt:lpstr>'3.10'!Print_Area</vt:lpstr>
      <vt:lpstr>'3.11'!Print_Area</vt:lpstr>
      <vt:lpstr>'3.2'!Print_Area</vt:lpstr>
      <vt:lpstr>'3.3'!Print_Area</vt:lpstr>
      <vt:lpstr>'3.4'!Print_Area</vt:lpstr>
      <vt:lpstr>'3.5'!Print_Area</vt:lpstr>
      <vt:lpstr>'3.6'!Print_Area</vt:lpstr>
      <vt:lpstr>'3.7'!Print_Area</vt:lpstr>
      <vt:lpstr>'3.8'!Print_Area</vt:lpstr>
      <vt:lpstr>'3.9'!Print_Area</vt:lpstr>
      <vt:lpstr>R2.10!Print_Area</vt:lpstr>
      <vt:lpstr>R3.1!Print_Area</vt:lpstr>
      <vt:lpstr>表紙!Print_Area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Windows ユーザー</cp:lastModifiedBy>
  <cp:lastPrinted>2021-12-13T05:11:51Z</cp:lastPrinted>
  <dcterms:created xsi:type="dcterms:W3CDTF">2005-08-25T01:52:52Z</dcterms:created>
  <dcterms:modified xsi:type="dcterms:W3CDTF">2024-06-25T04:51:36Z</dcterms:modified>
</cp:coreProperties>
</file>