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I85" i="4"/>
  <c r="E85" i="4"/>
  <c r="BB10" i="4"/>
  <c r="AT10" i="4"/>
  <c r="W10" i="4"/>
  <c r="P10" i="4"/>
  <c r="I10" i="4"/>
  <c r="AT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<sst xmlns="http://schemas.openxmlformats.org/spreadsheetml/2006/main" count="237" uniqueCount="123">
  <si>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</si>
  <si>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</si>
  <si>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</si>
  <si>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</si>
  <si>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</si>
  <si>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</si>
  <si>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</si>
  <si>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</si>
  <si>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</si>
  <si>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</si>
  <si>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</si>
  <si>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</si>
  <si>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</si>
  <si>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</si>
  <si>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</si>
  <si>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</si>
  <si>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</si>
  <si>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</si>
  <si>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</si>
  <si>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</si>
  <si>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</si>
  <si>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</si>
  <si>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</si>
  <si>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</si>
  <si>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</si>
  <si>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</si>
  <si>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</si>
  <si>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</si>
  <si>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</si>
  <si>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</si>
  <si>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</si>
  <si>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</si>
  <si>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</si>
  <si>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</si>
  <si>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</si>
  <si>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</si>
  <si>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</si>
  <si>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</si>
  <si>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</si>
  <si>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</si>
  <si>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</si>
  <si>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</si>
  <si>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</si>
  <si>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</si>
  <si>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</si>
  <si>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</si>
  <si>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</si>
  <si>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</si>
  <si>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</si>
  <si>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</si>
  <si>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</si>
  <si>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</si>
  <si>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</si>
  <si>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</si>
  <si>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</si>
  <si>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</si>
  <si>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</si>
  <si>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</si>
  <si>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</si>
  <si>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</si>
  <si>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</si>
  <si>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</si>
  <si>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</si>
  <si>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</si>
  <si>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</si>
  <si>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</si>
  <si>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</si>
  <si>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</si>
  <si>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</si>
  <si>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</si>
  <si>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</si>
  <si>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</si>
  <si>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</si>
  <si>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</si>
  <si>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</si>
  <si>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</si>
  <si>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</si>
  <si>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</si>
  <si>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</si>
  <si>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</si>
  <si>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</si>
  <si>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</si>
  <si>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</si>
  <si>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</si>
  <si>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</si>
  <si>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</si>
  <si>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</si>
  <si>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</si>
  <si>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</si>
  <si>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</si>
  <si>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</si>
  <si>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</si>
  <si>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</si>
  <si>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</si>
  <si>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</si>
  <si>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</si>
  <si>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</si>
  <si>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</si>
  <si>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</si>
  <si>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</si>
  <si>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</si>
  <si>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</si>
  <si>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</si>
  <si>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</si>
  <si>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</si>
  <si>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</si>
  <si>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</si>
  <si>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山形県　舟形町</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</si>
  <si>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</si>
  <si>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</si>
  <si>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</si>
  <si>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</si>
  <si>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</si>
  <si>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</si>
  <si>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</si>
  <si>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</si>
  <si>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</si>
  <si>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</si>
  <si>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</si>
  <si>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路については、平成元年度以降に農業集落排水と公共下水道の事業に併せて配水管の入れ替えを行っているので、耐用年数による管の更新はまだ先になるが、当時は費用面による耐震管の埋設ができていない箇所が殆どなので、上水道への移行後に現布設管の耐用年数を基準にして耐震管へ順次変えていく考えである。更新率がゼロ％なのは、平成27年度で石綿管改修を終了し平成28年度から浄水場の建設をおこなっているためである。
　また、機械設備などの機器類については簡易水道の補助事業で更新を行ってきたが、年数的にかなり古くなり故障対応の部品も無くなりつつあるため、上水道の認可計画に人口減による末端施設の配水方法の見直しなども併せて考え、上水道事業で取り組んでいく。</t>
    <rPh sb="145" eb="147">
      <t>コウシン</t>
    </rPh>
    <rPh sb="147" eb="148">
      <t>リツ</t>
    </rPh>
    <rPh sb="156" eb="158">
      <t>ヘイセイ</t>
    </rPh>
    <rPh sb="160" eb="162">
      <t>ネンド</t>
    </rPh>
    <rPh sb="163" eb="165">
      <t>セキメン</t>
    </rPh>
    <rPh sb="165" eb="166">
      <t>カン</t>
    </rPh>
    <rPh sb="166" eb="168">
      <t>カイシュウ</t>
    </rPh>
    <rPh sb="169" eb="171">
      <t>シュウリョウ</t>
    </rPh>
    <rPh sb="172" eb="174">
      <t>ヘイセイ</t>
    </rPh>
    <rPh sb="176" eb="178">
      <t>ネンド</t>
    </rPh>
    <rPh sb="180" eb="183">
      <t>ジョウスイジョウ</t>
    </rPh>
    <rPh sb="184" eb="186">
      <t>ケンセツ</t>
    </rPh>
    <phoneticPr fontId="7"/>
  </si>
  <si>
    <t>　平成29年度に２つの簡易水道の統合による上水道への移行に伴い、法適用の公営企業会計となる。施設の減価償却としての費用が増えるので、いかにして経費を抑えるかが課題となってくると思われる。
　また、会計処理も変わり、新会計方式による分析を基にして計画を立て、健全な事業運営を目指していく。</t>
    <rPh sb="46" eb="48">
      <t>シセツ</t>
    </rPh>
    <rPh sb="49" eb="51">
      <t>ゲンカ</t>
    </rPh>
    <rPh sb="51" eb="53">
      <t>ショウキャク</t>
    </rPh>
    <rPh sb="57" eb="59">
      <t>ヒヨウ</t>
    </rPh>
    <phoneticPr fontId="7"/>
  </si>
  <si>
    <t>非設置</t>
    <rPh sb="0" eb="1">
      <t>ヒ</t>
    </rPh>
    <rPh sb="1" eb="3">
      <t>セッチ</t>
    </rPh>
    <phoneticPr fontId="4"/>
  </si>
  <si>
    <r>
      <t>　収益的収支比率は</t>
    </r>
    <r>
      <rPr>
        <sz val="11"/>
        <color rgb="FFFF0000"/>
        <rFont val="ＭＳ ゴシック"/>
        <family val="3"/>
        <charset val="128"/>
      </rPr>
      <t>前年度と比較し上昇しているが、</t>
    </r>
    <r>
      <rPr>
        <sz val="11"/>
        <color theme="1"/>
        <rFont val="ＭＳ ゴシック"/>
        <family val="3"/>
        <charset val="128"/>
      </rPr>
      <t>修繕費用相応額の一般会計からの繰入と</t>
    </r>
    <r>
      <rPr>
        <sz val="11"/>
        <color rgb="FFFF0000"/>
        <rFont val="ＭＳ ゴシック"/>
        <family val="3"/>
        <charset val="128"/>
      </rPr>
      <t>、平成29年度から企業会計になるため平成29年3月末をもって打切り決算となり、</t>
    </r>
    <r>
      <rPr>
        <sz val="11"/>
        <color theme="1"/>
        <rFont val="ＭＳ ゴシック"/>
        <family val="3"/>
        <charset val="128"/>
      </rPr>
      <t>企業会計当初費用として基金から繰入れたことによるものである。
　企業債残高対給水収益比率については、平均値を下回っている状況であるが、今後の事業量の増による企業債の増と人口減少に伴って料金収入の減収が見込まれるため料金改定をしていく方向である。
　料金回収率は減少しつつも他の団体より高い数値を維持しているので、今後も努力していきたい。
　給水原価は修繕費用の増により増えているが、平成28年度も企業会計移行への委託費用により類似団体の平均値を上回っている。
　施設利用率が類似団体平均値を下回っているのは、現施設の認可計画時で水量増を見込んで施設(設備)を設置していたが、過疎化に伴う人口の減少が影響し使用水量が少ないためである。平成29年度の認可計画により配水能力数値が低くなるので利用率は高くなる見込みである。
　有収率は、漏水の多かった石綿管の改修をしたことにより平均値を上回る数値となっている。</t>
    </r>
    <rPh sb="9" eb="11">
      <t>ゼンネン</t>
    </rPh>
    <rPh sb="11" eb="12">
      <t>ド</t>
    </rPh>
    <rPh sb="13" eb="15">
      <t>ヒカク</t>
    </rPh>
    <rPh sb="16" eb="18">
      <t>ジョウショウ</t>
    </rPh>
    <rPh sb="24" eb="26">
      <t>シュウゼン</t>
    </rPh>
    <rPh sb="26" eb="28">
      <t>ヒヨウ</t>
    </rPh>
    <rPh sb="28" eb="30">
      <t>ソウオウ</t>
    </rPh>
    <rPh sb="30" eb="31">
      <t>ガク</t>
    </rPh>
    <rPh sb="32" eb="34">
      <t>イッパン</t>
    </rPh>
    <rPh sb="34" eb="36">
      <t>カイケイ</t>
    </rPh>
    <rPh sb="39" eb="41">
      <t>クリイレ</t>
    </rPh>
    <rPh sb="43" eb="45">
      <t>ヘイセイ</t>
    </rPh>
    <rPh sb="47" eb="49">
      <t>ネンド</t>
    </rPh>
    <rPh sb="51" eb="53">
      <t>キギョウ</t>
    </rPh>
    <rPh sb="53" eb="55">
      <t>カイケイ</t>
    </rPh>
    <rPh sb="60" eb="62">
      <t>ヘイセイ</t>
    </rPh>
    <rPh sb="64" eb="65">
      <t>ネン</t>
    </rPh>
    <rPh sb="66" eb="68">
      <t>ガツマツ</t>
    </rPh>
    <rPh sb="72" eb="74">
      <t>ウチキ</t>
    </rPh>
    <rPh sb="75" eb="77">
      <t>ケッサン</t>
    </rPh>
    <rPh sb="211" eb="213">
      <t>ゲンショウ</t>
    </rPh>
    <rPh sb="256" eb="258">
      <t>シュウゼン</t>
    </rPh>
    <rPh sb="258" eb="260">
      <t>ヒヨウ</t>
    </rPh>
    <rPh sb="261" eb="262">
      <t>ゾウ</t>
    </rPh>
    <rPh sb="272" eb="274">
      <t>ヘイセイ</t>
    </rPh>
    <rPh sb="276" eb="278">
      <t>ネンド</t>
    </rPh>
    <rPh sb="279" eb="281">
      <t>キギョウ</t>
    </rPh>
    <rPh sb="281" eb="283">
      <t>カイケイ</t>
    </rPh>
    <rPh sb="283" eb="285">
      <t>イコウ</t>
    </rPh>
    <rPh sb="287" eb="289">
      <t>イタク</t>
    </rPh>
    <rPh sb="289" eb="291">
      <t>ヒヨウ</t>
    </rPh>
    <rPh sb="294" eb="296">
      <t>ルイジ</t>
    </rPh>
    <rPh sb="296" eb="298">
      <t>ダンタイ</t>
    </rPh>
    <rPh sb="299" eb="302">
      <t>ヘイキンチ</t>
    </rPh>
    <rPh sb="303" eb="305">
      <t>ウワマワ</t>
    </rPh>
    <rPh sb="318" eb="320">
      <t>ルイジ</t>
    </rPh>
    <rPh sb="320" eb="322">
      <t>ダンタイ</t>
    </rPh>
    <rPh sb="322" eb="325">
      <t>ヘイキンチ</t>
    </rPh>
    <rPh sb="326" eb="328">
      <t>シタマワ</t>
    </rPh>
    <rPh sb="397" eb="399">
      <t>ヘイセイ</t>
    </rPh>
    <rPh sb="401" eb="403">
      <t>ネンド</t>
    </rPh>
    <rPh sb="432" eb="434">
      <t>ミコ</t>
    </rPh>
    <rPh sb="449" eb="450">
      <t>オオ</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</si>
</sst>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9"/>
          <c:y val="0.158069456690285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1.63</c:v>
                </c:pt>
                <c:pt idx="1">
                  <c:v>0.87</c:v>
                </c:pt>
                <c:pt idx="2">
                  <c:v>0.93</c:v>
                </c:pt>
                <c:pt idx="3">
                  <c:v>4.8499999999999996</c:v>
                </c:pt>
                <c:pt idx="4" formatCode="#,##0.00;&quot;△&quot;#,##0.00">
                  <c:v>0</c:v>
                </c:pt>
              </c:numCache>
            </c:numRef>
          </c:val>
        </c:ser>
        <c:dLbls>
          <c:showLegendKey val="0"/>
          <c:showVal val="0"/>
          <c:showCatName val="0"/>
          <c:showSerName val="0"/>
          <c:showPercent val="0"/>
          <c:showBubbleSize val="0"/>
        </c:dLbls>
        <c:gapWidth val="150"/>
        <c:axId val="54351744"/>
        <c:axId val="5435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ser>
        <c:dLbls>
          <c:showLegendKey val="0"/>
          <c:showVal val="0"/>
          <c:showCatName val="0"/>
          <c:showSerName val="0"/>
          <c:showPercent val="0"/>
          <c:showBubbleSize val="0"/>
        </c:dLbls>
        <c:marker val="1"/>
        <c:smooth val="0"/>
        <c:axId val="54351744"/>
        <c:axId val="54353280"/>
      </c:lineChart>
      <c:dateAx>
        <c:axId val="54351744"/>
        <c:scaling>
          <c:orientation val="minMax"/>
        </c:scaling>
        <c:delete val="1"/>
        <c:axPos val="b"/>
        <c:numFmt formatCode="ge" sourceLinked="1"/>
        <c:majorTickMark val="none"/>
        <c:minorTickMark val="none"/>
        <c:tickLblPos val="none"/>
        <c:crossAx val="54353280"/>
        <c:crosses val="autoZero"/>
        <c:auto val="1"/>
        <c:lblOffset val="100"/>
        <c:baseTimeUnit val="years"/>
      </c:dateAx>
      <c:valAx>
        <c:axId val="5435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5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99" l="0.70000000000000062" r="0.70000000000000062" t="0.750000000000013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44.19</c:v>
                </c:pt>
                <c:pt idx="1">
                  <c:v>45.77</c:v>
                </c:pt>
                <c:pt idx="2">
                  <c:v>46.44</c:v>
                </c:pt>
                <c:pt idx="3">
                  <c:v>45.46</c:v>
                </c:pt>
                <c:pt idx="4">
                  <c:v>45.53</c:v>
                </c:pt>
              </c:numCache>
            </c:numRef>
          </c:val>
        </c:ser>
        <c:dLbls>
          <c:showLegendKey val="0"/>
          <c:showVal val="0"/>
          <c:showCatName val="0"/>
          <c:showSerName val="0"/>
          <c:showPercent val="0"/>
          <c:showBubbleSize val="0"/>
        </c:dLbls>
        <c:gapWidth val="150"/>
        <c:axId val="112264704"/>
        <c:axId val="11226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ser>
        <c:dLbls>
          <c:showLegendKey val="0"/>
          <c:showVal val="0"/>
          <c:showCatName val="0"/>
          <c:showSerName val="0"/>
          <c:showPercent val="0"/>
          <c:showBubbleSize val="0"/>
        </c:dLbls>
        <c:marker val="1"/>
        <c:smooth val="0"/>
        <c:axId val="112264704"/>
        <c:axId val="112266240"/>
      </c:lineChart>
      <c:dateAx>
        <c:axId val="112264704"/>
        <c:scaling>
          <c:orientation val="minMax"/>
        </c:scaling>
        <c:delete val="1"/>
        <c:axPos val="b"/>
        <c:numFmt formatCode="ge" sourceLinked="1"/>
        <c:majorTickMark val="none"/>
        <c:minorTickMark val="none"/>
        <c:tickLblPos val="none"/>
        <c:crossAx val="112266240"/>
        <c:crosses val="autoZero"/>
        <c:auto val="1"/>
        <c:lblOffset val="100"/>
        <c:baseTimeUnit val="years"/>
      </c:dateAx>
      <c:valAx>
        <c:axId val="11226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6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99.28</c:v>
                </c:pt>
                <c:pt idx="1">
                  <c:v>96.99</c:v>
                </c:pt>
                <c:pt idx="2">
                  <c:v>94.68</c:v>
                </c:pt>
                <c:pt idx="3">
                  <c:v>93.12</c:v>
                </c:pt>
                <c:pt idx="4">
                  <c:v>92.48</c:v>
                </c:pt>
              </c:numCache>
            </c:numRef>
          </c:val>
        </c:ser>
        <c:dLbls>
          <c:showLegendKey val="0"/>
          <c:showVal val="0"/>
          <c:showCatName val="0"/>
          <c:showSerName val="0"/>
          <c:showPercent val="0"/>
          <c:showBubbleSize val="0"/>
        </c:dLbls>
        <c:gapWidth val="150"/>
        <c:axId val="112314240"/>
        <c:axId val="11231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ser>
        <c:dLbls>
          <c:showLegendKey val="0"/>
          <c:showVal val="0"/>
          <c:showCatName val="0"/>
          <c:showSerName val="0"/>
          <c:showPercent val="0"/>
          <c:showBubbleSize val="0"/>
        </c:dLbls>
        <c:marker val="1"/>
        <c:smooth val="0"/>
        <c:axId val="112314240"/>
        <c:axId val="112315776"/>
      </c:lineChart>
      <c:dateAx>
        <c:axId val="112314240"/>
        <c:scaling>
          <c:orientation val="minMax"/>
        </c:scaling>
        <c:delete val="1"/>
        <c:axPos val="b"/>
        <c:numFmt formatCode="ge" sourceLinked="1"/>
        <c:majorTickMark val="none"/>
        <c:minorTickMark val="none"/>
        <c:tickLblPos val="none"/>
        <c:crossAx val="112315776"/>
        <c:crosses val="autoZero"/>
        <c:auto val="1"/>
        <c:lblOffset val="100"/>
        <c:baseTimeUnit val="years"/>
      </c:dateAx>
      <c:valAx>
        <c:axId val="11231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1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37016888488831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86.23</c:v>
                </c:pt>
                <c:pt idx="1">
                  <c:v>86.76</c:v>
                </c:pt>
                <c:pt idx="2">
                  <c:v>82.05</c:v>
                </c:pt>
                <c:pt idx="3">
                  <c:v>71.39</c:v>
                </c:pt>
                <c:pt idx="4">
                  <c:v>101.72</c:v>
                </c:pt>
              </c:numCache>
            </c:numRef>
          </c:val>
        </c:ser>
        <c:dLbls>
          <c:showLegendKey val="0"/>
          <c:showVal val="0"/>
          <c:showCatName val="0"/>
          <c:showSerName val="0"/>
          <c:showPercent val="0"/>
          <c:showBubbleSize val="0"/>
        </c:dLbls>
        <c:gapWidth val="150"/>
        <c:axId val="109783296"/>
        <c:axId val="10978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ser>
        <c:dLbls>
          <c:showLegendKey val="0"/>
          <c:showVal val="0"/>
          <c:showCatName val="0"/>
          <c:showSerName val="0"/>
          <c:showPercent val="0"/>
          <c:showBubbleSize val="0"/>
        </c:dLbls>
        <c:marker val="1"/>
        <c:smooth val="0"/>
        <c:axId val="109783296"/>
        <c:axId val="109785088"/>
      </c:lineChart>
      <c:dateAx>
        <c:axId val="109783296"/>
        <c:scaling>
          <c:orientation val="minMax"/>
        </c:scaling>
        <c:delete val="1"/>
        <c:axPos val="b"/>
        <c:numFmt formatCode="ge" sourceLinked="1"/>
        <c:majorTickMark val="none"/>
        <c:minorTickMark val="none"/>
        <c:tickLblPos val="none"/>
        <c:crossAx val="109785088"/>
        <c:crosses val="autoZero"/>
        <c:auto val="1"/>
        <c:lblOffset val="100"/>
        <c:baseTimeUnit val="years"/>
      </c:dateAx>
      <c:valAx>
        <c:axId val="10978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8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804160"/>
        <c:axId val="10982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804160"/>
        <c:axId val="109826432"/>
      </c:lineChart>
      <c:dateAx>
        <c:axId val="109804160"/>
        <c:scaling>
          <c:orientation val="minMax"/>
        </c:scaling>
        <c:delete val="1"/>
        <c:axPos val="b"/>
        <c:numFmt formatCode="ge" sourceLinked="1"/>
        <c:majorTickMark val="none"/>
        <c:minorTickMark val="none"/>
        <c:tickLblPos val="none"/>
        <c:crossAx val="109826432"/>
        <c:crosses val="autoZero"/>
        <c:auto val="1"/>
        <c:lblOffset val="100"/>
        <c:baseTimeUnit val="years"/>
      </c:dateAx>
      <c:valAx>
        <c:axId val="10982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0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963136"/>
        <c:axId val="11196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963136"/>
        <c:axId val="111969024"/>
      </c:lineChart>
      <c:dateAx>
        <c:axId val="111963136"/>
        <c:scaling>
          <c:orientation val="minMax"/>
        </c:scaling>
        <c:delete val="1"/>
        <c:axPos val="b"/>
        <c:numFmt formatCode="ge" sourceLinked="1"/>
        <c:majorTickMark val="none"/>
        <c:minorTickMark val="none"/>
        <c:tickLblPos val="none"/>
        <c:crossAx val="111969024"/>
        <c:crosses val="autoZero"/>
        <c:auto val="1"/>
        <c:lblOffset val="100"/>
        <c:baseTimeUnit val="years"/>
      </c:dateAx>
      <c:valAx>
        <c:axId val="11196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6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087040"/>
        <c:axId val="11208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087040"/>
        <c:axId val="112088576"/>
      </c:lineChart>
      <c:dateAx>
        <c:axId val="112087040"/>
        <c:scaling>
          <c:orientation val="minMax"/>
        </c:scaling>
        <c:delete val="1"/>
        <c:axPos val="b"/>
        <c:numFmt formatCode="ge" sourceLinked="1"/>
        <c:majorTickMark val="none"/>
        <c:minorTickMark val="none"/>
        <c:tickLblPos val="none"/>
        <c:crossAx val="112088576"/>
        <c:crosses val="autoZero"/>
        <c:auto val="1"/>
        <c:lblOffset val="100"/>
        <c:baseTimeUnit val="years"/>
      </c:dateAx>
      <c:valAx>
        <c:axId val="11208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8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112000"/>
        <c:axId val="11211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112000"/>
        <c:axId val="112113536"/>
      </c:lineChart>
      <c:dateAx>
        <c:axId val="112112000"/>
        <c:scaling>
          <c:orientation val="minMax"/>
        </c:scaling>
        <c:delete val="1"/>
        <c:axPos val="b"/>
        <c:numFmt formatCode="ge" sourceLinked="1"/>
        <c:majorTickMark val="none"/>
        <c:minorTickMark val="none"/>
        <c:tickLblPos val="none"/>
        <c:crossAx val="112113536"/>
        <c:crosses val="autoZero"/>
        <c:auto val="1"/>
        <c:lblOffset val="100"/>
        <c:baseTimeUnit val="years"/>
      </c:dateAx>
      <c:valAx>
        <c:axId val="11211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1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983.65</c:v>
                </c:pt>
                <c:pt idx="1">
                  <c:v>967.03</c:v>
                </c:pt>
                <c:pt idx="2">
                  <c:v>981.16</c:v>
                </c:pt>
                <c:pt idx="3">
                  <c:v>1026.28</c:v>
                </c:pt>
                <c:pt idx="4">
                  <c:v>1067.78</c:v>
                </c:pt>
              </c:numCache>
            </c:numRef>
          </c:val>
        </c:ser>
        <c:dLbls>
          <c:showLegendKey val="0"/>
          <c:showVal val="0"/>
          <c:showCatName val="0"/>
          <c:showSerName val="0"/>
          <c:showPercent val="0"/>
          <c:showBubbleSize val="0"/>
        </c:dLbls>
        <c:gapWidth val="150"/>
        <c:axId val="112214784"/>
        <c:axId val="11221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ser>
        <c:dLbls>
          <c:showLegendKey val="0"/>
          <c:showVal val="0"/>
          <c:showCatName val="0"/>
          <c:showSerName val="0"/>
          <c:showPercent val="0"/>
          <c:showBubbleSize val="0"/>
        </c:dLbls>
        <c:marker val="1"/>
        <c:smooth val="0"/>
        <c:axId val="112214784"/>
        <c:axId val="112216320"/>
      </c:lineChart>
      <c:dateAx>
        <c:axId val="112214784"/>
        <c:scaling>
          <c:orientation val="minMax"/>
        </c:scaling>
        <c:delete val="1"/>
        <c:axPos val="b"/>
        <c:numFmt formatCode="ge" sourceLinked="1"/>
        <c:majorTickMark val="none"/>
        <c:minorTickMark val="none"/>
        <c:tickLblPos val="none"/>
        <c:crossAx val="112216320"/>
        <c:crosses val="autoZero"/>
        <c:auto val="1"/>
        <c:lblOffset val="100"/>
        <c:baseTimeUnit val="years"/>
      </c:dateAx>
      <c:valAx>
        <c:axId val="11221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1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70.23</c:v>
                </c:pt>
                <c:pt idx="1">
                  <c:v>76.36</c:v>
                </c:pt>
                <c:pt idx="2">
                  <c:v>72.55</c:v>
                </c:pt>
                <c:pt idx="3">
                  <c:v>65.459999999999994</c:v>
                </c:pt>
                <c:pt idx="4">
                  <c:v>62.19</c:v>
                </c:pt>
              </c:numCache>
            </c:numRef>
          </c:val>
        </c:ser>
        <c:dLbls>
          <c:showLegendKey val="0"/>
          <c:showVal val="0"/>
          <c:showCatName val="0"/>
          <c:showSerName val="0"/>
          <c:showPercent val="0"/>
          <c:showBubbleSize val="0"/>
        </c:dLbls>
        <c:gapWidth val="150"/>
        <c:axId val="112252032"/>
        <c:axId val="11225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ser>
        <c:dLbls>
          <c:showLegendKey val="0"/>
          <c:showVal val="0"/>
          <c:showCatName val="0"/>
          <c:showSerName val="0"/>
          <c:showPercent val="0"/>
          <c:showBubbleSize val="0"/>
        </c:dLbls>
        <c:marker val="1"/>
        <c:smooth val="0"/>
        <c:axId val="112252032"/>
        <c:axId val="112253568"/>
      </c:lineChart>
      <c:dateAx>
        <c:axId val="112252032"/>
        <c:scaling>
          <c:orientation val="minMax"/>
        </c:scaling>
        <c:delete val="1"/>
        <c:axPos val="b"/>
        <c:numFmt formatCode="ge" sourceLinked="1"/>
        <c:majorTickMark val="none"/>
        <c:minorTickMark val="none"/>
        <c:tickLblPos val="none"/>
        <c:crossAx val="112253568"/>
        <c:crosses val="autoZero"/>
        <c:auto val="1"/>
        <c:lblOffset val="100"/>
        <c:baseTimeUnit val="years"/>
      </c:dateAx>
      <c:valAx>
        <c:axId val="11225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5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289.08</c:v>
                </c:pt>
                <c:pt idx="1">
                  <c:v>259.11</c:v>
                </c:pt>
                <c:pt idx="2">
                  <c:v>278.27999999999997</c:v>
                </c:pt>
                <c:pt idx="3">
                  <c:v>309.93</c:v>
                </c:pt>
                <c:pt idx="4">
                  <c:v>327.74</c:v>
                </c:pt>
              </c:numCache>
            </c:numRef>
          </c:val>
        </c:ser>
        <c:dLbls>
          <c:showLegendKey val="0"/>
          <c:showVal val="0"/>
          <c:showCatName val="0"/>
          <c:showSerName val="0"/>
          <c:showPercent val="0"/>
          <c:showBubbleSize val="0"/>
        </c:dLbls>
        <c:gapWidth val="150"/>
        <c:axId val="112166016"/>
        <c:axId val="11216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ser>
        <c:dLbls>
          <c:showLegendKey val="0"/>
          <c:showVal val="0"/>
          <c:showCatName val="0"/>
          <c:showSerName val="0"/>
          <c:showPercent val="0"/>
          <c:showBubbleSize val="0"/>
        </c:dLbls>
        <c:marker val="1"/>
        <c:smooth val="0"/>
        <c:axId val="112166016"/>
        <c:axId val="112167552"/>
      </c:lineChart>
      <c:dateAx>
        <c:axId val="112166016"/>
        <c:scaling>
          <c:orientation val="minMax"/>
        </c:scaling>
        <c:delete val="1"/>
        <c:axPos val="b"/>
        <c:numFmt formatCode="ge" sourceLinked="1"/>
        <c:majorTickMark val="none"/>
        <c:minorTickMark val="none"/>
        <c:tickLblPos val="none"/>
        <c:crossAx val="112167552"/>
        <c:crosses val="autoZero"/>
        <c:auto val="1"/>
        <c:lblOffset val="100"/>
        <c:baseTimeUnit val="years"/>
      </c:dateAx>
      <c:valAx>
        <c:axId val="11216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6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54" zoomScaleNormal="100" workbookViewId="0">
      <selection activeCell="CC18" sqref="CC1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山形県　舟形町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D2</v>
      </c>
      <c r="X8" s="73"/>
      <c r="Y8" s="73"/>
      <c r="Z8" s="73"/>
      <c r="AA8" s="73"/>
      <c r="AB8" s="73"/>
      <c r="AC8" s="73"/>
      <c r="AD8" s="74" t="s">
        <v>121</v>
      </c>
      <c r="AE8" s="74"/>
      <c r="AF8" s="74"/>
      <c r="AG8" s="74"/>
      <c r="AH8" s="74"/>
      <c r="AI8" s="74"/>
      <c r="AJ8" s="74"/>
      <c r="AK8" s="2"/>
      <c r="AL8" s="67">
        <f>データ!$R$6</f>
        <v>5612</v>
      </c>
      <c r="AM8" s="67"/>
      <c r="AN8" s="67"/>
      <c r="AO8" s="67"/>
      <c r="AP8" s="67"/>
      <c r="AQ8" s="67"/>
      <c r="AR8" s="67"/>
      <c r="AS8" s="67"/>
      <c r="AT8" s="66">
        <f>データ!$S$6</f>
        <v>119.04</v>
      </c>
      <c r="AU8" s="66"/>
      <c r="AV8" s="66"/>
      <c r="AW8" s="66"/>
      <c r="AX8" s="66"/>
      <c r="AY8" s="66"/>
      <c r="AZ8" s="66"/>
      <c r="BA8" s="66"/>
      <c r="BB8" s="66">
        <f>データ!$T$6</f>
        <v>47.14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99.43</v>
      </c>
      <c r="Q10" s="66"/>
      <c r="R10" s="66"/>
      <c r="S10" s="66"/>
      <c r="T10" s="66"/>
      <c r="U10" s="66"/>
      <c r="V10" s="66"/>
      <c r="W10" s="67">
        <f>データ!$Q$6</f>
        <v>3780</v>
      </c>
      <c r="X10" s="67"/>
      <c r="Y10" s="67"/>
      <c r="Z10" s="67"/>
      <c r="AA10" s="67"/>
      <c r="AB10" s="67"/>
      <c r="AC10" s="67"/>
      <c r="AD10" s="2"/>
      <c r="AE10" s="2"/>
      <c r="AF10" s="2"/>
      <c r="AG10" s="2"/>
      <c r="AH10" s="2"/>
      <c r="AI10" s="2"/>
      <c r="AJ10" s="2"/>
      <c r="AK10" s="2"/>
      <c r="AL10" s="67">
        <f>データ!$U$6</f>
        <v>5549</v>
      </c>
      <c r="AM10" s="67"/>
      <c r="AN10" s="67"/>
      <c r="AO10" s="67"/>
      <c r="AP10" s="67"/>
      <c r="AQ10" s="67"/>
      <c r="AR10" s="67"/>
      <c r="AS10" s="67"/>
      <c r="AT10" s="66">
        <f>データ!$V$6</f>
        <v>6.9</v>
      </c>
      <c r="AU10" s="66"/>
      <c r="AV10" s="66"/>
      <c r="AW10" s="66"/>
      <c r="AX10" s="66"/>
      <c r="AY10" s="66"/>
      <c r="AZ10" s="66"/>
      <c r="BA10" s="66"/>
      <c r="BB10" s="66">
        <f>データ!$W$6</f>
        <v>804.2</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63631</v>
      </c>
      <c r="D6" s="34">
        <f t="shared" si="3"/>
        <v>47</v>
      </c>
      <c r="E6" s="34">
        <f t="shared" si="3"/>
        <v>1</v>
      </c>
      <c r="F6" s="34">
        <f t="shared" si="3"/>
        <v>0</v>
      </c>
      <c r="G6" s="34">
        <f t="shared" si="3"/>
        <v>0</v>
      </c>
      <c r="H6" s="34" t="str">
        <f t="shared" si="3"/>
        <v>山形県　舟形町</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99.43</v>
      </c>
      <c r="Q6" s="35">
        <f t="shared" si="3"/>
        <v>3780</v>
      </c>
      <c r="R6" s="35">
        <f t="shared" si="3"/>
        <v>5612</v>
      </c>
      <c r="S6" s="35">
        <f t="shared" si="3"/>
        <v>119.04</v>
      </c>
      <c r="T6" s="35">
        <f t="shared" si="3"/>
        <v>47.14</v>
      </c>
      <c r="U6" s="35">
        <f t="shared" si="3"/>
        <v>5549</v>
      </c>
      <c r="V6" s="35">
        <f t="shared" si="3"/>
        <v>6.9</v>
      </c>
      <c r="W6" s="35">
        <f t="shared" si="3"/>
        <v>804.2</v>
      </c>
      <c r="X6" s="36">
        <f>IF(X7="",NA(),X7)</f>
        <v>86.23</v>
      </c>
      <c r="Y6" s="36">
        <f t="shared" ref="Y6:AG6" si="4">IF(Y7="",NA(),Y7)</f>
        <v>86.76</v>
      </c>
      <c r="Z6" s="36">
        <f t="shared" si="4"/>
        <v>82.05</v>
      </c>
      <c r="AA6" s="36">
        <f t="shared" si="4"/>
        <v>71.39</v>
      </c>
      <c r="AB6" s="36">
        <f t="shared" si="4"/>
        <v>101.72</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983.65</v>
      </c>
      <c r="BF6" s="36">
        <f t="shared" ref="BF6:BN6" si="7">IF(BF7="",NA(),BF7)</f>
        <v>967.03</v>
      </c>
      <c r="BG6" s="36">
        <f t="shared" si="7"/>
        <v>981.16</v>
      </c>
      <c r="BH6" s="36">
        <f t="shared" si="7"/>
        <v>1026.28</v>
      </c>
      <c r="BI6" s="36">
        <f t="shared" si="7"/>
        <v>1067.78</v>
      </c>
      <c r="BJ6" s="36">
        <f t="shared" si="7"/>
        <v>1158.82</v>
      </c>
      <c r="BK6" s="36">
        <f t="shared" si="7"/>
        <v>1167.7</v>
      </c>
      <c r="BL6" s="36">
        <f t="shared" si="7"/>
        <v>1228.58</v>
      </c>
      <c r="BM6" s="36">
        <f t="shared" si="7"/>
        <v>1280.18</v>
      </c>
      <c r="BN6" s="36">
        <f t="shared" si="7"/>
        <v>1346.23</v>
      </c>
      <c r="BO6" s="35" t="str">
        <f>IF(BO7="","",IF(BO7="-","【-】","【"&amp;SUBSTITUTE(TEXT(BO7,"#,##0.00"),"-","△")&amp;"】"))</f>
        <v>【1,280.76】</v>
      </c>
      <c r="BP6" s="36">
        <f>IF(BP7="",NA(),BP7)</f>
        <v>70.23</v>
      </c>
      <c r="BQ6" s="36">
        <f t="shared" ref="BQ6:BY6" si="8">IF(BQ7="",NA(),BQ7)</f>
        <v>76.36</v>
      </c>
      <c r="BR6" s="36">
        <f t="shared" si="8"/>
        <v>72.55</v>
      </c>
      <c r="BS6" s="36">
        <f t="shared" si="8"/>
        <v>65.459999999999994</v>
      </c>
      <c r="BT6" s="36">
        <f t="shared" si="8"/>
        <v>62.19</v>
      </c>
      <c r="BU6" s="36">
        <f t="shared" si="8"/>
        <v>55.6</v>
      </c>
      <c r="BV6" s="36">
        <f t="shared" si="8"/>
        <v>54.43</v>
      </c>
      <c r="BW6" s="36">
        <f t="shared" si="8"/>
        <v>53.81</v>
      </c>
      <c r="BX6" s="36">
        <f t="shared" si="8"/>
        <v>53.62</v>
      </c>
      <c r="BY6" s="36">
        <f t="shared" si="8"/>
        <v>53.41</v>
      </c>
      <c r="BZ6" s="35" t="str">
        <f>IF(BZ7="","",IF(BZ7="-","【-】","【"&amp;SUBSTITUTE(TEXT(BZ7,"#,##0.00"),"-","△")&amp;"】"))</f>
        <v>【53.06】</v>
      </c>
      <c r="CA6" s="36">
        <f>IF(CA7="",NA(),CA7)</f>
        <v>289.08</v>
      </c>
      <c r="CB6" s="36">
        <f t="shared" ref="CB6:CJ6" si="9">IF(CB7="",NA(),CB7)</f>
        <v>259.11</v>
      </c>
      <c r="CC6" s="36">
        <f t="shared" si="9"/>
        <v>278.27999999999997</v>
      </c>
      <c r="CD6" s="36">
        <f t="shared" si="9"/>
        <v>309.93</v>
      </c>
      <c r="CE6" s="36">
        <f t="shared" si="9"/>
        <v>327.74</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44.19</v>
      </c>
      <c r="CM6" s="36">
        <f t="shared" ref="CM6:CU6" si="10">IF(CM7="",NA(),CM7)</f>
        <v>45.77</v>
      </c>
      <c r="CN6" s="36">
        <f t="shared" si="10"/>
        <v>46.44</v>
      </c>
      <c r="CO6" s="36">
        <f t="shared" si="10"/>
        <v>45.46</v>
      </c>
      <c r="CP6" s="36">
        <f t="shared" si="10"/>
        <v>45.53</v>
      </c>
      <c r="CQ6" s="36">
        <f t="shared" si="10"/>
        <v>60.66</v>
      </c>
      <c r="CR6" s="36">
        <f t="shared" si="10"/>
        <v>60.17</v>
      </c>
      <c r="CS6" s="36">
        <f t="shared" si="10"/>
        <v>58.96</v>
      </c>
      <c r="CT6" s="36">
        <f t="shared" si="10"/>
        <v>58.1</v>
      </c>
      <c r="CU6" s="36">
        <f t="shared" si="10"/>
        <v>56.19</v>
      </c>
      <c r="CV6" s="35" t="str">
        <f>IF(CV7="","",IF(CV7="-","【-】","【"&amp;SUBSTITUTE(TEXT(CV7,"#,##0.00"),"-","△")&amp;"】"))</f>
        <v>【56.28】</v>
      </c>
      <c r="CW6" s="36">
        <f>IF(CW7="",NA(),CW7)</f>
        <v>99.28</v>
      </c>
      <c r="CX6" s="36">
        <f t="shared" ref="CX6:DF6" si="11">IF(CX7="",NA(),CX7)</f>
        <v>96.99</v>
      </c>
      <c r="CY6" s="36">
        <f t="shared" si="11"/>
        <v>94.68</v>
      </c>
      <c r="CZ6" s="36">
        <f t="shared" si="11"/>
        <v>93.12</v>
      </c>
      <c r="DA6" s="36">
        <f t="shared" si="11"/>
        <v>92.48</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1.63</v>
      </c>
      <c r="EE6" s="36">
        <f t="shared" ref="EE6:EM6" si="14">IF(EE7="",NA(),EE7)</f>
        <v>0.87</v>
      </c>
      <c r="EF6" s="36">
        <f t="shared" si="14"/>
        <v>0.93</v>
      </c>
      <c r="EG6" s="36">
        <f t="shared" si="14"/>
        <v>4.8499999999999996</v>
      </c>
      <c r="EH6" s="35">
        <f t="shared" si="14"/>
        <v>0</v>
      </c>
      <c r="EI6" s="36">
        <f t="shared" si="14"/>
        <v>0.69</v>
      </c>
      <c r="EJ6" s="36">
        <f t="shared" si="14"/>
        <v>0.89</v>
      </c>
      <c r="EK6" s="36">
        <f t="shared" si="14"/>
        <v>0.98</v>
      </c>
      <c r="EL6" s="36">
        <f t="shared" si="14"/>
        <v>0.76</v>
      </c>
      <c r="EM6" s="36">
        <f t="shared" si="14"/>
        <v>0.8</v>
      </c>
      <c r="EN6" s="35" t="str">
        <f>IF(EN7="","",IF(EN7="-","【-】","【"&amp;SUBSTITUTE(TEXT(EN7,"#,##0.00"),"-","△")&amp;"】"))</f>
        <v>【0.59】</v>
      </c>
    </row>
    <row r="7" spans="1:144" s="37" customFormat="1">
      <c r="A7" s="29"/>
      <c r="B7" s="38">
        <v>2016</v>
      </c>
      <c r="C7" s="38">
        <v>63631</v>
      </c>
      <c r="D7" s="38">
        <v>47</v>
      </c>
      <c r="E7" s="38">
        <v>1</v>
      </c>
      <c r="F7" s="38">
        <v>0</v>
      </c>
      <c r="G7" s="38">
        <v>0</v>
      </c>
      <c r="H7" s="38" t="s">
        <v>107</v>
      </c>
      <c r="I7" s="38" t="s">
        <v>108</v>
      </c>
      <c r="J7" s="38" t="s">
        <v>109</v>
      </c>
      <c r="K7" s="38" t="s">
        <v>110</v>
      </c>
      <c r="L7" s="38" t="s">
        <v>111</v>
      </c>
      <c r="M7" s="38"/>
      <c r="N7" s="39" t="s">
        <v>112</v>
      </c>
      <c r="O7" s="39" t="s">
        <v>113</v>
      </c>
      <c r="P7" s="39">
        <v>99.43</v>
      </c>
      <c r="Q7" s="39">
        <v>3780</v>
      </c>
      <c r="R7" s="39">
        <v>5612</v>
      </c>
      <c r="S7" s="39">
        <v>119.04</v>
      </c>
      <c r="T7" s="39">
        <v>47.14</v>
      </c>
      <c r="U7" s="39">
        <v>5549</v>
      </c>
      <c r="V7" s="39">
        <v>6.9</v>
      </c>
      <c r="W7" s="39">
        <v>804.2</v>
      </c>
      <c r="X7" s="39">
        <v>86.23</v>
      </c>
      <c r="Y7" s="39">
        <v>86.76</v>
      </c>
      <c r="Z7" s="39">
        <v>82.05</v>
      </c>
      <c r="AA7" s="39">
        <v>71.39</v>
      </c>
      <c r="AB7" s="39">
        <v>101.72</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983.65</v>
      </c>
      <c r="BF7" s="39">
        <v>967.03</v>
      </c>
      <c r="BG7" s="39">
        <v>981.16</v>
      </c>
      <c r="BH7" s="39">
        <v>1026.28</v>
      </c>
      <c r="BI7" s="39">
        <v>1067.78</v>
      </c>
      <c r="BJ7" s="39">
        <v>1158.82</v>
      </c>
      <c r="BK7" s="39">
        <v>1167.7</v>
      </c>
      <c r="BL7" s="39">
        <v>1228.58</v>
      </c>
      <c r="BM7" s="39">
        <v>1280.18</v>
      </c>
      <c r="BN7" s="39">
        <v>1346.23</v>
      </c>
      <c r="BO7" s="39">
        <v>1280.76</v>
      </c>
      <c r="BP7" s="39">
        <v>70.23</v>
      </c>
      <c r="BQ7" s="39">
        <v>76.36</v>
      </c>
      <c r="BR7" s="39">
        <v>72.55</v>
      </c>
      <c r="BS7" s="39">
        <v>65.459999999999994</v>
      </c>
      <c r="BT7" s="39">
        <v>62.19</v>
      </c>
      <c r="BU7" s="39">
        <v>55.6</v>
      </c>
      <c r="BV7" s="39">
        <v>54.43</v>
      </c>
      <c r="BW7" s="39">
        <v>53.81</v>
      </c>
      <c r="BX7" s="39">
        <v>53.62</v>
      </c>
      <c r="BY7" s="39">
        <v>53.41</v>
      </c>
      <c r="BZ7" s="39">
        <v>53.06</v>
      </c>
      <c r="CA7" s="39">
        <v>289.08</v>
      </c>
      <c r="CB7" s="39">
        <v>259.11</v>
      </c>
      <c r="CC7" s="39">
        <v>278.27999999999997</v>
      </c>
      <c r="CD7" s="39">
        <v>309.93</v>
      </c>
      <c r="CE7" s="39">
        <v>327.74</v>
      </c>
      <c r="CF7" s="39">
        <v>275.86</v>
      </c>
      <c r="CG7" s="39">
        <v>279.8</v>
      </c>
      <c r="CH7" s="39">
        <v>284.64999999999998</v>
      </c>
      <c r="CI7" s="39">
        <v>287.7</v>
      </c>
      <c r="CJ7" s="39">
        <v>277.39999999999998</v>
      </c>
      <c r="CK7" s="39">
        <v>314.83</v>
      </c>
      <c r="CL7" s="39">
        <v>44.19</v>
      </c>
      <c r="CM7" s="39">
        <v>45.77</v>
      </c>
      <c r="CN7" s="39">
        <v>46.44</v>
      </c>
      <c r="CO7" s="39">
        <v>45.46</v>
      </c>
      <c r="CP7" s="39">
        <v>45.53</v>
      </c>
      <c r="CQ7" s="39">
        <v>60.66</v>
      </c>
      <c r="CR7" s="39">
        <v>60.17</v>
      </c>
      <c r="CS7" s="39">
        <v>58.96</v>
      </c>
      <c r="CT7" s="39">
        <v>58.1</v>
      </c>
      <c r="CU7" s="39">
        <v>56.19</v>
      </c>
      <c r="CV7" s="39">
        <v>56.28</v>
      </c>
      <c r="CW7" s="39">
        <v>99.28</v>
      </c>
      <c r="CX7" s="39">
        <v>96.99</v>
      </c>
      <c r="CY7" s="39">
        <v>94.68</v>
      </c>
      <c r="CZ7" s="39">
        <v>93.12</v>
      </c>
      <c r="DA7" s="39">
        <v>92.48</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1.63</v>
      </c>
      <c r="EE7" s="39">
        <v>0.87</v>
      </c>
      <c r="EF7" s="39">
        <v>0.93</v>
      </c>
      <c r="EG7" s="39">
        <v>4.8499999999999996</v>
      </c>
      <c r="EH7" s="39">
        <v>0</v>
      </c>
      <c r="EI7" s="39">
        <v>0.69</v>
      </c>
      <c r="EJ7" s="39">
        <v>0.89</v>
      </c>
      <c r="EK7" s="39">
        <v>0.98</v>
      </c>
      <c r="EL7" s="39">
        <v>0.76</v>
      </c>
      <c r="EM7" s="39">
        <v>0.8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2018-02-20T08:50:18Z</cp:lastPrinted>
  <dcterms:created xsi:type="dcterms:W3CDTF">2017-12-25T01:41:37Z</dcterms:created>
  <dcterms:modified xsi:type="dcterms:W3CDTF">2018-02-20T08:50:33Z</dcterms:modified>
  <cp:category/>
</cp:coreProperties>
</file>