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ANDISK-CA57D9\disk\宗田です。\04.決算統計　公営企業\H29（Ｈ２８年度決算統計用）\【経営比較分析表】2016_063011_47_010\"/>
    </mc:Choice>
  </mc:AlternateContent>
  <workbookProtection workbookPassword="B31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B10" i="4" s="1"/>
  <c r="M6" i="5"/>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B8" i="4"/>
  <c r="AT8" i="4"/>
  <c r="AL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<sst xmlns="http://schemas.openxmlformats.org/spreadsheetml/2006/main" count="237" uniqueCount="123">
  <si>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</si>
  <si>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</si>
  <si>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</si>
  <si>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</si>
  <si>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</si>
  <si>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</si>
  <si>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</si>
  <si>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</si>
  <si>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</si>
  <si>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</si>
  <si>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</si>
  <si>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</si>
  <si>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</si>
  <si>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</si>
  <si>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</si>
  <si>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</si>
  <si>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</si>
  <si>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</si>
  <si>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</si>
  <si>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</si>
  <si>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</si>
  <si>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</si>
  <si>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</si>
  <si>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</si>
  <si>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</si>
  <si>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</si>
  <si>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</si>
  <si>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</si>
  <si>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</si>
  <si>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</si>
  <si>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</si>
  <si>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</si>
  <si>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</si>
  <si>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</si>
  <si>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</si>
  <si>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</si>
  <si>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</si>
  <si>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</si>
  <si>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</si>
  <si>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</si>
  <si>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</si>
  <si>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</si>
  <si>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</si>
  <si>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</si>
  <si>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</si>
  <si>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</si>
  <si>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</si>
  <si>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</si>
  <si>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</si>
  <si>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</si>
  <si>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</si>
  <si>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</si>
  <si>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</si>
  <si>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</si>
  <si>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</si>
  <si>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</si>
  <si>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</si>
  <si>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</si>
  <si>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</si>
  <si>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</si>
  <si>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</si>
  <si>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</si>
  <si>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</si>
  <si>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</si>
  <si>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</si>
  <si>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</si>
  <si>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</si>
  <si>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</si>
  <si>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</si>
  <si>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</si>
  <si>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</si>
  <si>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</si>
  <si>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</si>
  <si>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</si>
  <si>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</si>
  <si>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</si>
  <si>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</si>
  <si>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</si>
  <si>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</si>
  <si>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</si>
  <si>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</si>
  <si>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</si>
  <si>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</si>
  <si>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</si>
  <si>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</si>
  <si>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</si>
  <si>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</si>
  <si>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</si>
  <si>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</si>
  <si>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</si>
  <si>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</si>
  <si>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</si>
  <si>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</si>
  <si>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</si>
  <si>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</si>
  <si>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</si>
  <si>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</si>
  <si>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</si>
  <si>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</si>
  <si>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</si>
  <si>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</si>
  <si>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</si>
  <si>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</si>
  <si>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</si>
  <si>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</si>
  <si>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</si>
  <si>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</si>
  <si>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山形県　山辺町</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</si>
  <si>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</si>
  <si>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</si>
  <si>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</si>
  <si>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</si>
  <si>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</si>
  <si>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</si>
  <si>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</si>
  <si>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</si>
  <si>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</si>
  <si>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</si>
  <si>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</si>
  <si>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水道事業の収益については収益的収支比率からも読み取れるように単年度収支自体は黒字となっている。ただし、これは必要最低限の更新を行っている為である。施設の老朽化が進んできており、漏水も年に何回か発生しており、施設の全体的な更新に備え財源の確保を図ってゆく必要がある。給水原価については平均値より低く抑えられている。有収率については、平均値を下回っており、改善の余地がある。</t>
    <rPh sb="0" eb="2">
      <t>スイドウ</t>
    </rPh>
    <rPh sb="2" eb="4">
      <t>ジギョウ</t>
    </rPh>
    <rPh sb="5" eb="7">
      <t>シュウエキ</t>
    </rPh>
    <rPh sb="12" eb="15">
      <t>シュウエキテキ</t>
    </rPh>
    <rPh sb="15" eb="17">
      <t>シュウシ</t>
    </rPh>
    <rPh sb="17" eb="19">
      <t>ヒリツ</t>
    </rPh>
    <rPh sb="22" eb="23">
      <t>ヨ</t>
    </rPh>
    <rPh sb="24" eb="25">
      <t>ト</t>
    </rPh>
    <rPh sb="30" eb="33">
      <t>タンネンド</t>
    </rPh>
    <rPh sb="33" eb="35">
      <t>シュウシ</t>
    </rPh>
    <rPh sb="35" eb="37">
      <t>ジタイ</t>
    </rPh>
    <rPh sb="38" eb="40">
      <t>クロジ</t>
    </rPh>
    <rPh sb="54" eb="56">
      <t>ヒツヨウ</t>
    </rPh>
    <rPh sb="56" eb="59">
      <t>サイテイゲン</t>
    </rPh>
    <rPh sb="60" eb="62">
      <t>コウシン</t>
    </rPh>
    <rPh sb="63" eb="64">
      <t>オコナ</t>
    </rPh>
    <rPh sb="68" eb="69">
      <t>タメ</t>
    </rPh>
    <rPh sb="73" eb="75">
      <t>シセツ</t>
    </rPh>
    <rPh sb="76" eb="79">
      <t>ロウキュウカ</t>
    </rPh>
    <rPh sb="80" eb="81">
      <t>スス</t>
    </rPh>
    <rPh sb="88" eb="90">
      <t>ロウスイ</t>
    </rPh>
    <rPh sb="91" eb="92">
      <t>ネン</t>
    </rPh>
    <rPh sb="93" eb="95">
      <t>ナンカイ</t>
    </rPh>
    <rPh sb="96" eb="98">
      <t>ハッセイ</t>
    </rPh>
    <rPh sb="103" eb="105">
      <t>シセツ</t>
    </rPh>
    <rPh sb="106" eb="109">
      <t>ゼンタイテキ</t>
    </rPh>
    <rPh sb="110" eb="112">
      <t>コウシン</t>
    </rPh>
    <rPh sb="113" eb="114">
      <t>ソナ</t>
    </rPh>
    <rPh sb="115" eb="117">
      <t>ザイゲン</t>
    </rPh>
    <rPh sb="118" eb="120">
      <t>カクホ</t>
    </rPh>
    <rPh sb="121" eb="122">
      <t>ハカ</t>
    </rPh>
    <rPh sb="126" eb="128">
      <t>ヒツヨウ</t>
    </rPh>
    <rPh sb="132" eb="134">
      <t>キュウスイ</t>
    </rPh>
    <rPh sb="134" eb="136">
      <t>ゲンカ</t>
    </rPh>
    <rPh sb="141" eb="144">
      <t>ヘイキンチ</t>
    </rPh>
    <rPh sb="146" eb="147">
      <t>ヒク</t>
    </rPh>
    <rPh sb="148" eb="149">
      <t>オサ</t>
    </rPh>
    <rPh sb="156" eb="157">
      <t>ユウ</t>
    </rPh>
    <rPh sb="157" eb="158">
      <t>シュウ</t>
    </rPh>
    <rPh sb="158" eb="159">
      <t>リツ</t>
    </rPh>
    <rPh sb="165" eb="168">
      <t>ヘイキンチ</t>
    </rPh>
    <rPh sb="169" eb="171">
      <t>シタマワ</t>
    </rPh>
    <rPh sb="176" eb="178">
      <t>カイゼン</t>
    </rPh>
    <rPh sb="179" eb="181">
      <t>ヨチ</t>
    </rPh>
    <phoneticPr fontId="4"/>
  </si>
  <si>
    <t>漏水個所も年に数回発生しており、無効水量を減らすよう管路の入れ替えなどを検討してゆくが、財政的には困難が予想される。</t>
    <rPh sb="0" eb="2">
      <t>ロウスイ</t>
    </rPh>
    <rPh sb="2" eb="4">
      <t>カショ</t>
    </rPh>
    <rPh sb="5" eb="6">
      <t>ネン</t>
    </rPh>
    <rPh sb="7" eb="9">
      <t>スウカイ</t>
    </rPh>
    <rPh sb="9" eb="11">
      <t>ハッセイ</t>
    </rPh>
    <rPh sb="16" eb="18">
      <t>ムコウ</t>
    </rPh>
    <rPh sb="18" eb="20">
      <t>スイリョウ</t>
    </rPh>
    <rPh sb="21" eb="22">
      <t>ヘ</t>
    </rPh>
    <rPh sb="26" eb="28">
      <t>カンロ</t>
    </rPh>
    <rPh sb="29" eb="30">
      <t>イ</t>
    </rPh>
    <rPh sb="31" eb="32">
      <t>カ</t>
    </rPh>
    <rPh sb="36" eb="38">
      <t>ケントウ</t>
    </rPh>
    <rPh sb="44" eb="47">
      <t>ザイセイテキ</t>
    </rPh>
    <rPh sb="49" eb="51">
      <t>コンナン</t>
    </rPh>
    <rPh sb="52" eb="54">
      <t>ヨソウ</t>
    </rPh>
    <phoneticPr fontId="4"/>
  </si>
  <si>
    <t>施設及び管路の老朽化が進んでおり故障なども発生しやすく、年に数回漏水事故なども発生しておりその都度対応を図っている。</t>
    <rPh sb="0" eb="2">
      <t>シセツ</t>
    </rPh>
    <rPh sb="2" eb="3">
      <t>オヨ</t>
    </rPh>
    <rPh sb="4" eb="6">
      <t>カンロ</t>
    </rPh>
    <rPh sb="7" eb="10">
      <t>ロウキュウカ</t>
    </rPh>
    <rPh sb="11" eb="12">
      <t>スス</t>
    </rPh>
    <rPh sb="16" eb="18">
      <t>コショウ</t>
    </rPh>
    <rPh sb="21" eb="23">
      <t>ハッセイ</t>
    </rPh>
    <rPh sb="28" eb="29">
      <t>ネン</t>
    </rPh>
    <rPh sb="30" eb="32">
      <t>スウカイ</t>
    </rPh>
    <rPh sb="32" eb="34">
      <t>ロウスイ</t>
    </rPh>
    <rPh sb="34" eb="36">
      <t>ジコ</t>
    </rPh>
    <rPh sb="39" eb="41">
      <t>ハッセイ</t>
    </rPh>
    <rPh sb="47" eb="49">
      <t>ツド</t>
    </rPh>
    <rPh sb="49" eb="51">
      <t>タイオウ</t>
    </rPh>
    <rPh sb="52" eb="53">
      <t>ハカ</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</si>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</sst>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1791624"/>
        <c:axId val="201792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ser>
        <c:dLbls>
          <c:showLegendKey val="0"/>
          <c:showVal val="0"/>
          <c:showCatName val="0"/>
          <c:showSerName val="0"/>
          <c:showPercent val="0"/>
          <c:showBubbleSize val="0"/>
        </c:dLbls>
        <c:marker val="1"/>
        <c:smooth val="0"/>
        <c:axId val="201791624"/>
        <c:axId val="201792008"/>
      </c:lineChart>
      <c:dateAx>
        <c:axId val="201791624"/>
        <c:scaling>
          <c:orientation val="minMax"/>
        </c:scaling>
        <c:delete val="1"/>
        <c:axPos val="b"/>
        <c:numFmt formatCode="ge" sourceLinked="1"/>
        <c:majorTickMark val="none"/>
        <c:minorTickMark val="none"/>
        <c:tickLblPos val="none"/>
        <c:crossAx val="201792008"/>
        <c:crosses val="autoZero"/>
        <c:auto val="1"/>
        <c:lblOffset val="100"/>
        <c:baseTimeUnit val="years"/>
      </c:dateAx>
      <c:valAx>
        <c:axId val="201792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791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38.08</c:v>
                </c:pt>
                <c:pt idx="1">
                  <c:v>35.65</c:v>
                </c:pt>
                <c:pt idx="2">
                  <c:v>33.68</c:v>
                </c:pt>
                <c:pt idx="3">
                  <c:v>37.31</c:v>
                </c:pt>
                <c:pt idx="4">
                  <c:v>36.74</c:v>
                </c:pt>
              </c:numCache>
            </c:numRef>
          </c:val>
        </c:ser>
        <c:dLbls>
          <c:showLegendKey val="0"/>
          <c:showVal val="0"/>
          <c:showCatName val="0"/>
          <c:showSerName val="0"/>
          <c:showPercent val="0"/>
          <c:showBubbleSize val="0"/>
        </c:dLbls>
        <c:gapWidth val="150"/>
        <c:axId val="119524944"/>
        <c:axId val="119523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ser>
        <c:dLbls>
          <c:showLegendKey val="0"/>
          <c:showVal val="0"/>
          <c:showCatName val="0"/>
          <c:showSerName val="0"/>
          <c:showPercent val="0"/>
          <c:showBubbleSize val="0"/>
        </c:dLbls>
        <c:marker val="1"/>
        <c:smooth val="0"/>
        <c:axId val="119524944"/>
        <c:axId val="119523768"/>
      </c:lineChart>
      <c:dateAx>
        <c:axId val="119524944"/>
        <c:scaling>
          <c:orientation val="minMax"/>
        </c:scaling>
        <c:delete val="1"/>
        <c:axPos val="b"/>
        <c:numFmt formatCode="ge" sourceLinked="1"/>
        <c:majorTickMark val="none"/>
        <c:minorTickMark val="none"/>
        <c:tickLblPos val="none"/>
        <c:crossAx val="119523768"/>
        <c:crosses val="autoZero"/>
        <c:auto val="1"/>
        <c:lblOffset val="100"/>
        <c:baseTimeUnit val="years"/>
      </c:dateAx>
      <c:valAx>
        <c:axId val="119523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52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54.21</c:v>
                </c:pt>
                <c:pt idx="1">
                  <c:v>58.33</c:v>
                </c:pt>
                <c:pt idx="2">
                  <c:v>57.4</c:v>
                </c:pt>
                <c:pt idx="3">
                  <c:v>50.93</c:v>
                </c:pt>
                <c:pt idx="4">
                  <c:v>47.36</c:v>
                </c:pt>
              </c:numCache>
            </c:numRef>
          </c:val>
        </c:ser>
        <c:dLbls>
          <c:showLegendKey val="0"/>
          <c:showVal val="0"/>
          <c:showCatName val="0"/>
          <c:showSerName val="0"/>
          <c:showPercent val="0"/>
          <c:showBubbleSize val="0"/>
        </c:dLbls>
        <c:gapWidth val="150"/>
        <c:axId val="202308976"/>
        <c:axId val="20265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ser>
        <c:dLbls>
          <c:showLegendKey val="0"/>
          <c:showVal val="0"/>
          <c:showCatName val="0"/>
          <c:showSerName val="0"/>
          <c:showPercent val="0"/>
          <c:showBubbleSize val="0"/>
        </c:dLbls>
        <c:marker val="1"/>
        <c:smooth val="0"/>
        <c:axId val="202308976"/>
        <c:axId val="202658080"/>
      </c:lineChart>
      <c:dateAx>
        <c:axId val="202308976"/>
        <c:scaling>
          <c:orientation val="minMax"/>
        </c:scaling>
        <c:delete val="1"/>
        <c:axPos val="b"/>
        <c:numFmt formatCode="ge" sourceLinked="1"/>
        <c:majorTickMark val="none"/>
        <c:minorTickMark val="none"/>
        <c:tickLblPos val="none"/>
        <c:crossAx val="202658080"/>
        <c:crosses val="autoZero"/>
        <c:auto val="1"/>
        <c:lblOffset val="100"/>
        <c:baseTimeUnit val="years"/>
      </c:dateAx>
      <c:valAx>
        <c:axId val="20265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30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100.61</c:v>
                </c:pt>
                <c:pt idx="1">
                  <c:v>130.58000000000001</c:v>
                </c:pt>
                <c:pt idx="2">
                  <c:v>124.45</c:v>
                </c:pt>
                <c:pt idx="3">
                  <c:v>111.8</c:v>
                </c:pt>
                <c:pt idx="4">
                  <c:v>126.98</c:v>
                </c:pt>
              </c:numCache>
            </c:numRef>
          </c:val>
        </c:ser>
        <c:dLbls>
          <c:showLegendKey val="0"/>
          <c:showVal val="0"/>
          <c:showCatName val="0"/>
          <c:showSerName val="0"/>
          <c:showPercent val="0"/>
          <c:showBubbleSize val="0"/>
        </c:dLbls>
        <c:gapWidth val="150"/>
        <c:axId val="202151640"/>
        <c:axId val="202156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ser>
        <c:dLbls>
          <c:showLegendKey val="0"/>
          <c:showVal val="0"/>
          <c:showCatName val="0"/>
          <c:showSerName val="0"/>
          <c:showPercent val="0"/>
          <c:showBubbleSize val="0"/>
        </c:dLbls>
        <c:marker val="1"/>
        <c:smooth val="0"/>
        <c:axId val="202151640"/>
        <c:axId val="202156120"/>
      </c:lineChart>
      <c:dateAx>
        <c:axId val="202151640"/>
        <c:scaling>
          <c:orientation val="minMax"/>
        </c:scaling>
        <c:delete val="1"/>
        <c:axPos val="b"/>
        <c:numFmt formatCode="ge" sourceLinked="1"/>
        <c:majorTickMark val="none"/>
        <c:minorTickMark val="none"/>
        <c:tickLblPos val="none"/>
        <c:crossAx val="202156120"/>
        <c:crosses val="autoZero"/>
        <c:auto val="1"/>
        <c:lblOffset val="100"/>
        <c:baseTimeUnit val="years"/>
      </c:dateAx>
      <c:valAx>
        <c:axId val="202156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151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2193496"/>
        <c:axId val="202193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2193496"/>
        <c:axId val="202193880"/>
      </c:lineChart>
      <c:dateAx>
        <c:axId val="202193496"/>
        <c:scaling>
          <c:orientation val="minMax"/>
        </c:scaling>
        <c:delete val="1"/>
        <c:axPos val="b"/>
        <c:numFmt formatCode="ge" sourceLinked="1"/>
        <c:majorTickMark val="none"/>
        <c:minorTickMark val="none"/>
        <c:tickLblPos val="none"/>
        <c:crossAx val="202193880"/>
        <c:crosses val="autoZero"/>
        <c:auto val="1"/>
        <c:lblOffset val="100"/>
        <c:baseTimeUnit val="years"/>
      </c:dateAx>
      <c:valAx>
        <c:axId val="202193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193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2287624"/>
        <c:axId val="202288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2287624"/>
        <c:axId val="202288008"/>
      </c:lineChart>
      <c:dateAx>
        <c:axId val="202287624"/>
        <c:scaling>
          <c:orientation val="minMax"/>
        </c:scaling>
        <c:delete val="1"/>
        <c:axPos val="b"/>
        <c:numFmt formatCode="ge" sourceLinked="1"/>
        <c:majorTickMark val="none"/>
        <c:minorTickMark val="none"/>
        <c:tickLblPos val="none"/>
        <c:crossAx val="202288008"/>
        <c:crosses val="autoZero"/>
        <c:auto val="1"/>
        <c:lblOffset val="100"/>
        <c:baseTimeUnit val="years"/>
      </c:dateAx>
      <c:valAx>
        <c:axId val="202288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87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2307408"/>
        <c:axId val="202307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2307408"/>
        <c:axId val="202307800"/>
      </c:lineChart>
      <c:dateAx>
        <c:axId val="202307408"/>
        <c:scaling>
          <c:orientation val="minMax"/>
        </c:scaling>
        <c:delete val="1"/>
        <c:axPos val="b"/>
        <c:numFmt formatCode="ge" sourceLinked="1"/>
        <c:majorTickMark val="none"/>
        <c:minorTickMark val="none"/>
        <c:tickLblPos val="none"/>
        <c:crossAx val="202307800"/>
        <c:crosses val="autoZero"/>
        <c:auto val="1"/>
        <c:lblOffset val="100"/>
        <c:baseTimeUnit val="years"/>
      </c:dateAx>
      <c:valAx>
        <c:axId val="202307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30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2309368"/>
        <c:axId val="20230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2309368"/>
        <c:axId val="202309760"/>
      </c:lineChart>
      <c:dateAx>
        <c:axId val="202309368"/>
        <c:scaling>
          <c:orientation val="minMax"/>
        </c:scaling>
        <c:delete val="1"/>
        <c:axPos val="b"/>
        <c:numFmt formatCode="ge" sourceLinked="1"/>
        <c:majorTickMark val="none"/>
        <c:minorTickMark val="none"/>
        <c:tickLblPos val="none"/>
        <c:crossAx val="202309760"/>
        <c:crosses val="autoZero"/>
        <c:auto val="1"/>
        <c:lblOffset val="100"/>
        <c:baseTimeUnit val="years"/>
      </c:dateAx>
      <c:valAx>
        <c:axId val="20230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309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1943424"/>
        <c:axId val="201943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ser>
        <c:dLbls>
          <c:showLegendKey val="0"/>
          <c:showVal val="0"/>
          <c:showCatName val="0"/>
          <c:showSerName val="0"/>
          <c:showPercent val="0"/>
          <c:showBubbleSize val="0"/>
        </c:dLbls>
        <c:marker val="1"/>
        <c:smooth val="0"/>
        <c:axId val="201943424"/>
        <c:axId val="201943816"/>
      </c:lineChart>
      <c:dateAx>
        <c:axId val="201943424"/>
        <c:scaling>
          <c:orientation val="minMax"/>
        </c:scaling>
        <c:delete val="1"/>
        <c:axPos val="b"/>
        <c:numFmt formatCode="ge" sourceLinked="1"/>
        <c:majorTickMark val="none"/>
        <c:minorTickMark val="none"/>
        <c:tickLblPos val="none"/>
        <c:crossAx val="201943816"/>
        <c:crosses val="autoZero"/>
        <c:auto val="1"/>
        <c:lblOffset val="100"/>
        <c:baseTimeUnit val="years"/>
      </c:dateAx>
      <c:valAx>
        <c:axId val="201943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94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61.99</c:v>
                </c:pt>
                <c:pt idx="1">
                  <c:v>129.07</c:v>
                </c:pt>
                <c:pt idx="2">
                  <c:v>124.26</c:v>
                </c:pt>
                <c:pt idx="3">
                  <c:v>107.8</c:v>
                </c:pt>
                <c:pt idx="4">
                  <c:v>125.2</c:v>
                </c:pt>
              </c:numCache>
            </c:numRef>
          </c:val>
        </c:ser>
        <c:dLbls>
          <c:showLegendKey val="0"/>
          <c:showVal val="0"/>
          <c:showCatName val="0"/>
          <c:showSerName val="0"/>
          <c:showPercent val="0"/>
          <c:showBubbleSize val="0"/>
        </c:dLbls>
        <c:gapWidth val="150"/>
        <c:axId val="201944992"/>
        <c:axId val="201945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ser>
        <c:dLbls>
          <c:showLegendKey val="0"/>
          <c:showVal val="0"/>
          <c:showCatName val="0"/>
          <c:showSerName val="0"/>
          <c:showPercent val="0"/>
          <c:showBubbleSize val="0"/>
        </c:dLbls>
        <c:marker val="1"/>
        <c:smooth val="0"/>
        <c:axId val="201944992"/>
        <c:axId val="201945384"/>
      </c:lineChart>
      <c:dateAx>
        <c:axId val="201944992"/>
        <c:scaling>
          <c:orientation val="minMax"/>
        </c:scaling>
        <c:delete val="1"/>
        <c:axPos val="b"/>
        <c:numFmt formatCode="ge" sourceLinked="1"/>
        <c:majorTickMark val="none"/>
        <c:minorTickMark val="none"/>
        <c:tickLblPos val="none"/>
        <c:crossAx val="201945384"/>
        <c:crosses val="autoZero"/>
        <c:auto val="1"/>
        <c:lblOffset val="100"/>
        <c:baseTimeUnit val="years"/>
      </c:dateAx>
      <c:valAx>
        <c:axId val="201945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94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437.66</c:v>
                </c:pt>
                <c:pt idx="1">
                  <c:v>209.37</c:v>
                </c:pt>
                <c:pt idx="2">
                  <c:v>227.62</c:v>
                </c:pt>
                <c:pt idx="3">
                  <c:v>266.05</c:v>
                </c:pt>
                <c:pt idx="4">
                  <c:v>236.22</c:v>
                </c:pt>
              </c:numCache>
            </c:numRef>
          </c:val>
        </c:ser>
        <c:dLbls>
          <c:showLegendKey val="0"/>
          <c:showVal val="0"/>
          <c:showCatName val="0"/>
          <c:showSerName val="0"/>
          <c:showPercent val="0"/>
          <c:showBubbleSize val="0"/>
        </c:dLbls>
        <c:gapWidth val="150"/>
        <c:axId val="201946560"/>
        <c:axId val="201946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ser>
        <c:dLbls>
          <c:showLegendKey val="0"/>
          <c:showVal val="0"/>
          <c:showCatName val="0"/>
          <c:showSerName val="0"/>
          <c:showPercent val="0"/>
          <c:showBubbleSize val="0"/>
        </c:dLbls>
        <c:marker val="1"/>
        <c:smooth val="0"/>
        <c:axId val="201946560"/>
        <c:axId val="201946952"/>
      </c:lineChart>
      <c:dateAx>
        <c:axId val="201946560"/>
        <c:scaling>
          <c:orientation val="minMax"/>
        </c:scaling>
        <c:delete val="1"/>
        <c:axPos val="b"/>
        <c:numFmt formatCode="ge" sourceLinked="1"/>
        <c:majorTickMark val="none"/>
        <c:minorTickMark val="none"/>
        <c:tickLblPos val="none"/>
        <c:crossAx val="201946952"/>
        <c:crosses val="autoZero"/>
        <c:auto val="1"/>
        <c:lblOffset val="100"/>
        <c:baseTimeUnit val="years"/>
      </c:dateAx>
      <c:valAx>
        <c:axId val="201946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94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 zoomScale="75" zoomScaleNormal="75" workbookViewId="0">
      <selection activeCell="AL8" sqref="AL8:AS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山形県　山辺町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50" t="s">
        <v>122</v>
      </c>
      <c r="AE8" s="50"/>
      <c r="AF8" s="50"/>
      <c r="AG8" s="50"/>
      <c r="AH8" s="50"/>
      <c r="AI8" s="50"/>
      <c r="AJ8" s="50"/>
      <c r="AK8" s="2"/>
      <c r="AL8" s="51">
        <f>データ!$R$6</f>
        <v>14655</v>
      </c>
      <c r="AM8" s="51"/>
      <c r="AN8" s="51"/>
      <c r="AO8" s="51"/>
      <c r="AP8" s="51"/>
      <c r="AQ8" s="51"/>
      <c r="AR8" s="51"/>
      <c r="AS8" s="51"/>
      <c r="AT8" s="46">
        <f>データ!$S$6</f>
        <v>61.45</v>
      </c>
      <c r="AU8" s="46"/>
      <c r="AV8" s="46"/>
      <c r="AW8" s="46"/>
      <c r="AX8" s="46"/>
      <c r="AY8" s="46"/>
      <c r="AZ8" s="46"/>
      <c r="BA8" s="46"/>
      <c r="BB8" s="46">
        <f>データ!$T$6</f>
        <v>238.49</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3.32</v>
      </c>
      <c r="Q10" s="46"/>
      <c r="R10" s="46"/>
      <c r="S10" s="46"/>
      <c r="T10" s="46"/>
      <c r="U10" s="46"/>
      <c r="V10" s="46"/>
      <c r="W10" s="51">
        <f>データ!$Q$6</f>
        <v>4100</v>
      </c>
      <c r="X10" s="51"/>
      <c r="Y10" s="51"/>
      <c r="Z10" s="51"/>
      <c r="AA10" s="51"/>
      <c r="AB10" s="51"/>
      <c r="AC10" s="51"/>
      <c r="AD10" s="2"/>
      <c r="AE10" s="2"/>
      <c r="AF10" s="2"/>
      <c r="AG10" s="2"/>
      <c r="AH10" s="2"/>
      <c r="AI10" s="2"/>
      <c r="AJ10" s="2"/>
      <c r="AK10" s="2"/>
      <c r="AL10" s="51">
        <f>データ!$U$6</f>
        <v>485</v>
      </c>
      <c r="AM10" s="51"/>
      <c r="AN10" s="51"/>
      <c r="AO10" s="51"/>
      <c r="AP10" s="51"/>
      <c r="AQ10" s="51"/>
      <c r="AR10" s="51"/>
      <c r="AS10" s="51"/>
      <c r="AT10" s="46">
        <f>データ!$V$6</f>
        <v>4.41</v>
      </c>
      <c r="AU10" s="46"/>
      <c r="AV10" s="46"/>
      <c r="AW10" s="46"/>
      <c r="AX10" s="46"/>
      <c r="AY10" s="46"/>
      <c r="AZ10" s="46"/>
      <c r="BA10" s="46"/>
      <c r="BB10" s="46">
        <f>データ!$W$6</f>
        <v>109.98</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119</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121</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120</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63011</v>
      </c>
      <c r="D6" s="34">
        <f t="shared" si="3"/>
        <v>47</v>
      </c>
      <c r="E6" s="34">
        <f t="shared" si="3"/>
        <v>1</v>
      </c>
      <c r="F6" s="34">
        <f t="shared" si="3"/>
        <v>0</v>
      </c>
      <c r="G6" s="34">
        <f t="shared" si="3"/>
        <v>0</v>
      </c>
      <c r="H6" s="34" t="str">
        <f t="shared" si="3"/>
        <v>山形県　山辺町</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3.32</v>
      </c>
      <c r="Q6" s="35">
        <f t="shared" si="3"/>
        <v>4100</v>
      </c>
      <c r="R6" s="35">
        <f t="shared" si="3"/>
        <v>14655</v>
      </c>
      <c r="S6" s="35">
        <f t="shared" si="3"/>
        <v>61.45</v>
      </c>
      <c r="T6" s="35">
        <f t="shared" si="3"/>
        <v>238.49</v>
      </c>
      <c r="U6" s="35">
        <f t="shared" si="3"/>
        <v>485</v>
      </c>
      <c r="V6" s="35">
        <f t="shared" si="3"/>
        <v>4.41</v>
      </c>
      <c r="W6" s="35">
        <f t="shared" si="3"/>
        <v>109.98</v>
      </c>
      <c r="X6" s="36">
        <f>IF(X7="",NA(),X7)</f>
        <v>100.61</v>
      </c>
      <c r="Y6" s="36">
        <f t="shared" ref="Y6:AG6" si="4">IF(Y7="",NA(),Y7)</f>
        <v>130.58000000000001</v>
      </c>
      <c r="Z6" s="36">
        <f t="shared" si="4"/>
        <v>124.45</v>
      </c>
      <c r="AA6" s="36">
        <f t="shared" si="4"/>
        <v>111.8</v>
      </c>
      <c r="AB6" s="36">
        <f t="shared" si="4"/>
        <v>126.98</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5">
        <f>IF(BE7="",NA(),BE7)</f>
        <v>0</v>
      </c>
      <c r="BF6" s="35">
        <f t="shared" ref="BF6:BN6" si="7">IF(BF7="",NA(),BF7)</f>
        <v>0</v>
      </c>
      <c r="BG6" s="35">
        <f t="shared" si="7"/>
        <v>0</v>
      </c>
      <c r="BH6" s="35">
        <f t="shared" si="7"/>
        <v>0</v>
      </c>
      <c r="BI6" s="35">
        <f t="shared" si="7"/>
        <v>0</v>
      </c>
      <c r="BJ6" s="36">
        <f t="shared" si="7"/>
        <v>1496.15</v>
      </c>
      <c r="BK6" s="36">
        <f t="shared" si="7"/>
        <v>1462.56</v>
      </c>
      <c r="BL6" s="36">
        <f t="shared" si="7"/>
        <v>1486.62</v>
      </c>
      <c r="BM6" s="36">
        <f t="shared" si="7"/>
        <v>1510.14</v>
      </c>
      <c r="BN6" s="36">
        <f t="shared" si="7"/>
        <v>1595.62</v>
      </c>
      <c r="BO6" s="35" t="str">
        <f>IF(BO7="","",IF(BO7="-","【-】","【"&amp;SUBSTITUTE(TEXT(BO7,"#,##0.00"),"-","△")&amp;"】"))</f>
        <v>【1,280.76】</v>
      </c>
      <c r="BP6" s="36">
        <f>IF(BP7="",NA(),BP7)</f>
        <v>61.99</v>
      </c>
      <c r="BQ6" s="36">
        <f t="shared" ref="BQ6:BY6" si="8">IF(BQ7="",NA(),BQ7)</f>
        <v>129.07</v>
      </c>
      <c r="BR6" s="36">
        <f t="shared" si="8"/>
        <v>124.26</v>
      </c>
      <c r="BS6" s="36">
        <f t="shared" si="8"/>
        <v>107.8</v>
      </c>
      <c r="BT6" s="36">
        <f t="shared" si="8"/>
        <v>125.2</v>
      </c>
      <c r="BU6" s="36">
        <f t="shared" si="8"/>
        <v>33.01</v>
      </c>
      <c r="BV6" s="36">
        <f t="shared" si="8"/>
        <v>32.39</v>
      </c>
      <c r="BW6" s="36">
        <f t="shared" si="8"/>
        <v>24.39</v>
      </c>
      <c r="BX6" s="36">
        <f t="shared" si="8"/>
        <v>22.67</v>
      </c>
      <c r="BY6" s="36">
        <f t="shared" si="8"/>
        <v>37.92</v>
      </c>
      <c r="BZ6" s="35" t="str">
        <f>IF(BZ7="","",IF(BZ7="-","【-】","【"&amp;SUBSTITUTE(TEXT(BZ7,"#,##0.00"),"-","△")&amp;"】"))</f>
        <v>【53.06】</v>
      </c>
      <c r="CA6" s="36">
        <f>IF(CA7="",NA(),CA7)</f>
        <v>437.66</v>
      </c>
      <c r="CB6" s="36">
        <f t="shared" ref="CB6:CJ6" si="9">IF(CB7="",NA(),CB7)</f>
        <v>209.37</v>
      </c>
      <c r="CC6" s="36">
        <f t="shared" si="9"/>
        <v>227.62</v>
      </c>
      <c r="CD6" s="36">
        <f t="shared" si="9"/>
        <v>266.05</v>
      </c>
      <c r="CE6" s="36">
        <f t="shared" si="9"/>
        <v>236.22</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38.08</v>
      </c>
      <c r="CM6" s="36">
        <f t="shared" ref="CM6:CU6" si="10">IF(CM7="",NA(),CM7)</f>
        <v>35.65</v>
      </c>
      <c r="CN6" s="36">
        <f t="shared" si="10"/>
        <v>33.68</v>
      </c>
      <c r="CO6" s="36">
        <f t="shared" si="10"/>
        <v>37.31</v>
      </c>
      <c r="CP6" s="36">
        <f t="shared" si="10"/>
        <v>36.74</v>
      </c>
      <c r="CQ6" s="36">
        <f t="shared" si="10"/>
        <v>51.11</v>
      </c>
      <c r="CR6" s="36">
        <f t="shared" si="10"/>
        <v>50.49</v>
      </c>
      <c r="CS6" s="36">
        <f t="shared" si="10"/>
        <v>48.36</v>
      </c>
      <c r="CT6" s="36">
        <f t="shared" si="10"/>
        <v>48.7</v>
      </c>
      <c r="CU6" s="36">
        <f t="shared" si="10"/>
        <v>46.9</v>
      </c>
      <c r="CV6" s="35" t="str">
        <f>IF(CV7="","",IF(CV7="-","【-】","【"&amp;SUBSTITUTE(TEXT(CV7,"#,##0.00"),"-","△")&amp;"】"))</f>
        <v>【56.28】</v>
      </c>
      <c r="CW6" s="36">
        <f>IF(CW7="",NA(),CW7)</f>
        <v>54.21</v>
      </c>
      <c r="CX6" s="36">
        <f t="shared" ref="CX6:DF6" si="11">IF(CX7="",NA(),CX7)</f>
        <v>58.33</v>
      </c>
      <c r="CY6" s="36">
        <f t="shared" si="11"/>
        <v>57.4</v>
      </c>
      <c r="CZ6" s="36">
        <f t="shared" si="11"/>
        <v>50.93</v>
      </c>
      <c r="DA6" s="36">
        <f t="shared" si="11"/>
        <v>47.36</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0.37</v>
      </c>
      <c r="EJ6" s="36">
        <f t="shared" si="14"/>
        <v>0.7</v>
      </c>
      <c r="EK6" s="36">
        <f t="shared" si="14"/>
        <v>0.91</v>
      </c>
      <c r="EL6" s="36">
        <f t="shared" si="14"/>
        <v>1.26</v>
      </c>
      <c r="EM6" s="36">
        <f t="shared" si="14"/>
        <v>0.78</v>
      </c>
      <c r="EN6" s="35" t="str">
        <f>IF(EN7="","",IF(EN7="-","【-】","【"&amp;SUBSTITUTE(TEXT(EN7,"#,##0.00"),"-","△")&amp;"】"))</f>
        <v>【0.59】</v>
      </c>
    </row>
    <row r="7" spans="1:144" s="37" customFormat="1">
      <c r="A7" s="29"/>
      <c r="B7" s="38">
        <v>2016</v>
      </c>
      <c r="C7" s="38">
        <v>63011</v>
      </c>
      <c r="D7" s="38">
        <v>47</v>
      </c>
      <c r="E7" s="38">
        <v>1</v>
      </c>
      <c r="F7" s="38">
        <v>0</v>
      </c>
      <c r="G7" s="38">
        <v>0</v>
      </c>
      <c r="H7" s="38" t="s">
        <v>107</v>
      </c>
      <c r="I7" s="38" t="s">
        <v>108</v>
      </c>
      <c r="J7" s="38" t="s">
        <v>109</v>
      </c>
      <c r="K7" s="38" t="s">
        <v>110</v>
      </c>
      <c r="L7" s="38" t="s">
        <v>111</v>
      </c>
      <c r="M7" s="38"/>
      <c r="N7" s="39" t="s">
        <v>112</v>
      </c>
      <c r="O7" s="39" t="s">
        <v>113</v>
      </c>
      <c r="P7" s="39">
        <v>3.32</v>
      </c>
      <c r="Q7" s="39">
        <v>4100</v>
      </c>
      <c r="R7" s="39">
        <v>14655</v>
      </c>
      <c r="S7" s="39">
        <v>61.45</v>
      </c>
      <c r="T7" s="39">
        <v>238.49</v>
      </c>
      <c r="U7" s="39">
        <v>485</v>
      </c>
      <c r="V7" s="39">
        <v>4.41</v>
      </c>
      <c r="W7" s="39">
        <v>109.98</v>
      </c>
      <c r="X7" s="39">
        <v>100.61</v>
      </c>
      <c r="Y7" s="39">
        <v>130.58000000000001</v>
      </c>
      <c r="Z7" s="39">
        <v>124.45</v>
      </c>
      <c r="AA7" s="39">
        <v>111.8</v>
      </c>
      <c r="AB7" s="39">
        <v>126.98</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0</v>
      </c>
      <c r="BF7" s="39">
        <v>0</v>
      </c>
      <c r="BG7" s="39">
        <v>0</v>
      </c>
      <c r="BH7" s="39">
        <v>0</v>
      </c>
      <c r="BI7" s="39">
        <v>0</v>
      </c>
      <c r="BJ7" s="39">
        <v>1496.15</v>
      </c>
      <c r="BK7" s="39">
        <v>1462.56</v>
      </c>
      <c r="BL7" s="39">
        <v>1486.62</v>
      </c>
      <c r="BM7" s="39">
        <v>1510.14</v>
      </c>
      <c r="BN7" s="39">
        <v>1595.62</v>
      </c>
      <c r="BO7" s="39">
        <v>1280.76</v>
      </c>
      <c r="BP7" s="39">
        <v>61.99</v>
      </c>
      <c r="BQ7" s="39">
        <v>129.07</v>
      </c>
      <c r="BR7" s="39">
        <v>124.26</v>
      </c>
      <c r="BS7" s="39">
        <v>107.8</v>
      </c>
      <c r="BT7" s="39">
        <v>125.2</v>
      </c>
      <c r="BU7" s="39">
        <v>33.01</v>
      </c>
      <c r="BV7" s="39">
        <v>32.39</v>
      </c>
      <c r="BW7" s="39">
        <v>24.39</v>
      </c>
      <c r="BX7" s="39">
        <v>22.67</v>
      </c>
      <c r="BY7" s="39">
        <v>37.92</v>
      </c>
      <c r="BZ7" s="39">
        <v>53.06</v>
      </c>
      <c r="CA7" s="39">
        <v>437.66</v>
      </c>
      <c r="CB7" s="39">
        <v>209.37</v>
      </c>
      <c r="CC7" s="39">
        <v>227.62</v>
      </c>
      <c r="CD7" s="39">
        <v>266.05</v>
      </c>
      <c r="CE7" s="39">
        <v>236.22</v>
      </c>
      <c r="CF7" s="39">
        <v>523.08000000000004</v>
      </c>
      <c r="CG7" s="39">
        <v>530.83000000000004</v>
      </c>
      <c r="CH7" s="39">
        <v>734.18</v>
      </c>
      <c r="CI7" s="39">
        <v>789.62</v>
      </c>
      <c r="CJ7" s="39">
        <v>423.18</v>
      </c>
      <c r="CK7" s="39">
        <v>314.83</v>
      </c>
      <c r="CL7" s="39">
        <v>38.08</v>
      </c>
      <c r="CM7" s="39">
        <v>35.65</v>
      </c>
      <c r="CN7" s="39">
        <v>33.68</v>
      </c>
      <c r="CO7" s="39">
        <v>37.31</v>
      </c>
      <c r="CP7" s="39">
        <v>36.74</v>
      </c>
      <c r="CQ7" s="39">
        <v>51.11</v>
      </c>
      <c r="CR7" s="39">
        <v>50.49</v>
      </c>
      <c r="CS7" s="39">
        <v>48.36</v>
      </c>
      <c r="CT7" s="39">
        <v>48.7</v>
      </c>
      <c r="CU7" s="39">
        <v>46.9</v>
      </c>
      <c r="CV7" s="39">
        <v>56.28</v>
      </c>
      <c r="CW7" s="39">
        <v>54.21</v>
      </c>
      <c r="CX7" s="39">
        <v>58.33</v>
      </c>
      <c r="CY7" s="39">
        <v>57.4</v>
      </c>
      <c r="CZ7" s="39">
        <v>50.93</v>
      </c>
      <c r="DA7" s="39">
        <v>47.36</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0.37</v>
      </c>
      <c r="EJ7" s="39">
        <v>0.7</v>
      </c>
      <c r="EK7" s="39">
        <v>0.91</v>
      </c>
      <c r="EL7" s="39">
        <v>1.26</v>
      </c>
      <c r="EM7" s="39">
        <v>0.78</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PC1447</cp:lastModifiedBy>
  <dcterms:created xsi:type="dcterms:W3CDTF">2017-12-25T01:41:34Z</dcterms:created>
  <dcterms:modified xsi:type="dcterms:W3CDTF">2018-02-08T00:34:03Z</dcterms:modified>
  <cp:category/>
</cp:coreProperties>
</file>