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3yHiRYRhuGyF4yzSnbKxA9XmlkAcHIgHGGOxI66NpWhMACSXZbvps8614uzYXmt4CgdDUOeBxvP0V3fjYuztQ==" workbookSaltValue="y57HDX/srzrdztwnRiVleg==" workbookSpinCount="100000" lockStructure="1"/>
  <bookViews>
    <workbookView xWindow="-5490" yWindow="-105" windowWidth="1338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I76" i="4"/>
  <c r="HJ51" i="4"/>
  <c r="MA30" i="4"/>
  <c r="CS30" i="4"/>
  <c r="IT76" i="4"/>
  <c r="CS51" i="4"/>
  <c r="HJ30" i="4"/>
  <c r="MA51" i="4"/>
  <c r="C11" i="5"/>
  <c r="D11" i="5"/>
  <c r="E11" i="5"/>
  <c r="B11" i="5"/>
  <c r="BK76" i="4" l="1"/>
  <c r="LH51" i="4"/>
  <c r="BZ30" i="4"/>
  <c r="LT76" i="4"/>
  <c r="GQ51" i="4"/>
  <c r="LH30" i="4"/>
  <c r="IE76" i="4"/>
  <c r="BZ51" i="4"/>
  <c r="GQ30" i="4"/>
  <c r="HP76" i="4"/>
  <c r="BG30" i="4"/>
  <c r="FX51" i="4"/>
  <c r="AV76" i="4"/>
  <c r="KO51" i="4"/>
  <c r="LE76" i="4"/>
  <c r="BG51" i="4"/>
  <c r="FX30" i="4"/>
  <c r="KO30" i="4"/>
  <c r="KP76" i="4"/>
  <c r="HA76" i="4"/>
  <c r="AN51" i="4"/>
  <c r="FE30" i="4"/>
  <c r="FE51" i="4"/>
  <c r="AN30" i="4"/>
  <c r="AG76" i="4"/>
  <c r="JV51" i="4"/>
  <c r="JV30" i="4"/>
  <c r="R76" i="4"/>
  <c r="JC51" i="4"/>
  <c r="KA76" i="4"/>
  <c r="EL51" i="4"/>
  <c r="JC30" i="4"/>
  <c r="GL76" i="4"/>
  <c r="U51" i="4"/>
  <c r="EL30" i="4"/>
  <c r="U30" i="4"/>
</calcChain>
</file>

<file path=xl/sharedStrings.xml><?xml version="1.0" encoding="utf-8"?>
<sst xmlns="http://schemas.openxmlformats.org/spreadsheetml/2006/main" count="287" uniqueCount="137">
  <si>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</si>
  <si>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</si>
  <si>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</si>
  <si>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</si>
  <si>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</si>
  <si>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</si>
  <si>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</si>
  <si>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</si>
  <si>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</si>
  <si>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</si>
  <si>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</si>
  <si>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</si>
  <si>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</si>
  <si>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</si>
  <si>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</si>
  <si>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</si>
  <si>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</si>
  <si>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</si>
  <si>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</si>
  <si>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</si>
  <si>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</si>
  <si>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</si>
  <si>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</si>
  <si>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</si>
  <si>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</si>
  <si>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</si>
  <si>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</si>
  <si>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</si>
  <si>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</si>
  <si>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</si>
  <si>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</si>
  <si>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</si>
  <si>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</si>
  <si>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</si>
  <si>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</si>
  <si>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</si>
  <si>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</si>
  <si>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</si>
  <si>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</si>
  <si>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</si>
  <si>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</si>
  <si>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</si>
  <si>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</si>
  <si>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</si>
  <si>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</si>
  <si>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</si>
  <si>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</si>
  <si>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</si>
  <si>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</si>
  <si>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</si>
  <si>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</si>
  <si>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</si>
  <si>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</si>
  <si>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</si>
  <si>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</si>
  <si>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</si>
  <si>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</si>
  <si>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</si>
  <si>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</si>
  <si>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</si>
  <si>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</si>
  <si>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</si>
  <si>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</si>
  <si>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</si>
  <si>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</si>
  <si>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</si>
  <si>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</si>
  <si>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</si>
  <si>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</si>
  <si>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</si>
  <si>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</si>
  <si>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</si>
  <si>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</si>
  <si>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</si>
  <si>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</si>
  <si>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</si>
  <si>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</si>
  <si>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</si>
  <si>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</si>
  <si>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</si>
  <si>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</si>
  <si>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</si>
  <si>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</si>
  <si>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</si>
  <si>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</si>
  <si>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</si>
  <si>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</si>
  <si>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</si>
  <si>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</si>
  <si>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</si>
  <si>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</si>
  <si>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</si>
  <si>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</si>
  <si>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</si>
  <si>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</si>
  <si>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</si>
  <si>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</si>
  <si>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</si>
  <si>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</si>
  <si>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</si>
  <si>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</si>
  <si>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</si>
  <si>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</si>
  <si>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</si>
  <si>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</si>
  <si>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</si>
  <si>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</si>
  <si>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</si>
  <si>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</si>
  <si>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</si>
  <si>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</si>
  <si>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</si>
  <si>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</si>
  <si>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</si>
  <si>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</si>
  <si>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山形県　山形市</t>
  </si>
  <si>
    <t>山形市済生館前駐車場</t>
  </si>
  <si>
    <t>法非適用</t>
  </si>
  <si>
    <t>駐車場整備事業</t>
  </si>
  <si>
    <t>-</t>
  </si>
  <si>
    <t>Ａ１Ｂ２</t>
  </si>
  <si>
    <t>該当数値なし</t>
  </si>
  <si>
    <t>都市計画駐車場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</si>
  <si>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</si>
  <si>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</si>
  <si>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</si>
  <si>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</si>
  <si>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</si>
  <si>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</si>
  <si>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</si>
  <si>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</si>
  <si>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</si>
  <si>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①収益的収支比率は、経年100%を上回っていることから、健全な水準で推移している。また償還金残高の減により増加傾向にある。
④売上高GOP比率は、全国平均値より高い水準にあるものの、類似施設平均値を下回っている。
⑤EBITDAは、全国平均値及び類似施設平均値と比較して高い水準にある。</t>
    <phoneticPr fontId="6"/>
  </si>
  <si>
    <t>収益等の状況や利用状況及び類似施設と比較しても、良好な経営状況を維持している。
今後は、継続して良好な水準を維持していくとともに、より一層の経営効率化を図りながら施設の老朽化対策に取り組んでいくことが必要である。</t>
    <phoneticPr fontId="6"/>
  </si>
  <si>
    <t>その他</t>
    <rPh sb="2" eb="3">
      <t>タ</t>
    </rPh>
    <phoneticPr fontId="6"/>
  </si>
  <si>
    <r>
      <t>⑩企業債残高対料金収入比率は、類似施設平均値に比べ低い水準で推移し、平成28年度に企業債残高が０になった。また今後、施設の老朽化対策工事にあたっては駐車場事業債の活用を検討しながら進めていく予定である。</t>
    </r>
    <r>
      <rPr>
        <sz val="11"/>
        <color rgb="FFFF0000"/>
        <rFont val="ＭＳ ゴシック"/>
        <family val="3"/>
        <charset val="128"/>
      </rPr>
      <t xml:space="preserve">
</t>
    </r>
    <phoneticPr fontId="6"/>
  </si>
  <si>
    <t xml:space="preserve">稼動率は、類似施設平均値並びに全国平均値と比較しても、非常に高い水準で推移している。市立病院と隣接していることが大きな要因である。
</t>
    <rPh sb="42" eb="44">
      <t>シリツ</t>
    </rPh>
    <rPh sb="44" eb="46">
      <t>ビョウイン</t>
    </rPh>
    <rPh sb="47" eb="49">
      <t>リンセツ</t>
    </rPh>
    <rPh sb="56" eb="57">
      <t>オオ</t>
    </rPh>
    <rPh sb="59" eb="61">
      <t>ヨウイン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</si>
</sst>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101.9</c:v>
                </c:pt>
                <c:pt idx="1">
                  <c:v>112.2</c:v>
                </c:pt>
                <c:pt idx="2">
                  <c:v>116.5</c:v>
                </c:pt>
                <c:pt idx="3">
                  <c:v>123.9</c:v>
                </c:pt>
                <c:pt idx="4">
                  <c:v>209.1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5326080"/>
        <c:axId val="105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5326080"/>
        <c:axId val="105328000"/>
      </c:lineChart>
      <c:dateAx>
        <c:axId val="105326080"/>
        <c:scaling>
          <c:orientation val="minMax"/>
        </c:scaling>
        <c:delete val="1"/>
        <c:axPos val="b"/>
        <c:numFmt formatCode="ge" sourceLinked="1"/>
        <c:majorTickMark val="none"/>
        <c:minorTickMark val="none"/>
        <c:tickLblPos val="none"/>
        <c:crossAx val="105328000"/>
        <c:crosses val="autoZero"/>
        <c:auto val="1"/>
        <c:lblOffset val="100"/>
        <c:baseTimeUnit val="years"/>
      </c:dateAx>
      <c:valAx>
        <c:axId val="10532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172</c:v>
                </c:pt>
                <c:pt idx="1">
                  <c:v>120.3</c:v>
                </c:pt>
                <c:pt idx="2">
                  <c:v>68.599999999999994</c:v>
                </c:pt>
                <c:pt idx="3">
                  <c:v>18.600000000000001</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7206144"/>
        <c:axId val="1072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7206144"/>
        <c:axId val="107208064"/>
      </c:lineChart>
      <c:dateAx>
        <c:axId val="107206144"/>
        <c:scaling>
          <c:orientation val="minMax"/>
        </c:scaling>
        <c:delete val="1"/>
        <c:axPos val="b"/>
        <c:numFmt formatCode="ge" sourceLinked="1"/>
        <c:majorTickMark val="none"/>
        <c:minorTickMark val="none"/>
        <c:tickLblPos val="none"/>
        <c:crossAx val="107208064"/>
        <c:crosses val="autoZero"/>
        <c:auto val="1"/>
        <c:lblOffset val="100"/>
        <c:baseTimeUnit val="years"/>
      </c:dateAx>
      <c:valAx>
        <c:axId val="10720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7263104"/>
        <c:axId val="107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7263104"/>
        <c:axId val="107265024"/>
      </c:lineChart>
      <c:dateAx>
        <c:axId val="107263104"/>
        <c:scaling>
          <c:orientation val="minMax"/>
        </c:scaling>
        <c:delete val="1"/>
        <c:axPos val="b"/>
        <c:numFmt formatCode="ge" sourceLinked="1"/>
        <c:majorTickMark val="none"/>
        <c:minorTickMark val="none"/>
        <c:tickLblPos val="none"/>
        <c:crossAx val="107265024"/>
        <c:crosses val="autoZero"/>
        <c:auto val="1"/>
        <c:lblOffset val="100"/>
        <c:baseTimeUnit val="years"/>
      </c:dateAx>
      <c:valAx>
        <c:axId val="10726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6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7307776"/>
        <c:axId val="1073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7307776"/>
        <c:axId val="107309696"/>
      </c:lineChart>
      <c:dateAx>
        <c:axId val="107307776"/>
        <c:scaling>
          <c:orientation val="minMax"/>
        </c:scaling>
        <c:delete val="1"/>
        <c:axPos val="b"/>
        <c:numFmt formatCode="ge" sourceLinked="1"/>
        <c:majorTickMark val="none"/>
        <c:minorTickMark val="none"/>
        <c:tickLblPos val="none"/>
        <c:crossAx val="107309696"/>
        <c:crosses val="autoZero"/>
        <c:auto val="1"/>
        <c:lblOffset val="100"/>
        <c:baseTimeUnit val="years"/>
      </c:dateAx>
      <c:valAx>
        <c:axId val="10730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7342080"/>
        <c:axId val="1093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7342080"/>
        <c:axId val="109396352"/>
      </c:lineChart>
      <c:dateAx>
        <c:axId val="107342080"/>
        <c:scaling>
          <c:orientation val="minMax"/>
        </c:scaling>
        <c:delete val="1"/>
        <c:axPos val="b"/>
        <c:numFmt formatCode="ge" sourceLinked="1"/>
        <c:majorTickMark val="none"/>
        <c:minorTickMark val="none"/>
        <c:tickLblPos val="none"/>
        <c:crossAx val="109396352"/>
        <c:crosses val="autoZero"/>
        <c:auto val="1"/>
        <c:lblOffset val="100"/>
        <c:baseTimeUnit val="years"/>
      </c:dateAx>
      <c:valAx>
        <c:axId val="10939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4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9438848"/>
        <c:axId val="1094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9438848"/>
        <c:axId val="109445120"/>
      </c:lineChart>
      <c:dateAx>
        <c:axId val="109438848"/>
        <c:scaling>
          <c:orientation val="minMax"/>
        </c:scaling>
        <c:delete val="1"/>
        <c:axPos val="b"/>
        <c:numFmt formatCode="ge" sourceLinked="1"/>
        <c:majorTickMark val="none"/>
        <c:minorTickMark val="none"/>
        <c:tickLblPos val="none"/>
        <c:crossAx val="109445120"/>
        <c:crosses val="autoZero"/>
        <c:auto val="1"/>
        <c:lblOffset val="100"/>
        <c:baseTimeUnit val="years"/>
      </c:dateAx>
      <c:valAx>
        <c:axId val="109445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4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270.7</c:v>
                </c:pt>
                <c:pt idx="1">
                  <c:v>270</c:v>
                </c:pt>
                <c:pt idx="2">
                  <c:v>262.39999999999998</c:v>
                </c:pt>
                <c:pt idx="3">
                  <c:v>259.5</c:v>
                </c:pt>
                <c:pt idx="4">
                  <c:v>256.8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9479424"/>
        <c:axId val="1094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9479424"/>
        <c:axId val="109481344"/>
      </c:lineChart>
      <c:dateAx>
        <c:axId val="109479424"/>
        <c:scaling>
          <c:orientation val="minMax"/>
        </c:scaling>
        <c:delete val="1"/>
        <c:axPos val="b"/>
        <c:numFmt formatCode="ge" sourceLinked="1"/>
        <c:majorTickMark val="none"/>
        <c:minorTickMark val="none"/>
        <c:tickLblPos val="none"/>
        <c:crossAx val="109481344"/>
        <c:crosses val="autoZero"/>
        <c:auto val="1"/>
        <c:lblOffset val="100"/>
        <c:baseTimeUnit val="years"/>
      </c:dateAx>
      <c:valAx>
        <c:axId val="1094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7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73.8</c:v>
                </c:pt>
                <c:pt idx="1">
                  <c:v>75.400000000000006</c:v>
                </c:pt>
                <c:pt idx="2">
                  <c:v>73.3</c:v>
                </c:pt>
                <c:pt idx="3">
                  <c:v>71.099999999999994</c:v>
                </c:pt>
                <c:pt idx="4">
                  <c:v>71.3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4764800"/>
        <c:axId val="1147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4764800"/>
        <c:axId val="114783360"/>
      </c:lineChart>
      <c:dateAx>
        <c:axId val="114764800"/>
        <c:scaling>
          <c:orientation val="minMax"/>
        </c:scaling>
        <c:delete val="1"/>
        <c:axPos val="b"/>
        <c:numFmt formatCode="ge" sourceLinked="1"/>
        <c:majorTickMark val="none"/>
        <c:minorTickMark val="none"/>
        <c:tickLblPos val="none"/>
        <c:crossAx val="114783360"/>
        <c:crosses val="autoZero"/>
        <c:auto val="1"/>
        <c:lblOffset val="100"/>
        <c:baseTimeUnit val="years"/>
      </c:dateAx>
      <c:valAx>
        <c:axId val="11478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156288</c:v>
                </c:pt>
                <c:pt idx="1">
                  <c:v>154118</c:v>
                </c:pt>
                <c:pt idx="2">
                  <c:v>146248</c:v>
                </c:pt>
                <c:pt idx="3">
                  <c:v>142654</c:v>
                </c:pt>
                <c:pt idx="4">
                  <c:v>143290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4895104"/>
        <c:axId val="114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4895104"/>
        <c:axId val="114901376"/>
      </c:lineChart>
      <c:dateAx>
        <c:axId val="114895104"/>
        <c:scaling>
          <c:orientation val="minMax"/>
        </c:scaling>
        <c:delete val="1"/>
        <c:axPos val="b"/>
        <c:numFmt formatCode="ge" sourceLinked="1"/>
        <c:majorTickMark val="none"/>
        <c:minorTickMark val="none"/>
        <c:tickLblPos val="none"/>
        <c:crossAx val="114901376"/>
        <c:crosses val="autoZero"/>
        <c:auto val="1"/>
        <c:lblOffset val="100"/>
        <c:baseTimeUnit val="years"/>
      </c:dateAx>
      <c:valAx>
        <c:axId val="11490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89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L4" zoomScale="90" zoomScaleNormal="9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山形県山形市　山形市済生館前駐車場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13300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444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101.9</v>
      </c>
      <c r="V31" s="117"/>
      <c r="W31" s="117"/>
      <c r="X31" s="117"/>
      <c r="Y31" s="117"/>
      <c r="Z31" s="117"/>
      <c r="AA31" s="117"/>
      <c r="AB31" s="117"/>
      <c r="AC31" s="117"/>
      <c r="AD31" s="117"/>
      <c r="AE31" s="117"/>
      <c r="AF31" s="117"/>
      <c r="AG31" s="117"/>
      <c r="AH31" s="117"/>
      <c r="AI31" s="117"/>
      <c r="AJ31" s="117"/>
      <c r="AK31" s="117"/>
      <c r="AL31" s="117"/>
      <c r="AM31" s="117"/>
      <c r="AN31" s="117">
        <f>データ!Z7</f>
        <v>112.2</v>
      </c>
      <c r="AO31" s="117"/>
      <c r="AP31" s="117"/>
      <c r="AQ31" s="117"/>
      <c r="AR31" s="117"/>
      <c r="AS31" s="117"/>
      <c r="AT31" s="117"/>
      <c r="AU31" s="117"/>
      <c r="AV31" s="117"/>
      <c r="AW31" s="117"/>
      <c r="AX31" s="117"/>
      <c r="AY31" s="117"/>
      <c r="AZ31" s="117"/>
      <c r="BA31" s="117"/>
      <c r="BB31" s="117"/>
      <c r="BC31" s="117"/>
      <c r="BD31" s="117"/>
      <c r="BE31" s="117"/>
      <c r="BF31" s="117"/>
      <c r="BG31" s="117">
        <f>データ!AA7</f>
        <v>116.5</v>
      </c>
      <c r="BH31" s="117"/>
      <c r="BI31" s="117"/>
      <c r="BJ31" s="117"/>
      <c r="BK31" s="117"/>
      <c r="BL31" s="117"/>
      <c r="BM31" s="117"/>
      <c r="BN31" s="117"/>
      <c r="BO31" s="117"/>
      <c r="BP31" s="117"/>
      <c r="BQ31" s="117"/>
      <c r="BR31" s="117"/>
      <c r="BS31" s="117"/>
      <c r="BT31" s="117"/>
      <c r="BU31" s="117"/>
      <c r="BV31" s="117"/>
      <c r="BW31" s="117"/>
      <c r="BX31" s="117"/>
      <c r="BY31" s="117"/>
      <c r="BZ31" s="117">
        <f>データ!AB7</f>
        <v>123.9</v>
      </c>
      <c r="CA31" s="117"/>
      <c r="CB31" s="117"/>
      <c r="CC31" s="117"/>
      <c r="CD31" s="117"/>
      <c r="CE31" s="117"/>
      <c r="CF31" s="117"/>
      <c r="CG31" s="117"/>
      <c r="CH31" s="117"/>
      <c r="CI31" s="117"/>
      <c r="CJ31" s="117"/>
      <c r="CK31" s="117"/>
      <c r="CL31" s="117"/>
      <c r="CM31" s="117"/>
      <c r="CN31" s="117"/>
      <c r="CO31" s="117"/>
      <c r="CP31" s="117"/>
      <c r="CQ31" s="117"/>
      <c r="CR31" s="117"/>
      <c r="CS31" s="117">
        <f>データ!AC7</f>
        <v>209.1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270.7</v>
      </c>
      <c r="JD31" s="119"/>
      <c r="JE31" s="119"/>
      <c r="JF31" s="119"/>
      <c r="JG31" s="119"/>
      <c r="JH31" s="119"/>
      <c r="JI31" s="119"/>
      <c r="JJ31" s="119"/>
      <c r="JK31" s="119"/>
      <c r="JL31" s="119"/>
      <c r="JM31" s="119"/>
      <c r="JN31" s="119"/>
      <c r="JO31" s="119"/>
      <c r="JP31" s="119"/>
      <c r="JQ31" s="119"/>
      <c r="JR31" s="119"/>
      <c r="JS31" s="119"/>
      <c r="JT31" s="119"/>
      <c r="JU31" s="120"/>
      <c r="JV31" s="118">
        <f>データ!DL7</f>
        <v>270</v>
      </c>
      <c r="JW31" s="119"/>
      <c r="JX31" s="119"/>
      <c r="JY31" s="119"/>
      <c r="JZ31" s="119"/>
      <c r="KA31" s="119"/>
      <c r="KB31" s="119"/>
      <c r="KC31" s="119"/>
      <c r="KD31" s="119"/>
      <c r="KE31" s="119"/>
      <c r="KF31" s="119"/>
      <c r="KG31" s="119"/>
      <c r="KH31" s="119"/>
      <c r="KI31" s="119"/>
      <c r="KJ31" s="119"/>
      <c r="KK31" s="119"/>
      <c r="KL31" s="119"/>
      <c r="KM31" s="119"/>
      <c r="KN31" s="120"/>
      <c r="KO31" s="118">
        <f>データ!DM7</f>
        <v>262.39999999999998</v>
      </c>
      <c r="KP31" s="119"/>
      <c r="KQ31" s="119"/>
      <c r="KR31" s="119"/>
      <c r="KS31" s="119"/>
      <c r="KT31" s="119"/>
      <c r="KU31" s="119"/>
      <c r="KV31" s="119"/>
      <c r="KW31" s="119"/>
      <c r="KX31" s="119"/>
      <c r="KY31" s="119"/>
      <c r="KZ31" s="119"/>
      <c r="LA31" s="119"/>
      <c r="LB31" s="119"/>
      <c r="LC31" s="119"/>
      <c r="LD31" s="119"/>
      <c r="LE31" s="119"/>
      <c r="LF31" s="119"/>
      <c r="LG31" s="120"/>
      <c r="LH31" s="118">
        <f>データ!DN7</f>
        <v>259.5</v>
      </c>
      <c r="LI31" s="119"/>
      <c r="LJ31" s="119"/>
      <c r="LK31" s="119"/>
      <c r="LL31" s="119"/>
      <c r="LM31" s="119"/>
      <c r="LN31" s="119"/>
      <c r="LO31" s="119"/>
      <c r="LP31" s="119"/>
      <c r="LQ31" s="119"/>
      <c r="LR31" s="119"/>
      <c r="LS31" s="119"/>
      <c r="LT31" s="119"/>
      <c r="LU31" s="119"/>
      <c r="LV31" s="119"/>
      <c r="LW31" s="119"/>
      <c r="LX31" s="119"/>
      <c r="LY31" s="119"/>
      <c r="LZ31" s="120"/>
      <c r="MA31" s="118">
        <f>データ!DO7</f>
        <v>256.8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136</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73.8</v>
      </c>
      <c r="EM52" s="117"/>
      <c r="EN52" s="117"/>
      <c r="EO52" s="117"/>
      <c r="EP52" s="117"/>
      <c r="EQ52" s="117"/>
      <c r="ER52" s="117"/>
      <c r="ES52" s="117"/>
      <c r="ET52" s="117"/>
      <c r="EU52" s="117"/>
      <c r="EV52" s="117"/>
      <c r="EW52" s="117"/>
      <c r="EX52" s="117"/>
      <c r="EY52" s="117"/>
      <c r="EZ52" s="117"/>
      <c r="FA52" s="117"/>
      <c r="FB52" s="117"/>
      <c r="FC52" s="117"/>
      <c r="FD52" s="117"/>
      <c r="FE52" s="117">
        <f>データ!BG7</f>
        <v>75.400000000000006</v>
      </c>
      <c r="FF52" s="117"/>
      <c r="FG52" s="117"/>
      <c r="FH52" s="117"/>
      <c r="FI52" s="117"/>
      <c r="FJ52" s="117"/>
      <c r="FK52" s="117"/>
      <c r="FL52" s="117"/>
      <c r="FM52" s="117"/>
      <c r="FN52" s="117"/>
      <c r="FO52" s="117"/>
      <c r="FP52" s="117"/>
      <c r="FQ52" s="117"/>
      <c r="FR52" s="117"/>
      <c r="FS52" s="117"/>
      <c r="FT52" s="117"/>
      <c r="FU52" s="117"/>
      <c r="FV52" s="117"/>
      <c r="FW52" s="117"/>
      <c r="FX52" s="117">
        <f>データ!BH7</f>
        <v>73.3</v>
      </c>
      <c r="FY52" s="117"/>
      <c r="FZ52" s="117"/>
      <c r="GA52" s="117"/>
      <c r="GB52" s="117"/>
      <c r="GC52" s="117"/>
      <c r="GD52" s="117"/>
      <c r="GE52" s="117"/>
      <c r="GF52" s="117"/>
      <c r="GG52" s="117"/>
      <c r="GH52" s="117"/>
      <c r="GI52" s="117"/>
      <c r="GJ52" s="117"/>
      <c r="GK52" s="117"/>
      <c r="GL52" s="117"/>
      <c r="GM52" s="117"/>
      <c r="GN52" s="117"/>
      <c r="GO52" s="117"/>
      <c r="GP52" s="117"/>
      <c r="GQ52" s="117">
        <f>データ!BI7</f>
        <v>71.099999999999994</v>
      </c>
      <c r="GR52" s="117"/>
      <c r="GS52" s="117"/>
      <c r="GT52" s="117"/>
      <c r="GU52" s="117"/>
      <c r="GV52" s="117"/>
      <c r="GW52" s="117"/>
      <c r="GX52" s="117"/>
      <c r="GY52" s="117"/>
      <c r="GZ52" s="117"/>
      <c r="HA52" s="117"/>
      <c r="HB52" s="117"/>
      <c r="HC52" s="117"/>
      <c r="HD52" s="117"/>
      <c r="HE52" s="117"/>
      <c r="HF52" s="117"/>
      <c r="HG52" s="117"/>
      <c r="HH52" s="117"/>
      <c r="HI52" s="117"/>
      <c r="HJ52" s="117">
        <f>データ!BJ7</f>
        <v>71.3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156288</v>
      </c>
      <c r="JD52" s="125"/>
      <c r="JE52" s="125"/>
      <c r="JF52" s="125"/>
      <c r="JG52" s="125"/>
      <c r="JH52" s="125"/>
      <c r="JI52" s="125"/>
      <c r="JJ52" s="125"/>
      <c r="JK52" s="125"/>
      <c r="JL52" s="125"/>
      <c r="JM52" s="125"/>
      <c r="JN52" s="125"/>
      <c r="JO52" s="125"/>
      <c r="JP52" s="125"/>
      <c r="JQ52" s="125"/>
      <c r="JR52" s="125"/>
      <c r="JS52" s="125"/>
      <c r="JT52" s="125"/>
      <c r="JU52" s="125"/>
      <c r="JV52" s="125">
        <f>データ!BR7</f>
        <v>154118</v>
      </c>
      <c r="JW52" s="125"/>
      <c r="JX52" s="125"/>
      <c r="JY52" s="125"/>
      <c r="JZ52" s="125"/>
      <c r="KA52" s="125"/>
      <c r="KB52" s="125"/>
      <c r="KC52" s="125"/>
      <c r="KD52" s="125"/>
      <c r="KE52" s="125"/>
      <c r="KF52" s="125"/>
      <c r="KG52" s="125"/>
      <c r="KH52" s="125"/>
      <c r="KI52" s="125"/>
      <c r="KJ52" s="125"/>
      <c r="KK52" s="125"/>
      <c r="KL52" s="125"/>
      <c r="KM52" s="125"/>
      <c r="KN52" s="125"/>
      <c r="KO52" s="125">
        <f>データ!BS7</f>
        <v>146248</v>
      </c>
      <c r="KP52" s="125"/>
      <c r="KQ52" s="125"/>
      <c r="KR52" s="125"/>
      <c r="KS52" s="125"/>
      <c r="KT52" s="125"/>
      <c r="KU52" s="125"/>
      <c r="KV52" s="125"/>
      <c r="KW52" s="125"/>
      <c r="KX52" s="125"/>
      <c r="KY52" s="125"/>
      <c r="KZ52" s="125"/>
      <c r="LA52" s="125"/>
      <c r="LB52" s="125"/>
      <c r="LC52" s="125"/>
      <c r="LD52" s="125"/>
      <c r="LE52" s="125"/>
      <c r="LF52" s="125"/>
      <c r="LG52" s="125"/>
      <c r="LH52" s="125">
        <f>データ!BT7</f>
        <v>142654</v>
      </c>
      <c r="LI52" s="125"/>
      <c r="LJ52" s="125"/>
      <c r="LK52" s="125"/>
      <c r="LL52" s="125"/>
      <c r="LM52" s="125"/>
      <c r="LN52" s="125"/>
      <c r="LO52" s="125"/>
      <c r="LP52" s="125"/>
      <c r="LQ52" s="125"/>
      <c r="LR52" s="125"/>
      <c r="LS52" s="125"/>
      <c r="LT52" s="125"/>
      <c r="LU52" s="125"/>
      <c r="LV52" s="125"/>
      <c r="LW52" s="125"/>
      <c r="LX52" s="125"/>
      <c r="LY52" s="125"/>
      <c r="LZ52" s="125"/>
      <c r="MA52" s="125">
        <f>データ!BU7</f>
        <v>143290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172</v>
      </c>
      <c r="KB77" s="119"/>
      <c r="KC77" s="119"/>
      <c r="KD77" s="119"/>
      <c r="KE77" s="119"/>
      <c r="KF77" s="119"/>
      <c r="KG77" s="119"/>
      <c r="KH77" s="119"/>
      <c r="KI77" s="119"/>
      <c r="KJ77" s="119"/>
      <c r="KK77" s="119"/>
      <c r="KL77" s="119"/>
      <c r="KM77" s="119"/>
      <c r="KN77" s="119"/>
      <c r="KO77" s="120"/>
      <c r="KP77" s="118">
        <f>データ!DA7</f>
        <v>120.3</v>
      </c>
      <c r="KQ77" s="119"/>
      <c r="KR77" s="119"/>
      <c r="KS77" s="119"/>
      <c r="KT77" s="119"/>
      <c r="KU77" s="119"/>
      <c r="KV77" s="119"/>
      <c r="KW77" s="119"/>
      <c r="KX77" s="119"/>
      <c r="KY77" s="119"/>
      <c r="KZ77" s="119"/>
      <c r="LA77" s="119"/>
      <c r="LB77" s="119"/>
      <c r="LC77" s="119"/>
      <c r="LD77" s="120"/>
      <c r="LE77" s="118">
        <f>データ!DB7</f>
        <v>68.599999999999994</v>
      </c>
      <c r="LF77" s="119"/>
      <c r="LG77" s="119"/>
      <c r="LH77" s="119"/>
      <c r="LI77" s="119"/>
      <c r="LJ77" s="119"/>
      <c r="LK77" s="119"/>
      <c r="LL77" s="119"/>
      <c r="LM77" s="119"/>
      <c r="LN77" s="119"/>
      <c r="LO77" s="119"/>
      <c r="LP77" s="119"/>
      <c r="LQ77" s="119"/>
      <c r="LR77" s="119"/>
      <c r="LS77" s="120"/>
      <c r="LT77" s="118">
        <f>データ!DC7</f>
        <v>18.600000000000001</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sdRNnyRNbDIRTlmA8N1swi/z4J9m1wuMMTgPL4hTrmrTzqO4Zv3xPrscBVpwdny8BQpu9vMTOqdQ0fzFg/dLIg==" saltValue="lS/9bhxpAb35RWNRt6SLt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62014</v>
      </c>
      <c r="D6" s="61">
        <f t="shared" si="1"/>
        <v>47</v>
      </c>
      <c r="E6" s="61">
        <f t="shared" si="1"/>
        <v>14</v>
      </c>
      <c r="F6" s="61">
        <f t="shared" si="1"/>
        <v>0</v>
      </c>
      <c r="G6" s="61">
        <f t="shared" si="1"/>
        <v>4</v>
      </c>
      <c r="H6" s="61" t="str">
        <f>SUBSTITUTE(H8,"　","")</f>
        <v>山形県山形市</v>
      </c>
      <c r="I6" s="61" t="str">
        <f t="shared" si="1"/>
        <v>山形市済生館前駐車場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22</v>
      </c>
      <c r="S6" s="63" t="str">
        <f t="shared" si="1"/>
        <v>公共施設</v>
      </c>
      <c r="T6" s="63" t="str">
        <f t="shared" si="1"/>
        <v>無</v>
      </c>
      <c r="U6" s="64">
        <f t="shared" si="1"/>
        <v>13300</v>
      </c>
      <c r="V6" s="64">
        <f t="shared" si="1"/>
        <v>444</v>
      </c>
      <c r="W6" s="64">
        <f t="shared" si="1"/>
        <v>300</v>
      </c>
      <c r="X6" s="63" t="str">
        <f t="shared" si="1"/>
        <v>代行制</v>
      </c>
      <c r="Y6" s="65">
        <f>IF(Y8="-",NA(),Y8)</f>
        <v>101.9</v>
      </c>
      <c r="Z6" s="65">
        <f t="shared" ref="Z6:AH6" si="2">IF(Z8="-",NA(),Z8)</f>
        <v>112.2</v>
      </c>
      <c r="AA6" s="65">
        <f t="shared" si="2"/>
        <v>116.5</v>
      </c>
      <c r="AB6" s="65">
        <f t="shared" si="2"/>
        <v>123.9</v>
      </c>
      <c r="AC6" s="65">
        <f t="shared" si="2"/>
        <v>209.1</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73.8</v>
      </c>
      <c r="BG6" s="65">
        <f t="shared" ref="BG6:BO6" si="5">IF(BG8="-",NA(),BG8)</f>
        <v>75.400000000000006</v>
      </c>
      <c r="BH6" s="65">
        <f t="shared" si="5"/>
        <v>73.3</v>
      </c>
      <c r="BI6" s="65">
        <f t="shared" si="5"/>
        <v>71.099999999999994</v>
      </c>
      <c r="BJ6" s="65">
        <f t="shared" si="5"/>
        <v>71.3</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156288</v>
      </c>
      <c r="BR6" s="66">
        <f t="shared" ref="BR6:BZ6" si="6">IF(BR8="-",NA(),BR8)</f>
        <v>154118</v>
      </c>
      <c r="BS6" s="66">
        <f t="shared" si="6"/>
        <v>146248</v>
      </c>
      <c r="BT6" s="66">
        <f t="shared" si="6"/>
        <v>142654</v>
      </c>
      <c r="BU6" s="66">
        <f t="shared" si="6"/>
        <v>143290</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172</v>
      </c>
      <c r="DA6" s="65">
        <f t="shared" ref="DA6:DI6" si="8">IF(DA8="-",NA(),DA8)</f>
        <v>120.3</v>
      </c>
      <c r="DB6" s="65">
        <f t="shared" si="8"/>
        <v>68.599999999999994</v>
      </c>
      <c r="DC6" s="65">
        <f t="shared" si="8"/>
        <v>18.600000000000001</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270.7</v>
      </c>
      <c r="DL6" s="65">
        <f t="shared" ref="DL6:DT6" si="9">IF(DL8="-",NA(),DL8)</f>
        <v>270</v>
      </c>
      <c r="DM6" s="65">
        <f t="shared" si="9"/>
        <v>262.39999999999998</v>
      </c>
      <c r="DN6" s="65">
        <f t="shared" si="9"/>
        <v>259.5</v>
      </c>
      <c r="DO6" s="65">
        <f t="shared" si="9"/>
        <v>256.8</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62014</v>
      </c>
      <c r="D7" s="61">
        <f t="shared" si="10"/>
        <v>47</v>
      </c>
      <c r="E7" s="61">
        <f t="shared" si="10"/>
        <v>14</v>
      </c>
      <c r="F7" s="61">
        <f t="shared" si="10"/>
        <v>0</v>
      </c>
      <c r="G7" s="61">
        <f t="shared" si="10"/>
        <v>4</v>
      </c>
      <c r="H7" s="61" t="str">
        <f t="shared" si="10"/>
        <v>山形県　山形市</v>
      </c>
      <c r="I7" s="61" t="str">
        <f t="shared" si="10"/>
        <v>山形市済生館前駐車場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22</v>
      </c>
      <c r="S7" s="63" t="str">
        <f t="shared" si="10"/>
        <v>公共施設</v>
      </c>
      <c r="T7" s="63" t="str">
        <f t="shared" si="10"/>
        <v>無</v>
      </c>
      <c r="U7" s="64">
        <f t="shared" si="10"/>
        <v>13300</v>
      </c>
      <c r="V7" s="64">
        <f t="shared" si="10"/>
        <v>444</v>
      </c>
      <c r="W7" s="64">
        <f t="shared" si="10"/>
        <v>300</v>
      </c>
      <c r="X7" s="63" t="str">
        <f t="shared" si="10"/>
        <v>代行制</v>
      </c>
      <c r="Y7" s="65">
        <f>Y8</f>
        <v>101.9</v>
      </c>
      <c r="Z7" s="65">
        <f t="shared" ref="Z7:AH7" si="11">Z8</f>
        <v>112.2</v>
      </c>
      <c r="AA7" s="65">
        <f t="shared" si="11"/>
        <v>116.5</v>
      </c>
      <c r="AB7" s="65">
        <f t="shared" si="11"/>
        <v>123.9</v>
      </c>
      <c r="AC7" s="65">
        <f t="shared" si="11"/>
        <v>209.1</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73.8</v>
      </c>
      <c r="BG7" s="65">
        <f t="shared" ref="BG7:BO7" si="14">BG8</f>
        <v>75.400000000000006</v>
      </c>
      <c r="BH7" s="65">
        <f t="shared" si="14"/>
        <v>73.3</v>
      </c>
      <c r="BI7" s="65">
        <f t="shared" si="14"/>
        <v>71.099999999999994</v>
      </c>
      <c r="BJ7" s="65">
        <f t="shared" si="14"/>
        <v>71.3</v>
      </c>
      <c r="BK7" s="65">
        <f t="shared" si="14"/>
        <v>35.799999999999997</v>
      </c>
      <c r="BL7" s="65">
        <f t="shared" si="14"/>
        <v>37</v>
      </c>
      <c r="BM7" s="65">
        <f t="shared" si="14"/>
        <v>40.200000000000003</v>
      </c>
      <c r="BN7" s="65">
        <f t="shared" si="14"/>
        <v>43.1</v>
      </c>
      <c r="BO7" s="65">
        <f t="shared" si="14"/>
        <v>42.8</v>
      </c>
      <c r="BP7" s="62"/>
      <c r="BQ7" s="66">
        <f>BQ8</f>
        <v>156288</v>
      </c>
      <c r="BR7" s="66">
        <f t="shared" ref="BR7:BZ7" si="15">BR8</f>
        <v>154118</v>
      </c>
      <c r="BS7" s="66">
        <f t="shared" si="15"/>
        <v>146248</v>
      </c>
      <c r="BT7" s="66">
        <f t="shared" si="15"/>
        <v>142654</v>
      </c>
      <c r="BU7" s="66">
        <f t="shared" si="15"/>
        <v>143290</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114</v>
      </c>
      <c r="CY7" s="62"/>
      <c r="CZ7" s="65">
        <f>CZ8</f>
        <v>172</v>
      </c>
      <c r="DA7" s="65">
        <f t="shared" ref="DA7:DI7" si="16">DA8</f>
        <v>120.3</v>
      </c>
      <c r="DB7" s="65">
        <f t="shared" si="16"/>
        <v>68.599999999999994</v>
      </c>
      <c r="DC7" s="65">
        <f t="shared" si="16"/>
        <v>18.600000000000001</v>
      </c>
      <c r="DD7" s="65">
        <f t="shared" si="16"/>
        <v>0</v>
      </c>
      <c r="DE7" s="65">
        <f t="shared" si="16"/>
        <v>478.3</v>
      </c>
      <c r="DF7" s="65">
        <f t="shared" si="16"/>
        <v>218.9</v>
      </c>
      <c r="DG7" s="65">
        <f t="shared" si="16"/>
        <v>198.4</v>
      </c>
      <c r="DH7" s="65">
        <f t="shared" si="16"/>
        <v>166.3</v>
      </c>
      <c r="DI7" s="65">
        <f t="shared" si="16"/>
        <v>161.6</v>
      </c>
      <c r="DJ7" s="62"/>
      <c r="DK7" s="65">
        <f>DK8</f>
        <v>270.7</v>
      </c>
      <c r="DL7" s="65">
        <f t="shared" ref="DL7:DT7" si="17">DL8</f>
        <v>270</v>
      </c>
      <c r="DM7" s="65">
        <f t="shared" si="17"/>
        <v>262.39999999999998</v>
      </c>
      <c r="DN7" s="65">
        <f t="shared" si="17"/>
        <v>259.5</v>
      </c>
      <c r="DO7" s="65">
        <f t="shared" si="17"/>
        <v>256.8</v>
      </c>
      <c r="DP7" s="65">
        <f t="shared" si="17"/>
        <v>139.4</v>
      </c>
      <c r="DQ7" s="65">
        <f t="shared" si="17"/>
        <v>142.6</v>
      </c>
      <c r="DR7" s="65">
        <f t="shared" si="17"/>
        <v>138.5</v>
      </c>
      <c r="DS7" s="65">
        <f t="shared" si="17"/>
        <v>139.1</v>
      </c>
      <c r="DT7" s="65">
        <f t="shared" si="17"/>
        <v>137.1</v>
      </c>
      <c r="DU7" s="62"/>
    </row>
    <row r="8" spans="1:125" s="67" customFormat="1">
      <c r="A8" s="50"/>
      <c r="B8" s="68">
        <v>2016</v>
      </c>
      <c r="C8" s="68">
        <v>62014</v>
      </c>
      <c r="D8" s="68">
        <v>47</v>
      </c>
      <c r="E8" s="68">
        <v>14</v>
      </c>
      <c r="F8" s="68">
        <v>0</v>
      </c>
      <c r="G8" s="68">
        <v>4</v>
      </c>
      <c r="H8" s="68" t="s">
        <v>115</v>
      </c>
      <c r="I8" s="68" t="s">
        <v>116</v>
      </c>
      <c r="J8" s="68" t="s">
        <v>117</v>
      </c>
      <c r="K8" s="68" t="s">
        <v>118</v>
      </c>
      <c r="L8" s="68" t="s">
        <v>119</v>
      </c>
      <c r="M8" s="68" t="s">
        <v>120</v>
      </c>
      <c r="N8" s="68"/>
      <c r="O8" s="69" t="s">
        <v>121</v>
      </c>
      <c r="P8" s="70" t="s">
        <v>122</v>
      </c>
      <c r="Q8" s="70" t="s">
        <v>123</v>
      </c>
      <c r="R8" s="71">
        <v>22</v>
      </c>
      <c r="S8" s="70" t="s">
        <v>124</v>
      </c>
      <c r="T8" s="70" t="s">
        <v>125</v>
      </c>
      <c r="U8" s="71">
        <v>13300</v>
      </c>
      <c r="V8" s="71">
        <v>444</v>
      </c>
      <c r="W8" s="71">
        <v>300</v>
      </c>
      <c r="X8" s="70" t="s">
        <v>126</v>
      </c>
      <c r="Y8" s="72">
        <v>101.9</v>
      </c>
      <c r="Z8" s="72">
        <v>112.2</v>
      </c>
      <c r="AA8" s="72">
        <v>116.5</v>
      </c>
      <c r="AB8" s="72">
        <v>123.9</v>
      </c>
      <c r="AC8" s="72">
        <v>209.1</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73.8</v>
      </c>
      <c r="BG8" s="72">
        <v>75.400000000000006</v>
      </c>
      <c r="BH8" s="72">
        <v>73.3</v>
      </c>
      <c r="BI8" s="72">
        <v>71.099999999999994</v>
      </c>
      <c r="BJ8" s="72">
        <v>71.3</v>
      </c>
      <c r="BK8" s="72">
        <v>35.799999999999997</v>
      </c>
      <c r="BL8" s="72">
        <v>37</v>
      </c>
      <c r="BM8" s="72">
        <v>40.200000000000003</v>
      </c>
      <c r="BN8" s="72">
        <v>43.1</v>
      </c>
      <c r="BO8" s="72">
        <v>42.8</v>
      </c>
      <c r="BP8" s="69">
        <v>45.2</v>
      </c>
      <c r="BQ8" s="73">
        <v>156288</v>
      </c>
      <c r="BR8" s="73">
        <v>154118</v>
      </c>
      <c r="BS8" s="73">
        <v>146248</v>
      </c>
      <c r="BT8" s="74">
        <v>142654</v>
      </c>
      <c r="BU8" s="74">
        <v>143290</v>
      </c>
      <c r="BV8" s="73">
        <v>22849</v>
      </c>
      <c r="BW8" s="73">
        <v>22692</v>
      </c>
      <c r="BX8" s="73">
        <v>20190</v>
      </c>
      <c r="BY8" s="73">
        <v>23532</v>
      </c>
      <c r="BZ8" s="73">
        <v>24251</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t="s">
        <v>119</v>
      </c>
      <c r="CO8" s="72" t="s">
        <v>119</v>
      </c>
      <c r="CP8" s="72" t="s">
        <v>119</v>
      </c>
      <c r="CQ8" s="72" t="s">
        <v>119</v>
      </c>
      <c r="CR8" s="72" t="s">
        <v>119</v>
      </c>
      <c r="CS8" s="72" t="s">
        <v>119</v>
      </c>
      <c r="CT8" s="72" t="s">
        <v>119</v>
      </c>
      <c r="CU8" s="72" t="s">
        <v>119</v>
      </c>
      <c r="CV8" s="72" t="s">
        <v>119</v>
      </c>
      <c r="CW8" s="72" t="s">
        <v>119</v>
      </c>
      <c r="CX8" s="72" t="s">
        <v>119</v>
      </c>
      <c r="CY8" s="69" t="s">
        <v>119</v>
      </c>
      <c r="CZ8" s="72">
        <v>172</v>
      </c>
      <c r="DA8" s="72">
        <v>120.3</v>
      </c>
      <c r="DB8" s="72">
        <v>68.599999999999994</v>
      </c>
      <c r="DC8" s="72">
        <v>18.600000000000001</v>
      </c>
      <c r="DD8" s="72">
        <v>0</v>
      </c>
      <c r="DE8" s="72">
        <v>478.3</v>
      </c>
      <c r="DF8" s="72">
        <v>218.9</v>
      </c>
      <c r="DG8" s="72">
        <v>198.4</v>
      </c>
      <c r="DH8" s="72">
        <v>166.3</v>
      </c>
      <c r="DI8" s="72">
        <v>161.6</v>
      </c>
      <c r="DJ8" s="69">
        <v>122.6</v>
      </c>
      <c r="DK8" s="72">
        <v>270.7</v>
      </c>
      <c r="DL8" s="72">
        <v>270</v>
      </c>
      <c r="DM8" s="72">
        <v>262.39999999999998</v>
      </c>
      <c r="DN8" s="72">
        <v>259.5</v>
      </c>
      <c r="DO8" s="72">
        <v>256.8</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2018-03-21T08:11:06Z</cp:lastPrinted>
  <dcterms:created xsi:type="dcterms:W3CDTF">2018-02-09T01:44:28Z</dcterms:created>
  <dcterms:modified xsi:type="dcterms:W3CDTF">2018-03-21T08:11:09Z</dcterms:modified>
  <cp:category/>
</cp:coreProperties>
</file>