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財政業務\各種調査\Ｈ31年度調査\公営企業に係る「経営比較分析表」（H30年度決算）の分析等について\"/>
    </mc:Choice>
  </mc:AlternateContent>
  <workbookProtection workbookAlgorithmName="SHA-512" workbookHashValue="ZnjcNbIAhCYRMK4ekXUc5On7EoP4MWyqaf1n+2AXFjeJoKQ44d/uN8Bxp7LFeZwlJQ7X4ivgPWlgGZNOkI52sw==" workbookSaltValue="8de3KUhuDprKVwJ5IumMZw==" workbookSpinCount="100000" lockStructure="1"/>
  <bookViews>
    <workbookView xWindow="0" yWindow="0" windowWidth="20490" windowHeight="715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1"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<sst xmlns="http://schemas.openxmlformats.org/spreadsheetml/2006/main" count="262" uniqueCount="107">
  <si>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</si>
  <si>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</si>
  <si>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</si>
  <si>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</si>
  <si>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</si>
  <si>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</si>
  <si>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</si>
  <si>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</si>
  <si>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</si>
  <si>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</si>
  <si>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</si>
  <si>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</si>
  <si>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</si>
  <si>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</si>
  <si>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</si>
  <si>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</si>
  <si>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</si>
  <si>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</si>
  <si>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</si>
  <si>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</si>
  <si>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</si>
  <si>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</si>
  <si>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</si>
  <si>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</si>
  <si>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</si>
  <si>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</si>
  <si>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</si>
  <si>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</si>
  <si>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</si>
  <si>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</si>
  <si>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</si>
  <si>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</si>
  <si>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</si>
  <si>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</si>
  <si>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</si>
  <si>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</si>
  <si>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</si>
  <si>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</si>
  <si>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</si>
  <si>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</si>
  <si>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</si>
  <si>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</si>
  <si>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</si>
  <si>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</si>
  <si>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</si>
  <si>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</si>
  <si>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</si>
  <si>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</si>
  <si>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</si>
  <si>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</si>
  <si>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</si>
  <si>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</si>
  <si>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</si>
  <si>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</si>
  <si>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</si>
  <si>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</si>
  <si>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</si>
  <si>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</si>
  <si>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</si>
  <si>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</si>
  <si>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</si>
  <si>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</si>
  <si>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</si>
  <si>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</si>
  <si>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</si>
  <si>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</si>
  <si>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</si>
  <si>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</si>
  <si>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</si>
  <si>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</si>
  <si>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</si>
  <si>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</si>
  <si>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</si>
  <si>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</si>
  <si>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</si>
  <si>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</si>
  <si>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</si>
  <si>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</si>
  <si>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</si>
  <si>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</si>
  <si>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</si>
  <si>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</si>
  <si>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</si>
  <si>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</si>
  <si>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</si>
  <si>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</si>
  <si>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</si>
  <si>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</si>
  <si>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064017</t>
  </si>
  <si>
    <t>46</t>
  </si>
  <si>
    <t>02</t>
  </si>
  <si>
    <t>0</t>
  </si>
  <si>
    <t>000</t>
  </si>
  <si>
    <t>山形県　小国町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</si>
  <si>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</si>
  <si>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</si>
  <si>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</si>
  <si>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</si>
  <si>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</si>
  <si>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</si>
  <si>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</si>
  <si>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</si>
  <si>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</si>
  <si>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</si>
  <si>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管路については耐用年数の概ね半分の期間が経過している。
　機械及び装置については、長期的に経費が節減できるよう、毎年点検を行った結果を受け、予防修繕を含めた老朽化対策を実施している。</t>
    <rPh sb="1" eb="3">
      <t>カンロ</t>
    </rPh>
    <rPh sb="8" eb="10">
      <t>タイヨウ</t>
    </rPh>
    <rPh sb="10" eb="12">
      <t>ネンスウ</t>
    </rPh>
    <rPh sb="13" eb="14">
      <t>オオム</t>
    </rPh>
    <rPh sb="15" eb="17">
      <t>ハンブン</t>
    </rPh>
    <rPh sb="18" eb="20">
      <t>キカン</t>
    </rPh>
    <rPh sb="21" eb="23">
      <t>ケイカ</t>
    </rPh>
    <rPh sb="30" eb="32">
      <t>キカイ</t>
    </rPh>
    <rPh sb="32" eb="33">
      <t>オヨ</t>
    </rPh>
    <rPh sb="34" eb="36">
      <t>ソウチ</t>
    </rPh>
    <rPh sb="42" eb="45">
      <t>チョウキテキ</t>
    </rPh>
    <rPh sb="46" eb="48">
      <t>ケイヒ</t>
    </rPh>
    <rPh sb="49" eb="51">
      <t>セツゲン</t>
    </rPh>
    <rPh sb="57" eb="59">
      <t>マイトシ</t>
    </rPh>
    <rPh sb="59" eb="61">
      <t>テンケン</t>
    </rPh>
    <rPh sb="62" eb="63">
      <t>オコナ</t>
    </rPh>
    <rPh sb="65" eb="67">
      <t>ケッカ</t>
    </rPh>
    <rPh sb="68" eb="69">
      <t>ウ</t>
    </rPh>
    <rPh sb="71" eb="73">
      <t>ヨボウ</t>
    </rPh>
    <rPh sb="73" eb="75">
      <t>シュウゼン</t>
    </rPh>
    <rPh sb="76" eb="77">
      <t>フク</t>
    </rPh>
    <rPh sb="79" eb="82">
      <t>ロウキュウカ</t>
    </rPh>
    <rPh sb="82" eb="84">
      <t>タイサク</t>
    </rPh>
    <rPh sb="85" eb="87">
      <t>ジッシ</t>
    </rPh>
    <phoneticPr fontId="5"/>
  </si>
  <si>
    <t>　本事業は町内の給水先企業に対し、安定的でかつ上質な工業用水を低価格で供給することで企業を支援し、それにより町の活力を保持することを目的としている。
　今後新たな設備投資は行わず、既存設備の維持が大きな課題となってくるため、長期的に経費が節減できるよう予防修繕を含めた老朽化対策を中心に実施していく。</t>
    <rPh sb="1" eb="2">
      <t>ホン</t>
    </rPh>
    <rPh sb="2" eb="4">
      <t>ジギョウ</t>
    </rPh>
    <rPh sb="5" eb="7">
      <t>チョウナイ</t>
    </rPh>
    <rPh sb="8" eb="10">
      <t>キュウスイ</t>
    </rPh>
    <rPh sb="10" eb="11">
      <t>サキ</t>
    </rPh>
    <rPh sb="11" eb="13">
      <t>キギョウ</t>
    </rPh>
    <rPh sb="14" eb="15">
      <t>タイ</t>
    </rPh>
    <rPh sb="17" eb="20">
      <t>アンテイテキ</t>
    </rPh>
    <rPh sb="23" eb="25">
      <t>ジョウシツ</t>
    </rPh>
    <rPh sb="26" eb="28">
      <t>コウギョウ</t>
    </rPh>
    <rPh sb="28" eb="30">
      <t>ヨウスイ</t>
    </rPh>
    <rPh sb="31" eb="34">
      <t>テイカカク</t>
    </rPh>
    <rPh sb="35" eb="37">
      <t>キョウキュウ</t>
    </rPh>
    <rPh sb="42" eb="44">
      <t>キギョウ</t>
    </rPh>
    <rPh sb="45" eb="47">
      <t>シエン</t>
    </rPh>
    <rPh sb="54" eb="55">
      <t>マチ</t>
    </rPh>
    <rPh sb="56" eb="58">
      <t>カツリョク</t>
    </rPh>
    <rPh sb="59" eb="61">
      <t>ホジ</t>
    </rPh>
    <rPh sb="66" eb="68">
      <t>モクテキ</t>
    </rPh>
    <rPh sb="76" eb="78">
      <t>コンゴ</t>
    </rPh>
    <rPh sb="78" eb="79">
      <t>アラ</t>
    </rPh>
    <rPh sb="81" eb="83">
      <t>セツビ</t>
    </rPh>
    <rPh sb="83" eb="85">
      <t>トウシ</t>
    </rPh>
    <rPh sb="86" eb="87">
      <t>オコナ</t>
    </rPh>
    <rPh sb="90" eb="92">
      <t>キゾン</t>
    </rPh>
    <rPh sb="92" eb="94">
      <t>セツビ</t>
    </rPh>
    <rPh sb="95" eb="97">
      <t>イジ</t>
    </rPh>
    <rPh sb="98" eb="99">
      <t>オオ</t>
    </rPh>
    <rPh sb="101" eb="103">
      <t>カダイ</t>
    </rPh>
    <rPh sb="112" eb="115">
      <t>チョウキテキ</t>
    </rPh>
    <rPh sb="116" eb="118">
      <t>ケイヒ</t>
    </rPh>
    <rPh sb="119" eb="121">
      <t>セツゲン</t>
    </rPh>
    <rPh sb="126" eb="128">
      <t>ヨボウ</t>
    </rPh>
    <rPh sb="128" eb="130">
      <t>シュウゼン</t>
    </rPh>
    <rPh sb="131" eb="132">
      <t>フク</t>
    </rPh>
    <rPh sb="134" eb="137">
      <t>ロウキュウカ</t>
    </rPh>
    <rPh sb="137" eb="139">
      <t>タイサク</t>
    </rPh>
    <rPh sb="140" eb="142">
      <t>チュウシン</t>
    </rPh>
    <rPh sb="143" eb="145">
      <t>ジッシ</t>
    </rPh>
    <phoneticPr fontId="5"/>
  </si>
  <si>
    <t>①経常収支比率
　単年度の収支は黒字であるが、収益の60%以上を一般会計からの繰入金に依存している状況である。
④企業債残高対給水収益比率
　平成25年度に中央監視装置を更新してから大きな投資は行っていないため減少となっている。
⑤料金回収率
　基準外繰出によって収入不足を補填している状況である。
⑦施設利用率
　給水先企業の景気回復とともに少しずつ増加傾向にある。
⑧契約率
　1社のみで一定となっている。
　給水先企業の支援を目的としている事業であることから、収支の不足分については、一般会計からの繰出金により賄っていく。</t>
    <rPh sb="1" eb="3">
      <t>ケイジョウ</t>
    </rPh>
    <rPh sb="3" eb="5">
      <t>シュウシ</t>
    </rPh>
    <rPh sb="5" eb="7">
      <t>ヒリツ</t>
    </rPh>
    <rPh sb="9" eb="12">
      <t>タンネンド</t>
    </rPh>
    <rPh sb="13" eb="15">
      <t>シュウシ</t>
    </rPh>
    <rPh sb="16" eb="18">
      <t>クロジ</t>
    </rPh>
    <rPh sb="23" eb="25">
      <t>シュウエキ</t>
    </rPh>
    <rPh sb="29" eb="31">
      <t>イジョウ</t>
    </rPh>
    <rPh sb="32" eb="34">
      <t>イッパン</t>
    </rPh>
    <rPh sb="34" eb="36">
      <t>カイケイ</t>
    </rPh>
    <rPh sb="39" eb="41">
      <t>クリイレ</t>
    </rPh>
    <rPh sb="41" eb="42">
      <t>キン</t>
    </rPh>
    <rPh sb="43" eb="45">
      <t>イゾン</t>
    </rPh>
    <rPh sb="49" eb="51">
      <t>ジョウキョウ</t>
    </rPh>
    <rPh sb="58" eb="60">
      <t>キギョウ</t>
    </rPh>
    <rPh sb="60" eb="61">
      <t>サイ</t>
    </rPh>
    <rPh sb="61" eb="63">
      <t>ザンダカ</t>
    </rPh>
    <rPh sb="63" eb="64">
      <t>タイ</t>
    </rPh>
    <rPh sb="64" eb="66">
      <t>キュウスイ</t>
    </rPh>
    <rPh sb="66" eb="68">
      <t>シュウエキ</t>
    </rPh>
    <rPh sb="68" eb="70">
      <t>ヒリツ</t>
    </rPh>
    <rPh sb="72" eb="74">
      <t>ヘイセイ</t>
    </rPh>
    <rPh sb="76" eb="78">
      <t>ネンド</t>
    </rPh>
    <rPh sb="79" eb="81">
      <t>チュウオウ</t>
    </rPh>
    <rPh sb="81" eb="83">
      <t>カンシ</t>
    </rPh>
    <rPh sb="83" eb="85">
      <t>ソウチ</t>
    </rPh>
    <rPh sb="86" eb="88">
      <t>コウシン</t>
    </rPh>
    <rPh sb="92" eb="93">
      <t>オオ</t>
    </rPh>
    <rPh sb="95" eb="97">
      <t>トウシ</t>
    </rPh>
    <rPh sb="98" eb="99">
      <t>オコナ</t>
    </rPh>
    <rPh sb="106" eb="108">
      <t>ゲンショウ</t>
    </rPh>
    <rPh sb="118" eb="120">
      <t>リョウキン</t>
    </rPh>
    <rPh sb="120" eb="122">
      <t>カイシュウ</t>
    </rPh>
    <rPh sb="122" eb="123">
      <t>リツ</t>
    </rPh>
    <rPh sb="125" eb="127">
      <t>キジュン</t>
    </rPh>
    <rPh sb="127" eb="128">
      <t>ガイ</t>
    </rPh>
    <rPh sb="128" eb="130">
      <t>クリダ</t>
    </rPh>
    <rPh sb="134" eb="136">
      <t>シュウニュウ</t>
    </rPh>
    <rPh sb="136" eb="138">
      <t>ブソク</t>
    </rPh>
    <rPh sb="139" eb="141">
      <t>ホテン</t>
    </rPh>
    <rPh sb="145" eb="147">
      <t>ジョウキョウ</t>
    </rPh>
    <rPh sb="154" eb="156">
      <t>シセツ</t>
    </rPh>
    <rPh sb="156" eb="158">
      <t>リヨウ</t>
    </rPh>
    <rPh sb="158" eb="159">
      <t>リツ</t>
    </rPh>
    <rPh sb="161" eb="163">
      <t>キュウスイ</t>
    </rPh>
    <rPh sb="163" eb="164">
      <t>サキ</t>
    </rPh>
    <rPh sb="164" eb="166">
      <t>キギョウ</t>
    </rPh>
    <rPh sb="167" eb="169">
      <t>ケイキ</t>
    </rPh>
    <rPh sb="169" eb="171">
      <t>カイフク</t>
    </rPh>
    <rPh sb="175" eb="176">
      <t>スコ</t>
    </rPh>
    <rPh sb="179" eb="181">
      <t>ゾウカ</t>
    </rPh>
    <rPh sb="181" eb="183">
      <t>ケイコウ</t>
    </rPh>
    <rPh sb="190" eb="193">
      <t>ケイヤクリツ</t>
    </rPh>
    <rPh sb="196" eb="197">
      <t>シャ</t>
    </rPh>
    <rPh sb="200" eb="202">
      <t>イッテイ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</si>
</sst>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49.04</c:v>
                </c:pt>
                <c:pt idx="1">
                  <c:v>51.63</c:v>
                </c:pt>
                <c:pt idx="2">
                  <c:v>53.35</c:v>
                </c:pt>
                <c:pt idx="3">
                  <c:v>55.41</c:v>
                </c:pt>
                <c:pt idx="4">
                  <c:v>57.48</c:v>
                </c:pt>
              </c:numCache>
            </c:numRef>
          </c:val>
          <c:extLst>
            <c:ext xmlns:c16="http://schemas.microsoft.com/office/drawing/2014/chart" uri="{C3380CC4-5D6E-409C-BE32-E72D297353CC}">
              <c16:uniqueId val="{00000000-CA90-46F7-8F1B-32A5511BE6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c:ext xmlns:c16="http://schemas.microsoft.com/office/drawing/2014/chart" uri="{C3380CC4-5D6E-409C-BE32-E72D297353CC}">
              <c16:uniqueId val="{00000001-CA90-46F7-8F1B-32A5511BE61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09-45A0-B417-500139C3541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c:ext xmlns:c16="http://schemas.microsoft.com/office/drawing/2014/chart" uri="{C3380CC4-5D6E-409C-BE32-E72D297353CC}">
              <c16:uniqueId val="{00000001-1B09-45A0-B417-500139C3541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87.96</c:v>
                </c:pt>
                <c:pt idx="1">
                  <c:v>88</c:v>
                </c:pt>
                <c:pt idx="2">
                  <c:v>96.9</c:v>
                </c:pt>
                <c:pt idx="3">
                  <c:v>103.47</c:v>
                </c:pt>
                <c:pt idx="4">
                  <c:v>100.86</c:v>
                </c:pt>
              </c:numCache>
            </c:numRef>
          </c:val>
          <c:extLst>
            <c:ext xmlns:c16="http://schemas.microsoft.com/office/drawing/2014/chart" uri="{C3380CC4-5D6E-409C-BE32-E72D297353CC}">
              <c16:uniqueId val="{00000000-6F9F-4248-BD8D-AA0BA5CE624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c:ext xmlns:c16="http://schemas.microsoft.com/office/drawing/2014/chart" uri="{C3380CC4-5D6E-409C-BE32-E72D297353CC}">
              <c16:uniqueId val="{00000001-6F9F-4248-BD8D-AA0BA5CE624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9C-41A0-BE07-10462E94110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c:ext xmlns:c16="http://schemas.microsoft.com/office/drawing/2014/chart" uri="{C3380CC4-5D6E-409C-BE32-E72D297353CC}">
              <c16:uniqueId val="{00000001-6F9C-41A0-BE07-10462E94110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75-43A0-B347-3098022C084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c:ext xmlns:c16="http://schemas.microsoft.com/office/drawing/2014/chart" uri="{C3380CC4-5D6E-409C-BE32-E72D297353CC}">
              <c16:uniqueId val="{00000001-9575-43A0-B347-3098022C084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286.94</c:v>
                </c:pt>
                <c:pt idx="1">
                  <c:v>242.38</c:v>
                </c:pt>
                <c:pt idx="2">
                  <c:v>187.15</c:v>
                </c:pt>
                <c:pt idx="3">
                  <c:v>209.44</c:v>
                </c:pt>
                <c:pt idx="4">
                  <c:v>204.97</c:v>
                </c:pt>
              </c:numCache>
            </c:numRef>
          </c:val>
          <c:extLst>
            <c:ext xmlns:c16="http://schemas.microsoft.com/office/drawing/2014/chart" uri="{C3380CC4-5D6E-409C-BE32-E72D297353CC}">
              <c16:uniqueId val="{00000000-26BA-4353-8400-5A1DC3BEAD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c:ext xmlns:c16="http://schemas.microsoft.com/office/drawing/2014/chart" uri="{C3380CC4-5D6E-409C-BE32-E72D297353CC}">
              <c16:uniqueId val="{00000001-26BA-4353-8400-5A1DC3BEAD0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1034.54</c:v>
                </c:pt>
                <c:pt idx="1">
                  <c:v>946.95</c:v>
                </c:pt>
                <c:pt idx="2">
                  <c:v>861.38</c:v>
                </c:pt>
                <c:pt idx="3">
                  <c:v>769.34</c:v>
                </c:pt>
                <c:pt idx="4">
                  <c:v>687.95</c:v>
                </c:pt>
              </c:numCache>
            </c:numRef>
          </c:val>
          <c:extLst>
            <c:ext xmlns:c16="http://schemas.microsoft.com/office/drawing/2014/chart" uri="{C3380CC4-5D6E-409C-BE32-E72D297353CC}">
              <c16:uniqueId val="{00000000-5617-4BB2-9839-249CE758EF3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c:ext xmlns:c16="http://schemas.microsoft.com/office/drawing/2014/chart" uri="{C3380CC4-5D6E-409C-BE32-E72D297353CC}">
              <c16:uniqueId val="{00000001-5617-4BB2-9839-249CE758EF3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27.97</c:v>
                </c:pt>
                <c:pt idx="1">
                  <c:v>38.5</c:v>
                </c:pt>
                <c:pt idx="2">
                  <c:v>39.93</c:v>
                </c:pt>
                <c:pt idx="3">
                  <c:v>39.82</c:v>
                </c:pt>
                <c:pt idx="4">
                  <c:v>38.46</c:v>
                </c:pt>
              </c:numCache>
            </c:numRef>
          </c:val>
          <c:extLst>
            <c:ext xmlns:c16="http://schemas.microsoft.com/office/drawing/2014/chart" uri="{C3380CC4-5D6E-409C-BE32-E72D297353CC}">
              <c16:uniqueId val="{00000000-BBC5-44D3-89CD-71AFD88BED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c:ext xmlns:c16="http://schemas.microsoft.com/office/drawing/2014/chart" uri="{C3380CC4-5D6E-409C-BE32-E72D297353CC}">
              <c16:uniqueId val="{00000001-BBC5-44D3-89CD-71AFD88BED1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71.599999999999994</c:v>
                </c:pt>
                <c:pt idx="1">
                  <c:v>52.05</c:v>
                </c:pt>
                <c:pt idx="2">
                  <c:v>50.16</c:v>
                </c:pt>
                <c:pt idx="3">
                  <c:v>50.3</c:v>
                </c:pt>
                <c:pt idx="4">
                  <c:v>52.07</c:v>
                </c:pt>
              </c:numCache>
            </c:numRef>
          </c:val>
          <c:extLst>
            <c:ext xmlns:c16="http://schemas.microsoft.com/office/drawing/2014/chart" uri="{C3380CC4-5D6E-409C-BE32-E72D297353CC}">
              <c16:uniqueId val="{00000000-582B-493D-89BE-C6BCD2EF987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c:ext xmlns:c16="http://schemas.microsoft.com/office/drawing/2014/chart" uri="{C3380CC4-5D6E-409C-BE32-E72D297353CC}">
              <c16:uniqueId val="{00000001-582B-493D-89BE-C6BCD2EF987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57.71</c:v>
                </c:pt>
                <c:pt idx="1">
                  <c:v>56.16</c:v>
                </c:pt>
                <c:pt idx="2">
                  <c:v>58.45</c:v>
                </c:pt>
                <c:pt idx="3">
                  <c:v>64.69</c:v>
                </c:pt>
                <c:pt idx="4">
                  <c:v>66.540000000000006</c:v>
                </c:pt>
              </c:numCache>
            </c:numRef>
          </c:val>
          <c:extLst>
            <c:ext xmlns:c16="http://schemas.microsoft.com/office/drawing/2014/chart" uri="{C3380CC4-5D6E-409C-BE32-E72D297353CC}">
              <c16:uniqueId val="{00000000-DFD4-424B-808A-1956622F10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c:ext xmlns:c16="http://schemas.microsoft.com/office/drawing/2014/chart" uri="{C3380CC4-5D6E-409C-BE32-E72D297353CC}">
              <c16:uniqueId val="{00000001-DFD4-424B-808A-1956622F102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75.27</c:v>
                </c:pt>
                <c:pt idx="1">
                  <c:v>75.27</c:v>
                </c:pt>
                <c:pt idx="2">
                  <c:v>75.27</c:v>
                </c:pt>
                <c:pt idx="3">
                  <c:v>75.27</c:v>
                </c:pt>
                <c:pt idx="4">
                  <c:v>75.27</c:v>
                </c:pt>
              </c:numCache>
            </c:numRef>
          </c:val>
          <c:extLst>
            <c:ext xmlns:c16="http://schemas.microsoft.com/office/drawing/2014/chart" uri="{C3380CC4-5D6E-409C-BE32-E72D297353CC}">
              <c16:uniqueId val="{00000000-2031-4CFE-9F38-70E94A9F5F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c:ext xmlns:c16="http://schemas.microsoft.com/office/drawing/2014/chart" uri="{C3380CC4-5D6E-409C-BE32-E72D297353CC}">
              <c16:uniqueId val="{00000001-2031-4CFE-9F38-70E94A9F5F4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1" zoomScaleNormal="100" workbookViewId="0">
      <selection activeCell="TB29" sqref="TB29"/>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山形県　小国町</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6510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4332</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76.400000000000006</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1</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4900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106</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87.96</v>
      </c>
      <c r="Y32" s="106"/>
      <c r="Z32" s="106"/>
      <c r="AA32" s="106"/>
      <c r="AB32" s="106"/>
      <c r="AC32" s="106"/>
      <c r="AD32" s="106"/>
      <c r="AE32" s="106"/>
      <c r="AF32" s="106"/>
      <c r="AG32" s="106"/>
      <c r="AH32" s="106"/>
      <c r="AI32" s="106"/>
      <c r="AJ32" s="106"/>
      <c r="AK32" s="106"/>
      <c r="AL32" s="106"/>
      <c r="AM32" s="106"/>
      <c r="AN32" s="106"/>
      <c r="AO32" s="106"/>
      <c r="AP32" s="106"/>
      <c r="AQ32" s="107"/>
      <c r="AR32" s="105">
        <f>データ!U6</f>
        <v>88</v>
      </c>
      <c r="AS32" s="106"/>
      <c r="AT32" s="106"/>
      <c r="AU32" s="106"/>
      <c r="AV32" s="106"/>
      <c r="AW32" s="106"/>
      <c r="AX32" s="106"/>
      <c r="AY32" s="106"/>
      <c r="AZ32" s="106"/>
      <c r="BA32" s="106"/>
      <c r="BB32" s="106"/>
      <c r="BC32" s="106"/>
      <c r="BD32" s="106"/>
      <c r="BE32" s="106"/>
      <c r="BF32" s="106"/>
      <c r="BG32" s="106"/>
      <c r="BH32" s="106"/>
      <c r="BI32" s="106"/>
      <c r="BJ32" s="106"/>
      <c r="BK32" s="107"/>
      <c r="BL32" s="105">
        <f>データ!V6</f>
        <v>96.9</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103.47</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100.86</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286.94</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242.38</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187.15</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209.44</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204.97</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1034.54</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946.95</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861.38</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769.34</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687.95</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117.77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118.03</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120</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102.41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101.87</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115.82</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797.95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742.59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549.77</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446.61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430.97</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536.28</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104</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27.97</v>
      </c>
      <c r="Y55" s="106"/>
      <c r="Z55" s="106"/>
      <c r="AA55" s="106"/>
      <c r="AB55" s="106"/>
      <c r="AC55" s="106"/>
      <c r="AD55" s="106"/>
      <c r="AE55" s="106"/>
      <c r="AF55" s="106"/>
      <c r="AG55" s="106"/>
      <c r="AH55" s="106"/>
      <c r="AI55" s="106"/>
      <c r="AJ55" s="106"/>
      <c r="AK55" s="106"/>
      <c r="AL55" s="106"/>
      <c r="AM55" s="106"/>
      <c r="AN55" s="106"/>
      <c r="AO55" s="106"/>
      <c r="AP55" s="106"/>
      <c r="AQ55" s="107"/>
      <c r="AR55" s="105">
        <f>データ!BM6</f>
        <v>38.5</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39.93</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39.82</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38.46</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71.599999999999994</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52.05</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50.16</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50.3</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52.07</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57.71</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56.16</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58.45</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64.69</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66.540000000000006</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75.27</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75.27</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75.27</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75.27</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75.27</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91.03</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100.16</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100.54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45.86</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42.5</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42.19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35.78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35.909999999999997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35.54</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52.6</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52.54</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50.81</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105</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49.04</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51.63</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53.35</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55.41</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57.48</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0</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0</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0</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0</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0</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52.45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53.92</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53.32</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53.4</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53.49</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4.53</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3.4</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3.56</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3.46</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3.28</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0.71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0.19</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0.06</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0.02</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6"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6"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6"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6"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qQXHDH0+m1pMd/nDdemT3VbgjX6ef+XJUXzMiZd6oPaNd2S71e2RcrUGnf2A8WAreoVSynJzRSZxLUUG5Znpbw==" saltValue="sw/Ewr934z/ohiDxWR3aL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48</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87.96</v>
      </c>
      <c r="U6" s="52">
        <f>U7</f>
        <v>88</v>
      </c>
      <c r="V6" s="52">
        <f>V7</f>
        <v>96.9</v>
      </c>
      <c r="W6" s="52">
        <f>W7</f>
        <v>103.47</v>
      </c>
      <c r="X6" s="52">
        <f t="shared" si="3"/>
        <v>100.86</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286.94</v>
      </c>
      <c r="AQ6" s="52">
        <f>AQ7</f>
        <v>242.38</v>
      </c>
      <c r="AR6" s="52">
        <f>AR7</f>
        <v>187.15</v>
      </c>
      <c r="AS6" s="52">
        <f>AS7</f>
        <v>209.44</v>
      </c>
      <c r="AT6" s="52">
        <f t="shared" si="3"/>
        <v>204.97</v>
      </c>
      <c r="AU6" s="52">
        <f t="shared" si="3"/>
        <v>797.95</v>
      </c>
      <c r="AV6" s="52">
        <f t="shared" si="3"/>
        <v>742.59</v>
      </c>
      <c r="AW6" s="52">
        <f t="shared" si="3"/>
        <v>549.77</v>
      </c>
      <c r="AX6" s="52">
        <f t="shared" si="3"/>
        <v>730.25</v>
      </c>
      <c r="AY6" s="52">
        <f t="shared" si="3"/>
        <v>868.31</v>
      </c>
      <c r="AZ6" s="50" t="str">
        <f>IF(AZ7="-","【-】","【"&amp;SUBSTITUTE(TEXT(AZ7,"#,##0.00"),"-","△")&amp;"】")</f>
        <v>【450.05】</v>
      </c>
      <c r="BA6" s="52">
        <f t="shared" si="3"/>
        <v>1034.54</v>
      </c>
      <c r="BB6" s="52">
        <f>BB7</f>
        <v>946.95</v>
      </c>
      <c r="BC6" s="52">
        <f>BC7</f>
        <v>861.38</v>
      </c>
      <c r="BD6" s="52">
        <f>BD7</f>
        <v>769.34</v>
      </c>
      <c r="BE6" s="52">
        <f t="shared" si="3"/>
        <v>687.95</v>
      </c>
      <c r="BF6" s="52">
        <f t="shared" si="3"/>
        <v>446.61</v>
      </c>
      <c r="BG6" s="52">
        <f t="shared" si="3"/>
        <v>430.97</v>
      </c>
      <c r="BH6" s="52">
        <f t="shared" si="3"/>
        <v>536.28</v>
      </c>
      <c r="BI6" s="52">
        <f t="shared" si="3"/>
        <v>514.66</v>
      </c>
      <c r="BJ6" s="52">
        <f t="shared" si="3"/>
        <v>504.81</v>
      </c>
      <c r="BK6" s="50" t="str">
        <f>IF(BK7="-","【-】","【"&amp;SUBSTITUTE(TEXT(BK7,"#,##0.00"),"-","△")&amp;"】")</f>
        <v>【246.04】</v>
      </c>
      <c r="BL6" s="52">
        <f t="shared" si="3"/>
        <v>27.97</v>
      </c>
      <c r="BM6" s="52">
        <f>BM7</f>
        <v>38.5</v>
      </c>
      <c r="BN6" s="52">
        <f>BN7</f>
        <v>39.93</v>
      </c>
      <c r="BO6" s="52">
        <f>BO7</f>
        <v>39.82</v>
      </c>
      <c r="BP6" s="52">
        <f t="shared" si="3"/>
        <v>38.46</v>
      </c>
      <c r="BQ6" s="52">
        <f t="shared" si="3"/>
        <v>91.03</v>
      </c>
      <c r="BR6" s="52">
        <f t="shared" si="3"/>
        <v>100.16</v>
      </c>
      <c r="BS6" s="52">
        <f t="shared" si="3"/>
        <v>100.54</v>
      </c>
      <c r="BT6" s="52">
        <f t="shared" si="3"/>
        <v>95.99</v>
      </c>
      <c r="BU6" s="52">
        <f t="shared" si="3"/>
        <v>94.91</v>
      </c>
      <c r="BV6" s="50" t="str">
        <f>IF(BV7="-","【-】","【"&amp;SUBSTITUTE(TEXT(BV7,"#,##0.00"),"-","△")&amp;"】")</f>
        <v>【114.16】</v>
      </c>
      <c r="BW6" s="52">
        <f t="shared" si="3"/>
        <v>71.599999999999994</v>
      </c>
      <c r="BX6" s="52">
        <f>BX7</f>
        <v>52.05</v>
      </c>
      <c r="BY6" s="52">
        <f>BY7</f>
        <v>50.16</v>
      </c>
      <c r="BZ6" s="52">
        <f>BZ7</f>
        <v>50.3</v>
      </c>
      <c r="CA6" s="52">
        <f t="shared" si="3"/>
        <v>52.07</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57.71</v>
      </c>
      <c r="CI6" s="52">
        <f>CI7</f>
        <v>56.16</v>
      </c>
      <c r="CJ6" s="52">
        <f>CJ7</f>
        <v>58.45</v>
      </c>
      <c r="CK6" s="52">
        <f>CK7</f>
        <v>64.69</v>
      </c>
      <c r="CL6" s="52">
        <f t="shared" si="5"/>
        <v>66.540000000000006</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75.27</v>
      </c>
      <c r="CT6" s="52">
        <f>CT7</f>
        <v>75.27</v>
      </c>
      <c r="CU6" s="52">
        <f>CU7</f>
        <v>75.27</v>
      </c>
      <c r="CV6" s="52">
        <f>CV7</f>
        <v>75.27</v>
      </c>
      <c r="CW6" s="52">
        <f t="shared" si="6"/>
        <v>75.27</v>
      </c>
      <c r="CX6" s="52">
        <f t="shared" si="6"/>
        <v>52.6</v>
      </c>
      <c r="CY6" s="52">
        <f t="shared" si="6"/>
        <v>52.54</v>
      </c>
      <c r="CZ6" s="52">
        <f t="shared" si="6"/>
        <v>50.81</v>
      </c>
      <c r="DA6" s="52">
        <f t="shared" si="6"/>
        <v>50.28</v>
      </c>
      <c r="DB6" s="52">
        <f t="shared" si="6"/>
        <v>51.42</v>
      </c>
      <c r="DC6" s="50" t="str">
        <f>IF(DC7="-","【-】","【"&amp;SUBSTITUTE(TEXT(DC7,"#,##0.00"),"-","△")&amp;"】")</f>
        <v>【77.10】</v>
      </c>
      <c r="DD6" s="52">
        <f t="shared" ref="DD6:DM6" si="7">DD7</f>
        <v>49.04</v>
      </c>
      <c r="DE6" s="52">
        <f>DE7</f>
        <v>51.63</v>
      </c>
      <c r="DF6" s="52">
        <f>DF7</f>
        <v>53.35</v>
      </c>
      <c r="DG6" s="52">
        <f>DG7</f>
        <v>55.41</v>
      </c>
      <c r="DH6" s="52">
        <f t="shared" si="7"/>
        <v>57.48</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x14ac:dyDescent="0.15">
      <c r="A7"/>
      <c r="B7" s="54" t="s">
        <v>87</v>
      </c>
      <c r="C7" s="54" t="s">
        <v>88</v>
      </c>
      <c r="D7" s="54" t="s">
        <v>89</v>
      </c>
      <c r="E7" s="54" t="s">
        <v>90</v>
      </c>
      <c r="F7" s="54" t="s">
        <v>91</v>
      </c>
      <c r="G7" s="54" t="s">
        <v>92</v>
      </c>
      <c r="H7" s="54" t="s">
        <v>93</v>
      </c>
      <c r="I7" s="54" t="s">
        <v>94</v>
      </c>
      <c r="J7" s="54" t="s">
        <v>95</v>
      </c>
      <c r="K7" s="55">
        <v>6510</v>
      </c>
      <c r="L7" s="54" t="s">
        <v>96</v>
      </c>
      <c r="M7" s="55">
        <v>1</v>
      </c>
      <c r="N7" s="55">
        <v>4332</v>
      </c>
      <c r="O7" s="56" t="s">
        <v>97</v>
      </c>
      <c r="P7" s="56">
        <v>76.400000000000006</v>
      </c>
      <c r="Q7" s="55">
        <v>1</v>
      </c>
      <c r="R7" s="55">
        <v>4900</v>
      </c>
      <c r="S7" s="54" t="s">
        <v>98</v>
      </c>
      <c r="T7" s="57">
        <v>87.96</v>
      </c>
      <c r="U7" s="57">
        <v>88</v>
      </c>
      <c r="V7" s="57">
        <v>96.9</v>
      </c>
      <c r="W7" s="57">
        <v>103.47</v>
      </c>
      <c r="X7" s="57">
        <v>100.86</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286.94</v>
      </c>
      <c r="AQ7" s="57">
        <v>242.38</v>
      </c>
      <c r="AR7" s="57">
        <v>187.15</v>
      </c>
      <c r="AS7" s="57">
        <v>209.44</v>
      </c>
      <c r="AT7" s="57">
        <v>204.97</v>
      </c>
      <c r="AU7" s="57">
        <v>797.95</v>
      </c>
      <c r="AV7" s="57">
        <v>742.59</v>
      </c>
      <c r="AW7" s="57">
        <v>549.77</v>
      </c>
      <c r="AX7" s="57">
        <v>730.25</v>
      </c>
      <c r="AY7" s="57">
        <v>868.31</v>
      </c>
      <c r="AZ7" s="57">
        <v>450.05</v>
      </c>
      <c r="BA7" s="57">
        <v>1034.54</v>
      </c>
      <c r="BB7" s="57">
        <v>946.95</v>
      </c>
      <c r="BC7" s="57">
        <v>861.38</v>
      </c>
      <c r="BD7" s="57">
        <v>769.34</v>
      </c>
      <c r="BE7" s="57">
        <v>687.95</v>
      </c>
      <c r="BF7" s="57">
        <v>446.61</v>
      </c>
      <c r="BG7" s="57">
        <v>430.97</v>
      </c>
      <c r="BH7" s="57">
        <v>536.28</v>
      </c>
      <c r="BI7" s="57">
        <v>514.66</v>
      </c>
      <c r="BJ7" s="57">
        <v>504.81</v>
      </c>
      <c r="BK7" s="57">
        <v>246.04</v>
      </c>
      <c r="BL7" s="57">
        <v>27.97</v>
      </c>
      <c r="BM7" s="57">
        <v>38.5</v>
      </c>
      <c r="BN7" s="57">
        <v>39.93</v>
      </c>
      <c r="BO7" s="57">
        <v>39.82</v>
      </c>
      <c r="BP7" s="57">
        <v>38.46</v>
      </c>
      <c r="BQ7" s="57">
        <v>91.03</v>
      </c>
      <c r="BR7" s="57">
        <v>100.16</v>
      </c>
      <c r="BS7" s="57">
        <v>100.54</v>
      </c>
      <c r="BT7" s="57">
        <v>95.99</v>
      </c>
      <c r="BU7" s="57">
        <v>94.91</v>
      </c>
      <c r="BV7" s="57">
        <v>114.16</v>
      </c>
      <c r="BW7" s="57">
        <v>71.599999999999994</v>
      </c>
      <c r="BX7" s="57">
        <v>52.05</v>
      </c>
      <c r="BY7" s="57">
        <v>50.16</v>
      </c>
      <c r="BZ7" s="57">
        <v>50.3</v>
      </c>
      <c r="CA7" s="57">
        <v>52.07</v>
      </c>
      <c r="CB7" s="57">
        <v>45.86</v>
      </c>
      <c r="CC7" s="57">
        <v>42.5</v>
      </c>
      <c r="CD7" s="57">
        <v>42.19</v>
      </c>
      <c r="CE7" s="57">
        <v>44.55</v>
      </c>
      <c r="CF7" s="57">
        <v>47.36</v>
      </c>
      <c r="CG7" s="57">
        <v>18.71</v>
      </c>
      <c r="CH7" s="57">
        <v>57.71</v>
      </c>
      <c r="CI7" s="57">
        <v>56.16</v>
      </c>
      <c r="CJ7" s="57">
        <v>58.45</v>
      </c>
      <c r="CK7" s="57">
        <v>64.69</v>
      </c>
      <c r="CL7" s="57">
        <v>66.540000000000006</v>
      </c>
      <c r="CM7" s="57">
        <v>35.78</v>
      </c>
      <c r="CN7" s="57">
        <v>35.909999999999997</v>
      </c>
      <c r="CO7" s="57">
        <v>35.54</v>
      </c>
      <c r="CP7" s="57">
        <v>35.24</v>
      </c>
      <c r="CQ7" s="57">
        <v>35.22</v>
      </c>
      <c r="CR7" s="57">
        <v>55.52</v>
      </c>
      <c r="CS7" s="57">
        <v>75.27</v>
      </c>
      <c r="CT7" s="57">
        <v>75.27</v>
      </c>
      <c r="CU7" s="57">
        <v>75.27</v>
      </c>
      <c r="CV7" s="57">
        <v>75.27</v>
      </c>
      <c r="CW7" s="57">
        <v>75.27</v>
      </c>
      <c r="CX7" s="57">
        <v>52.6</v>
      </c>
      <c r="CY7" s="57">
        <v>52.54</v>
      </c>
      <c r="CZ7" s="57">
        <v>50.81</v>
      </c>
      <c r="DA7" s="57">
        <v>50.28</v>
      </c>
      <c r="DB7" s="57">
        <v>51.42</v>
      </c>
      <c r="DC7" s="57">
        <v>77.099999999999994</v>
      </c>
      <c r="DD7" s="57">
        <v>49.04</v>
      </c>
      <c r="DE7" s="57">
        <v>51.63</v>
      </c>
      <c r="DF7" s="57">
        <v>53.35</v>
      </c>
      <c r="DG7" s="57">
        <v>55.41</v>
      </c>
      <c r="DH7" s="57">
        <v>57.48</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87.96</v>
      </c>
      <c r="V11" s="64">
        <f>IF(U6="-",NA(),U6)</f>
        <v>88</v>
      </c>
      <c r="W11" s="64">
        <f>IF(V6="-",NA(),V6)</f>
        <v>96.9</v>
      </c>
      <c r="X11" s="64">
        <f>IF(W6="-",NA(),W6)</f>
        <v>103.47</v>
      </c>
      <c r="Y11" s="64">
        <f>IF(X6="-",NA(),X6)</f>
        <v>100.86</v>
      </c>
      <c r="AE11" s="63" t="s">
        <v>23</v>
      </c>
      <c r="AF11" s="64">
        <f>IF(AE6="-",NA(),AE6)</f>
        <v>0</v>
      </c>
      <c r="AG11" s="64">
        <f>IF(AF6="-",NA(),AF6)</f>
        <v>0</v>
      </c>
      <c r="AH11" s="64">
        <f>IF(AG6="-",NA(),AG6)</f>
        <v>0</v>
      </c>
      <c r="AI11" s="64">
        <f>IF(AH6="-",NA(),AH6)</f>
        <v>0</v>
      </c>
      <c r="AJ11" s="64">
        <f>IF(AI6="-",NA(),AI6)</f>
        <v>0</v>
      </c>
      <c r="AP11" s="63" t="s">
        <v>23</v>
      </c>
      <c r="AQ11" s="64">
        <f>IF(AP6="-",NA(),AP6)</f>
        <v>286.94</v>
      </c>
      <c r="AR11" s="64">
        <f>IF(AQ6="-",NA(),AQ6)</f>
        <v>242.38</v>
      </c>
      <c r="AS11" s="64">
        <f>IF(AR6="-",NA(),AR6)</f>
        <v>187.15</v>
      </c>
      <c r="AT11" s="64">
        <f>IF(AS6="-",NA(),AS6)</f>
        <v>209.44</v>
      </c>
      <c r="AU11" s="64">
        <f>IF(AT6="-",NA(),AT6)</f>
        <v>204.97</v>
      </c>
      <c r="BA11" s="63" t="s">
        <v>23</v>
      </c>
      <c r="BB11" s="64">
        <f>IF(BA6="-",NA(),BA6)</f>
        <v>1034.54</v>
      </c>
      <c r="BC11" s="64">
        <f>IF(BB6="-",NA(),BB6)</f>
        <v>946.95</v>
      </c>
      <c r="BD11" s="64">
        <f>IF(BC6="-",NA(),BC6)</f>
        <v>861.38</v>
      </c>
      <c r="BE11" s="64">
        <f>IF(BD6="-",NA(),BD6)</f>
        <v>769.34</v>
      </c>
      <c r="BF11" s="64">
        <f>IF(BE6="-",NA(),BE6)</f>
        <v>687.95</v>
      </c>
      <c r="BL11" s="63" t="s">
        <v>23</v>
      </c>
      <c r="BM11" s="64">
        <f>IF(BL6="-",NA(),BL6)</f>
        <v>27.97</v>
      </c>
      <c r="BN11" s="64">
        <f>IF(BM6="-",NA(),BM6)</f>
        <v>38.5</v>
      </c>
      <c r="BO11" s="64">
        <f>IF(BN6="-",NA(),BN6)</f>
        <v>39.93</v>
      </c>
      <c r="BP11" s="64">
        <f>IF(BO6="-",NA(),BO6)</f>
        <v>39.82</v>
      </c>
      <c r="BQ11" s="64">
        <f>IF(BP6="-",NA(),BP6)</f>
        <v>38.46</v>
      </c>
      <c r="BW11" s="63" t="s">
        <v>23</v>
      </c>
      <c r="BX11" s="64">
        <f>IF(BW6="-",NA(),BW6)</f>
        <v>71.599999999999994</v>
      </c>
      <c r="BY11" s="64">
        <f>IF(BX6="-",NA(),BX6)</f>
        <v>52.05</v>
      </c>
      <c r="BZ11" s="64">
        <f>IF(BY6="-",NA(),BY6)</f>
        <v>50.16</v>
      </c>
      <c r="CA11" s="64">
        <f>IF(BZ6="-",NA(),BZ6)</f>
        <v>50.3</v>
      </c>
      <c r="CB11" s="64">
        <f>IF(CA6="-",NA(),CA6)</f>
        <v>52.07</v>
      </c>
      <c r="CH11" s="63" t="s">
        <v>23</v>
      </c>
      <c r="CI11" s="64">
        <f>IF(CH6="-",NA(),CH6)</f>
        <v>57.71</v>
      </c>
      <c r="CJ11" s="64">
        <f>IF(CI6="-",NA(),CI6)</f>
        <v>56.16</v>
      </c>
      <c r="CK11" s="64">
        <f>IF(CJ6="-",NA(),CJ6)</f>
        <v>58.45</v>
      </c>
      <c r="CL11" s="64">
        <f>IF(CK6="-",NA(),CK6)</f>
        <v>64.69</v>
      </c>
      <c r="CM11" s="64">
        <f>IF(CL6="-",NA(),CL6)</f>
        <v>66.540000000000006</v>
      </c>
      <c r="CS11" s="63" t="s">
        <v>23</v>
      </c>
      <c r="CT11" s="64">
        <f>IF(CS6="-",NA(),CS6)</f>
        <v>75.27</v>
      </c>
      <c r="CU11" s="64">
        <f>IF(CT6="-",NA(),CT6)</f>
        <v>75.27</v>
      </c>
      <c r="CV11" s="64">
        <f>IF(CU6="-",NA(),CU6)</f>
        <v>75.27</v>
      </c>
      <c r="CW11" s="64">
        <f>IF(CV6="-",NA(),CV6)</f>
        <v>75.27</v>
      </c>
      <c r="CX11" s="64">
        <f>IF(CW6="-",NA(),CW6)</f>
        <v>75.27</v>
      </c>
      <c r="DD11" s="63" t="s">
        <v>23</v>
      </c>
      <c r="DE11" s="64">
        <f>IF(DD6="-",NA(),DD6)</f>
        <v>49.04</v>
      </c>
      <c r="DF11" s="64">
        <f>IF(DE6="-",NA(),DE6)</f>
        <v>51.63</v>
      </c>
      <c r="DG11" s="64">
        <f>IF(DF6="-",NA(),DF6)</f>
        <v>53.35</v>
      </c>
      <c r="DH11" s="64">
        <f>IF(DG6="-",NA(),DG6)</f>
        <v>55.41</v>
      </c>
      <c r="DI11" s="64">
        <f>IF(DH6="-",NA(),DH6)</f>
        <v>57.48</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x14ac:dyDescent="0.15">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2020-01-24T05:15:17Z</cp:lastPrinted>
  <dcterms:created xsi:type="dcterms:W3CDTF">2019-12-05T07:45:45Z</dcterms:created>
  <dcterms:modified xsi:type="dcterms:W3CDTF">2020-01-24T05:15:23Z</dcterms:modified>
  <cp:category/>
</cp:coreProperties>
</file>